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20\Протокол №13 от 30.12.2019\"/>
    </mc:Choice>
  </mc:AlternateContent>
  <bookViews>
    <workbookView xWindow="0" yWindow="0" windowWidth="19440" windowHeight="12435"/>
  </bookViews>
  <sheets>
    <sheet name="ВСЕГО" sheetId="1" r:id="rId1"/>
    <sheet name="Капитал МС" sheetId="2" r:id="rId2"/>
    <sheet name="ИГС" sheetId="3" r:id="rId3"/>
    <sheet name="Макс-М" sheetId="4" r:id="rId4"/>
  </sheets>
  <externalReferences>
    <externalReference r:id="rId5"/>
  </externalReferences>
  <definedNames>
    <definedName name="Z_2AE181D0_EBE1_4976_8A10_E11977F7D69E_.wvu.Cols" localSheetId="0" hidden="1">ВСЕГО!$C:$F</definedName>
    <definedName name="Z_2AE181D0_EBE1_4976_8A10_E11977F7D69E_.wvu.Cols" localSheetId="2" hidden="1">ИГС!$C:$F</definedName>
    <definedName name="Z_2AE181D0_EBE1_4976_8A10_E11977F7D69E_.wvu.Cols" localSheetId="1" hidden="1">'Капитал МС'!$C:$F</definedName>
    <definedName name="Z_2AE181D0_EBE1_4976_8A10_E11977F7D69E_.wvu.Cols" localSheetId="3" hidden="1">'Макс-М'!$C:$F</definedName>
    <definedName name="Z_2AE181D0_EBE1_4976_8A10_E11977F7D69E_.wvu.PrintArea" localSheetId="0" hidden="1">ВСЕГО!$A$1:$X$150</definedName>
    <definedName name="Z_2AE181D0_EBE1_4976_8A10_E11977F7D69E_.wvu.PrintArea" localSheetId="2" hidden="1">ИГС!$A$1:$X$150</definedName>
    <definedName name="Z_2AE181D0_EBE1_4976_8A10_E11977F7D69E_.wvu.PrintArea" localSheetId="1" hidden="1">'Капитал МС'!$A$1:$X$150</definedName>
    <definedName name="Z_2AE181D0_EBE1_4976_8A10_E11977F7D69E_.wvu.PrintArea" localSheetId="3" hidden="1">'Макс-М'!$A$1:$X$150</definedName>
    <definedName name="Z_2AE181D0_EBE1_4976_8A10_E11977F7D69E_.wvu.PrintTitles" localSheetId="0" hidden="1">ВСЕГО!$A:$B,ВСЕГО!$4:$8</definedName>
    <definedName name="Z_2AE181D0_EBE1_4976_8A10_E11977F7D69E_.wvu.PrintTitles" localSheetId="2" hidden="1">ИГС!$A:$B,ИГС!$4:$8</definedName>
    <definedName name="Z_2AE181D0_EBE1_4976_8A10_E11977F7D69E_.wvu.PrintTitles" localSheetId="1" hidden="1">'Капитал МС'!$A:$B,'Капитал МС'!$4:$8</definedName>
    <definedName name="Z_2AE181D0_EBE1_4976_8A10_E11977F7D69E_.wvu.PrintTitles" localSheetId="3" hidden="1">'Макс-М'!$A:$B,'Макс-М'!$4:$8</definedName>
    <definedName name="Z_40AA6847_ADDF_4C74_8B3E_D1CCBEEB7235_.wvu.Cols" localSheetId="0" hidden="1">ВСЕГО!$C:$F</definedName>
    <definedName name="Z_40AA6847_ADDF_4C74_8B3E_D1CCBEEB7235_.wvu.Cols" localSheetId="2" hidden="1">ИГС!$C:$F</definedName>
    <definedName name="Z_40AA6847_ADDF_4C74_8B3E_D1CCBEEB7235_.wvu.Cols" localSheetId="1" hidden="1">'Капитал МС'!$C:$F</definedName>
    <definedName name="Z_40AA6847_ADDF_4C74_8B3E_D1CCBEEB7235_.wvu.Cols" localSheetId="3" hidden="1">'Макс-М'!$C:$F</definedName>
    <definedName name="Z_40AA6847_ADDF_4C74_8B3E_D1CCBEEB7235_.wvu.PrintArea" localSheetId="0" hidden="1">ВСЕГО!$A$1:$X$149</definedName>
    <definedName name="Z_40AA6847_ADDF_4C74_8B3E_D1CCBEEB7235_.wvu.PrintArea" localSheetId="2" hidden="1">ИГС!$A$1:$X$150</definedName>
    <definedName name="Z_40AA6847_ADDF_4C74_8B3E_D1CCBEEB7235_.wvu.PrintArea" localSheetId="1" hidden="1">'Капитал МС'!$A$1:$X$150</definedName>
    <definedName name="Z_40AA6847_ADDF_4C74_8B3E_D1CCBEEB7235_.wvu.PrintArea" localSheetId="3" hidden="1">'Макс-М'!$A$1:$X$150</definedName>
    <definedName name="Z_40AA6847_ADDF_4C74_8B3E_D1CCBEEB7235_.wvu.PrintTitles" localSheetId="0" hidden="1">ВСЕГО!$A:$B,ВСЕГО!$4:$8</definedName>
    <definedName name="Z_40AA6847_ADDF_4C74_8B3E_D1CCBEEB7235_.wvu.PrintTitles" localSheetId="2" hidden="1">ИГС!$A:$B,ИГС!$4:$8</definedName>
    <definedName name="Z_40AA6847_ADDF_4C74_8B3E_D1CCBEEB7235_.wvu.PrintTitles" localSheetId="1" hidden="1">'Капитал МС'!$A:$B,'Капитал МС'!$4:$8</definedName>
    <definedName name="Z_40AA6847_ADDF_4C74_8B3E_D1CCBEEB7235_.wvu.PrintTitles" localSheetId="3" hidden="1">'Макс-М'!$A:$B,'Макс-М'!$4:$8</definedName>
    <definedName name="Z_6ACAC417_79FB_499C_A411_B589206B17E5_.wvu.Cols" localSheetId="2" hidden="1">ИГС!$C:$F</definedName>
    <definedName name="Z_6ACAC417_79FB_499C_A411_B589206B17E5_.wvu.Cols" localSheetId="1" hidden="1">'Капитал МС'!$C:$F</definedName>
    <definedName name="Z_6ACAC417_79FB_499C_A411_B589206B17E5_.wvu.Cols" localSheetId="3" hidden="1">'Макс-М'!$C:$F</definedName>
    <definedName name="Z_6ACAC417_79FB_499C_A411_B589206B17E5_.wvu.PrintArea" localSheetId="0" hidden="1">ВСЕГО!$A$1:$X$149</definedName>
    <definedName name="Z_6ACAC417_79FB_499C_A411_B589206B17E5_.wvu.PrintArea" localSheetId="2" hidden="1">ИГС!$A$1:$X$150</definedName>
    <definedName name="Z_6ACAC417_79FB_499C_A411_B589206B17E5_.wvu.PrintArea" localSheetId="1" hidden="1">'Капитал МС'!$A$1:$X$150</definedName>
    <definedName name="Z_6ACAC417_79FB_499C_A411_B589206B17E5_.wvu.PrintArea" localSheetId="3" hidden="1">'Макс-М'!$A$1:$X$150</definedName>
    <definedName name="Z_6ACAC417_79FB_499C_A411_B589206B17E5_.wvu.PrintTitles" localSheetId="0" hidden="1">ВСЕГО!$A:$B,ВСЕГО!$4:$8</definedName>
    <definedName name="Z_6ACAC417_79FB_499C_A411_B589206B17E5_.wvu.PrintTitles" localSheetId="2" hidden="1">ИГС!$A:$B,ИГС!$4:$8</definedName>
    <definedName name="Z_6ACAC417_79FB_499C_A411_B589206B17E5_.wvu.PrintTitles" localSheetId="1" hidden="1">'Капитал МС'!$A:$B,'Капитал МС'!$4:$8</definedName>
    <definedName name="Z_6ACAC417_79FB_499C_A411_B589206B17E5_.wvu.PrintTitles" localSheetId="3" hidden="1">'Макс-М'!$A:$B,'Макс-М'!$4:$8</definedName>
    <definedName name="Z_856964FD_C69B_4DBD_A2ED_FC82A1EDBD1D_.wvu.PrintArea" localSheetId="0" hidden="1">ВСЕГО!$A$1:$X$149</definedName>
    <definedName name="Z_856964FD_C69B_4DBD_A2ED_FC82A1EDBD1D_.wvu.PrintArea" localSheetId="2" hidden="1">ИГС!$A$1:$X$149</definedName>
    <definedName name="Z_856964FD_C69B_4DBD_A2ED_FC82A1EDBD1D_.wvu.PrintArea" localSheetId="1" hidden="1">'Капитал МС'!$A$1:$X$149</definedName>
    <definedName name="Z_856964FD_C69B_4DBD_A2ED_FC82A1EDBD1D_.wvu.PrintArea" localSheetId="3" hidden="1">'Макс-М'!$A$1:$X$149</definedName>
    <definedName name="Z_856964FD_C69B_4DBD_A2ED_FC82A1EDBD1D_.wvu.PrintTitles" localSheetId="0" hidden="1">ВСЕГО!$A:$B,ВСЕГО!$4:$8</definedName>
    <definedName name="Z_856964FD_C69B_4DBD_A2ED_FC82A1EDBD1D_.wvu.PrintTitles" localSheetId="2" hidden="1">ИГС!$A:$B,ИГС!$4:$8</definedName>
    <definedName name="Z_856964FD_C69B_4DBD_A2ED_FC82A1EDBD1D_.wvu.PrintTitles" localSheetId="1" hidden="1">'Капитал МС'!$A:$B,'Капитал МС'!$4:$8</definedName>
    <definedName name="Z_856964FD_C69B_4DBD_A2ED_FC82A1EDBD1D_.wvu.PrintTitles" localSheetId="3" hidden="1">'Макс-М'!$A:$B,'Макс-М'!$4:$8</definedName>
    <definedName name="Z_A438F315_6496_4240_8882_7C29E0FE4492_.wvu.Cols" localSheetId="2" hidden="1">ИГС!$C:$F</definedName>
    <definedName name="Z_A438F315_6496_4240_8882_7C29E0FE4492_.wvu.Cols" localSheetId="1" hidden="1">'Капитал МС'!$C:$F</definedName>
    <definedName name="Z_A438F315_6496_4240_8882_7C29E0FE4492_.wvu.Cols" localSheetId="3" hidden="1">'Макс-М'!$C:$F</definedName>
    <definedName name="Z_A438F315_6496_4240_8882_7C29E0FE4492_.wvu.PrintArea" localSheetId="0" hidden="1">ВСЕГО!$A$1:$X$149</definedName>
    <definedName name="Z_A438F315_6496_4240_8882_7C29E0FE4492_.wvu.PrintArea" localSheetId="2" hidden="1">ИГС!$A$1:$X$150</definedName>
    <definedName name="Z_A438F315_6496_4240_8882_7C29E0FE4492_.wvu.PrintArea" localSheetId="1" hidden="1">'Капитал МС'!$A$1:$X$150</definedName>
    <definedName name="Z_A438F315_6496_4240_8882_7C29E0FE4492_.wvu.PrintArea" localSheetId="3" hidden="1">'Макс-М'!$A$1:$X$150</definedName>
    <definedName name="Z_A438F315_6496_4240_8882_7C29E0FE4492_.wvu.PrintTitles" localSheetId="0" hidden="1">ВСЕГО!$A:$B,ВСЕГО!$4:$8</definedName>
    <definedName name="Z_A438F315_6496_4240_8882_7C29E0FE4492_.wvu.PrintTitles" localSheetId="2" hidden="1">ИГС!$A:$B,ИГС!$4:$8</definedName>
    <definedName name="Z_A438F315_6496_4240_8882_7C29E0FE4492_.wvu.PrintTitles" localSheetId="1" hidden="1">'Капитал МС'!$A:$B,'Капитал МС'!$4:$8</definedName>
    <definedName name="Z_A438F315_6496_4240_8882_7C29E0FE4492_.wvu.PrintTitles" localSheetId="3" hidden="1">'Макс-М'!$A:$B,'Макс-М'!$4:$8</definedName>
    <definedName name="Z_EDC71DCB_7AA5_4C5F_98A0_59C6796EDD33_.wvu.Cols" localSheetId="2" hidden="1">ИГС!$C:$F</definedName>
    <definedName name="Z_EDC71DCB_7AA5_4C5F_98A0_59C6796EDD33_.wvu.Cols" localSheetId="1" hidden="1">'Капитал МС'!$C:$F</definedName>
    <definedName name="Z_EDC71DCB_7AA5_4C5F_98A0_59C6796EDD33_.wvu.Cols" localSheetId="3" hidden="1">'Макс-М'!$C:$F</definedName>
    <definedName name="Z_EDC71DCB_7AA5_4C5F_98A0_59C6796EDD33_.wvu.PrintArea" localSheetId="0" hidden="1">ВСЕГО!$A$1:$X$149</definedName>
    <definedName name="Z_EDC71DCB_7AA5_4C5F_98A0_59C6796EDD33_.wvu.PrintArea" localSheetId="2" hidden="1">ИГС!$A$1:$X$150</definedName>
    <definedName name="Z_EDC71DCB_7AA5_4C5F_98A0_59C6796EDD33_.wvu.PrintArea" localSheetId="1" hidden="1">'Капитал МС'!$A$1:$X$150</definedName>
    <definedName name="Z_EDC71DCB_7AA5_4C5F_98A0_59C6796EDD33_.wvu.PrintArea" localSheetId="3" hidden="1">'Макс-М'!$A$1:$X$150</definedName>
    <definedName name="Z_EDC71DCB_7AA5_4C5F_98A0_59C6796EDD33_.wvu.PrintTitles" localSheetId="0" hidden="1">ВСЕГО!$A:$B,ВСЕГО!$4:$8</definedName>
    <definedName name="Z_EDC71DCB_7AA5_4C5F_98A0_59C6796EDD33_.wvu.PrintTitles" localSheetId="2" hidden="1">ИГС!$A:$B,ИГС!$4:$8</definedName>
    <definedName name="Z_EDC71DCB_7AA5_4C5F_98A0_59C6796EDD33_.wvu.PrintTitles" localSheetId="1" hidden="1">'Капитал МС'!$A:$B,'Капитал МС'!$4:$8</definedName>
    <definedName name="Z_EDC71DCB_7AA5_4C5F_98A0_59C6796EDD33_.wvu.PrintTitles" localSheetId="3" hidden="1">'Макс-М'!$A:$B,'Макс-М'!$4:$8</definedName>
    <definedName name="_xlnm.Print_Titles" localSheetId="0">ВСЕГО!$A:$B,ВСЕГО!$4:$8</definedName>
    <definedName name="_xlnm.Print_Titles" localSheetId="2">ИГС!$A:$B,ИГС!$4:$8</definedName>
    <definedName name="_xlnm.Print_Titles" localSheetId="1">'Капитал МС'!$A:$B,'Капитал МС'!$4:$8</definedName>
    <definedName name="_xlnm.Print_Titles" localSheetId="3">'Макс-М'!$A:$B,'Макс-М'!$4:$8</definedName>
    <definedName name="_xlnm.Print_Area" localSheetId="0">ВСЕГО!$A$1:$X$149</definedName>
    <definedName name="_xlnm.Print_Area" localSheetId="2">ИГС!$A$1:$X$150</definedName>
    <definedName name="_xlnm.Print_Area" localSheetId="1">'Капитал МС'!$A$1:$X$150</definedName>
    <definedName name="_xlnm.Print_Area" localSheetId="3">'Макс-М'!$A$1:$X$150</definedName>
  </definedNames>
  <calcPr calcId="152511" fullPrecision="0"/>
  <customWorkbookViews>
    <customWorkbookView name="Звягина Мария Михайловна - Личное представление" guid="{40AA6847-ADDF-4C74-8B3E-D1CCBEEB7235}" mergeInterval="0" personalView="1" maximized="1" xWindow="-8" yWindow="-8" windowWidth="1936" windowHeight="1056" activeSheetId="1"/>
    <customWorkbookView name="Голубева Анна Александровна - Личное представление" guid="{856964FD-C69B-4DBD-A2ED-FC82A1EDBD1D}" mergeInterval="0" personalView="1" maximized="1" xWindow="-8" yWindow="-8" windowWidth="1936" windowHeight="1056" activeSheetId="1" showComments="commIndAndComment"/>
    <customWorkbookView name="Афанасьева Наталья Николаевна - Личное представление" guid="{6ACAC417-79FB-499C-A411-B589206B17E5}" mergeInterval="0" personalView="1" maximized="1" xWindow="-8" yWindow="-8" windowWidth="1936" windowHeight="1056" activeSheetId="1"/>
    <customWorkbookView name="Сорокина Полина Алексеевна - Личное представление" guid="{A438F315-6496-4240-8882-7C29E0FE4492}" mergeInterval="0" personalView="1" maximized="1" xWindow="-8" yWindow="-8" windowWidth="1936" windowHeight="1056" activeSheetId="4"/>
    <customWorkbookView name="Лепахина Светлана Владимировна - Личное представление" guid="{2AE181D0-EBE1-4976-8A10-E11977F7D69E}" mergeInterval="0" personalView="1" maximized="1" xWindow="-8" yWindow="-8" windowWidth="1936" windowHeight="1056" activeSheetId="1"/>
    <customWorkbookView name="Шальнова Елена Анатольевна - Личное представление" guid="{EDC71DCB-7AA5-4C5F-98A0-59C6796EDD33}" mergeInterval="0" personalView="1" xWindow="268" yWindow="21" windowWidth="1491" windowHeight="1007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0" i="1" l="1"/>
  <c r="N158" i="1"/>
  <c r="J160" i="1"/>
  <c r="CC149" i="1" l="1"/>
  <c r="CC148" i="1"/>
  <c r="CC147" i="1"/>
  <c r="CC146" i="1"/>
  <c r="CC145" i="1"/>
  <c r="CC144" i="1"/>
  <c r="CC143" i="1"/>
  <c r="CC142" i="1"/>
  <c r="CC141" i="1"/>
  <c r="CC140" i="1"/>
  <c r="CC139" i="1"/>
  <c r="CC138" i="1"/>
  <c r="CC137" i="1"/>
  <c r="CC136" i="1"/>
  <c r="CC135" i="1"/>
  <c r="CC134" i="1"/>
  <c r="CC133" i="1"/>
  <c r="CC132" i="1"/>
  <c r="CC131" i="1"/>
  <c r="CC130" i="1"/>
  <c r="CC129" i="1"/>
  <c r="CC128" i="1"/>
  <c r="CC127" i="1"/>
  <c r="CC126" i="1"/>
  <c r="CC125" i="1"/>
  <c r="CC124" i="1"/>
  <c r="CC123" i="1"/>
  <c r="CC122" i="1"/>
  <c r="CC121" i="1"/>
  <c r="CC120" i="1"/>
  <c r="CC119" i="1"/>
  <c r="CC118" i="1"/>
  <c r="CC117" i="1"/>
  <c r="CC116" i="1"/>
  <c r="CC115" i="1"/>
  <c r="CC114" i="1"/>
  <c r="CC113" i="1"/>
  <c r="CC112" i="1"/>
  <c r="CC111" i="1"/>
  <c r="CC110" i="1"/>
  <c r="CC109" i="1"/>
  <c r="CC108" i="1"/>
  <c r="CC107" i="1"/>
  <c r="CC106" i="1"/>
  <c r="CC105" i="1"/>
  <c r="CC104" i="1"/>
  <c r="CC103" i="1"/>
  <c r="CC102" i="1"/>
  <c r="CC101" i="1"/>
  <c r="CC100" i="1"/>
  <c r="CC99" i="1"/>
  <c r="CC98" i="1"/>
  <c r="CC97" i="1"/>
  <c r="CC96" i="1"/>
  <c r="CC95" i="1"/>
  <c r="CC94" i="1"/>
  <c r="CC93" i="1"/>
  <c r="CC92" i="1"/>
  <c r="CC91" i="1"/>
  <c r="CC90" i="1"/>
  <c r="CC89" i="1"/>
  <c r="CC88" i="1"/>
  <c r="CC87" i="1"/>
  <c r="CC86" i="1"/>
  <c r="CC85" i="1"/>
  <c r="CC84" i="1"/>
  <c r="CC83" i="1"/>
  <c r="CC82" i="1"/>
  <c r="CC81" i="1"/>
  <c r="CC80" i="1"/>
  <c r="CC79" i="1"/>
  <c r="CC78" i="1"/>
  <c r="CC77" i="1"/>
  <c r="CC76" i="1"/>
  <c r="CC75" i="1"/>
  <c r="CC74" i="1"/>
  <c r="CC73" i="1"/>
  <c r="CC72" i="1"/>
  <c r="CC71" i="1"/>
  <c r="CC70" i="1"/>
  <c r="CC69" i="1"/>
  <c r="CC68" i="1"/>
  <c r="CC67" i="1"/>
  <c r="CC66" i="1"/>
  <c r="CC65" i="1"/>
  <c r="CC64" i="1"/>
  <c r="CC63" i="1"/>
  <c r="CC62" i="1"/>
  <c r="CC61" i="1"/>
  <c r="CC60" i="1"/>
  <c r="CC59" i="1"/>
  <c r="CC58" i="1"/>
  <c r="CC57" i="1"/>
  <c r="CC56" i="1"/>
  <c r="CC55" i="1"/>
  <c r="CC54" i="1"/>
  <c r="CC53" i="1"/>
  <c r="CC52" i="1"/>
  <c r="CC51" i="1"/>
  <c r="CC50" i="1"/>
  <c r="CC49" i="1"/>
  <c r="CC48" i="1"/>
  <c r="CC47" i="1"/>
  <c r="CC46" i="1"/>
  <c r="CC45" i="1"/>
  <c r="CC44" i="1"/>
  <c r="CC43" i="1"/>
  <c r="CC42" i="1"/>
  <c r="CC41" i="1"/>
  <c r="CC40" i="1"/>
  <c r="CC39" i="1"/>
  <c r="CC38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BK149" i="1"/>
  <c r="BK148" i="1"/>
  <c r="BK147" i="1"/>
  <c r="BK146" i="1"/>
  <c r="BK145" i="1"/>
  <c r="BK144" i="1"/>
  <c r="BK143" i="1"/>
  <c r="BK142" i="1"/>
  <c r="BK141" i="1"/>
  <c r="BK140" i="1"/>
  <c r="BK139" i="1"/>
  <c r="BK138" i="1"/>
  <c r="BK137" i="1"/>
  <c r="BK136" i="1"/>
  <c r="BK135" i="1"/>
  <c r="BK134" i="1"/>
  <c r="BK133" i="1"/>
  <c r="BK132" i="1"/>
  <c r="BK131" i="1"/>
  <c r="BK130" i="1"/>
  <c r="BK129" i="1"/>
  <c r="BK128" i="1"/>
  <c r="BK127" i="1"/>
  <c r="BK126" i="1"/>
  <c r="BK125" i="1"/>
  <c r="BK124" i="1"/>
  <c r="BK123" i="1"/>
  <c r="BK122" i="1"/>
  <c r="BK121" i="1"/>
  <c r="BK120" i="1"/>
  <c r="BK119" i="1"/>
  <c r="BK118" i="1"/>
  <c r="BK117" i="1"/>
  <c r="BK116" i="1"/>
  <c r="BK115" i="1"/>
  <c r="BK114" i="1"/>
  <c r="BK113" i="1"/>
  <c r="BK112" i="1"/>
  <c r="BK111" i="1"/>
  <c r="BK110" i="1"/>
  <c r="BK109" i="1"/>
  <c r="BK108" i="1"/>
  <c r="BK107" i="1"/>
  <c r="BK106" i="1"/>
  <c r="BK105" i="1"/>
  <c r="BK104" i="1"/>
  <c r="BK103" i="1"/>
  <c r="BK102" i="1"/>
  <c r="BK101" i="1"/>
  <c r="BK100" i="1"/>
  <c r="BK99" i="1"/>
  <c r="BK98" i="1"/>
  <c r="BK97" i="1"/>
  <c r="BK96" i="1"/>
  <c r="BK95" i="1"/>
  <c r="BK94" i="1"/>
  <c r="BK93" i="1"/>
  <c r="BK92" i="1"/>
  <c r="BK91" i="1"/>
  <c r="BK90" i="1"/>
  <c r="BK89" i="1"/>
  <c r="BK88" i="1"/>
  <c r="BK87" i="1"/>
  <c r="BK86" i="1"/>
  <c r="BK85" i="1"/>
  <c r="BK84" i="1"/>
  <c r="BK83" i="1"/>
  <c r="BK82" i="1"/>
  <c r="BK81" i="1"/>
  <c r="BK80" i="1"/>
  <c r="BK79" i="1"/>
  <c r="BK78" i="1"/>
  <c r="BK77" i="1"/>
  <c r="BK76" i="1"/>
  <c r="BK75" i="1"/>
  <c r="BK74" i="1"/>
  <c r="BK73" i="1"/>
  <c r="BK72" i="1"/>
  <c r="BK71" i="1"/>
  <c r="BK70" i="1"/>
  <c r="BK69" i="1"/>
  <c r="BK68" i="1"/>
  <c r="BK67" i="1"/>
  <c r="BK66" i="1"/>
  <c r="BK65" i="1"/>
  <c r="BK64" i="1"/>
  <c r="BK63" i="1"/>
  <c r="BK62" i="1"/>
  <c r="BK61" i="1"/>
  <c r="BK60" i="1"/>
  <c r="BK59" i="1"/>
  <c r="BK58" i="1"/>
  <c r="BK57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4" i="1"/>
  <c r="BK43" i="1"/>
  <c r="BK42" i="1"/>
  <c r="BK41" i="1"/>
  <c r="BK40" i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AS149" i="1"/>
  <c r="I149" i="1" s="1"/>
  <c r="AS148" i="1"/>
  <c r="AS147" i="1"/>
  <c r="AS146" i="1"/>
  <c r="AS145" i="1"/>
  <c r="I145" i="1" s="1"/>
  <c r="AS144" i="1"/>
  <c r="AS143" i="1"/>
  <c r="AS142" i="1"/>
  <c r="AS141" i="1"/>
  <c r="I141" i="1" s="1"/>
  <c r="AS140" i="1"/>
  <c r="AS139" i="1"/>
  <c r="AS138" i="1"/>
  <c r="AS137" i="1"/>
  <c r="I137" i="1" s="1"/>
  <c r="AS136" i="1"/>
  <c r="AS135" i="1"/>
  <c r="AS134" i="1"/>
  <c r="AS133" i="1"/>
  <c r="I133" i="1" s="1"/>
  <c r="AS132" i="1"/>
  <c r="AS131" i="1"/>
  <c r="AS130" i="1"/>
  <c r="AS129" i="1"/>
  <c r="I129" i="1" s="1"/>
  <c r="AS128" i="1"/>
  <c r="AS127" i="1"/>
  <c r="AS126" i="1"/>
  <c r="AS125" i="1"/>
  <c r="I125" i="1" s="1"/>
  <c r="AS124" i="1"/>
  <c r="AS123" i="1"/>
  <c r="AS122" i="1"/>
  <c r="AS121" i="1"/>
  <c r="I121" i="1" s="1"/>
  <c r="AS120" i="1"/>
  <c r="AS119" i="1"/>
  <c r="AS118" i="1"/>
  <c r="AS117" i="1"/>
  <c r="I117" i="1" s="1"/>
  <c r="AS116" i="1"/>
  <c r="AS115" i="1"/>
  <c r="AS114" i="1"/>
  <c r="AS113" i="1"/>
  <c r="I113" i="1" s="1"/>
  <c r="AS112" i="1"/>
  <c r="AS111" i="1"/>
  <c r="AS110" i="1"/>
  <c r="AS109" i="1"/>
  <c r="I109" i="1" s="1"/>
  <c r="AS108" i="1"/>
  <c r="AS107" i="1"/>
  <c r="AS106" i="1"/>
  <c r="AS105" i="1"/>
  <c r="I105" i="1" s="1"/>
  <c r="AS104" i="1"/>
  <c r="AS103" i="1"/>
  <c r="AS102" i="1"/>
  <c r="AS101" i="1"/>
  <c r="I101" i="1" s="1"/>
  <c r="AS100" i="1"/>
  <c r="AS99" i="1"/>
  <c r="AS98" i="1"/>
  <c r="AS97" i="1"/>
  <c r="I97" i="1" s="1"/>
  <c r="AS96" i="1"/>
  <c r="AS95" i="1"/>
  <c r="AS94" i="1"/>
  <c r="AS93" i="1"/>
  <c r="I93" i="1" s="1"/>
  <c r="AS92" i="1"/>
  <c r="AS91" i="1"/>
  <c r="AS90" i="1"/>
  <c r="AS89" i="1"/>
  <c r="I89" i="1" s="1"/>
  <c r="AS88" i="1"/>
  <c r="AS87" i="1"/>
  <c r="AS86" i="1"/>
  <c r="AS85" i="1"/>
  <c r="I85" i="1" s="1"/>
  <c r="AS84" i="1"/>
  <c r="AS83" i="1"/>
  <c r="AS82" i="1"/>
  <c r="AS81" i="1"/>
  <c r="I81" i="1" s="1"/>
  <c r="AS80" i="1"/>
  <c r="AS79" i="1"/>
  <c r="AS78" i="1"/>
  <c r="AS77" i="1"/>
  <c r="I77" i="1" s="1"/>
  <c r="AS76" i="1"/>
  <c r="AS75" i="1"/>
  <c r="AS74" i="1"/>
  <c r="AS73" i="1"/>
  <c r="I73" i="1" s="1"/>
  <c r="AS72" i="1"/>
  <c r="AS71" i="1"/>
  <c r="AS70" i="1"/>
  <c r="AS69" i="1"/>
  <c r="AS68" i="1"/>
  <c r="AS67" i="1"/>
  <c r="AS66" i="1"/>
  <c r="AS65" i="1"/>
  <c r="I65" i="1" s="1"/>
  <c r="AS64" i="1"/>
  <c r="AS63" i="1"/>
  <c r="AS62" i="1"/>
  <c r="AS61" i="1"/>
  <c r="I61" i="1" s="1"/>
  <c r="AS60" i="1"/>
  <c r="AS59" i="1"/>
  <c r="AS58" i="1"/>
  <c r="AS57" i="1"/>
  <c r="I57" i="1" s="1"/>
  <c r="AS56" i="1"/>
  <c r="AS55" i="1"/>
  <c r="AS54" i="1"/>
  <c r="AS53" i="1"/>
  <c r="I53" i="1" s="1"/>
  <c r="AS52" i="1"/>
  <c r="AS51" i="1"/>
  <c r="AS50" i="1"/>
  <c r="AS49" i="1"/>
  <c r="I49" i="1" s="1"/>
  <c r="AS48" i="1"/>
  <c r="AS47" i="1"/>
  <c r="AS46" i="1"/>
  <c r="AS45" i="1"/>
  <c r="AS44" i="1"/>
  <c r="AS43" i="1"/>
  <c r="AS42" i="1"/>
  <c r="AS41" i="1"/>
  <c r="AS40" i="1"/>
  <c r="AS39" i="1"/>
  <c r="AS38" i="1"/>
  <c r="AS37" i="1"/>
  <c r="I37" i="1" s="1"/>
  <c r="AS36" i="1"/>
  <c r="AS35" i="1"/>
  <c r="AS34" i="1"/>
  <c r="AS33" i="1"/>
  <c r="I33" i="1" s="1"/>
  <c r="AS32" i="1"/>
  <c r="AS31" i="1"/>
  <c r="AS30" i="1"/>
  <c r="AS29" i="1"/>
  <c r="I29" i="1" s="1"/>
  <c r="AS28" i="1"/>
  <c r="AS27" i="1"/>
  <c r="AS26" i="1"/>
  <c r="AS25" i="1"/>
  <c r="AS24" i="1"/>
  <c r="AS23" i="1"/>
  <c r="AS22" i="1"/>
  <c r="AS21" i="1"/>
  <c r="I21" i="1" s="1"/>
  <c r="AS20" i="1"/>
  <c r="AS19" i="1"/>
  <c r="AS18" i="1"/>
  <c r="AS17" i="1"/>
  <c r="I17" i="1" s="1"/>
  <c r="AS16" i="1"/>
  <c r="AS15" i="1"/>
  <c r="AS14" i="1"/>
  <c r="AS13" i="1"/>
  <c r="AS12" i="1"/>
  <c r="AS11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I45" i="1" s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I13" i="1" s="1"/>
  <c r="AA12" i="1"/>
  <c r="AA11" i="1"/>
  <c r="I69" i="1"/>
  <c r="I158" i="1"/>
  <c r="I18" i="1" l="1"/>
  <c r="I30" i="1"/>
  <c r="I14" i="1"/>
  <c r="I22" i="1"/>
  <c r="I26" i="1"/>
  <c r="I34" i="1"/>
  <c r="I38" i="1"/>
  <c r="I42" i="1"/>
  <c r="I46" i="1"/>
  <c r="I50" i="1"/>
  <c r="I54" i="1"/>
  <c r="I58" i="1"/>
  <c r="I25" i="1"/>
  <c r="I41" i="1"/>
  <c r="I62" i="1"/>
  <c r="I70" i="1"/>
  <c r="I78" i="1"/>
  <c r="I86" i="1"/>
  <c r="I98" i="1"/>
  <c r="I106" i="1"/>
  <c r="I118" i="1"/>
  <c r="I66" i="1"/>
  <c r="I74" i="1"/>
  <c r="I82" i="1"/>
  <c r="I90" i="1"/>
  <c r="I94" i="1"/>
  <c r="I102" i="1"/>
  <c r="I110" i="1"/>
  <c r="I114" i="1"/>
  <c r="I122" i="1"/>
  <c r="I126" i="1"/>
  <c r="I130" i="1"/>
  <c r="I134" i="1"/>
  <c r="I138" i="1"/>
  <c r="I142" i="1"/>
  <c r="I146" i="1"/>
  <c r="I11" i="1"/>
  <c r="I15" i="1"/>
  <c r="I19" i="1"/>
  <c r="I23" i="1"/>
  <c r="I27" i="1"/>
  <c r="I31" i="1"/>
  <c r="I35" i="1"/>
  <c r="I39" i="1"/>
  <c r="I43" i="1"/>
  <c r="I47" i="1"/>
  <c r="I51" i="1"/>
  <c r="I55" i="1"/>
  <c r="I59" i="1"/>
  <c r="I63" i="1"/>
  <c r="I67" i="1"/>
  <c r="I71" i="1"/>
  <c r="I75" i="1"/>
  <c r="I79" i="1"/>
  <c r="I83" i="1"/>
  <c r="I87" i="1"/>
  <c r="I91" i="1"/>
  <c r="I95" i="1"/>
  <c r="I99" i="1"/>
  <c r="I103" i="1"/>
  <c r="I107" i="1"/>
  <c r="I111" i="1"/>
  <c r="I115" i="1"/>
  <c r="I119" i="1"/>
  <c r="I123" i="1"/>
  <c r="I127" i="1"/>
  <c r="I131" i="1"/>
  <c r="I135" i="1"/>
  <c r="I139" i="1"/>
  <c r="I143" i="1"/>
  <c r="I147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68" i="1"/>
  <c r="I72" i="1"/>
  <c r="I76" i="1"/>
  <c r="I80" i="1"/>
  <c r="I84" i="1"/>
  <c r="I88" i="1"/>
  <c r="I92" i="1"/>
  <c r="I96" i="1"/>
  <c r="I100" i="1"/>
  <c r="I104" i="1"/>
  <c r="I108" i="1"/>
  <c r="I112" i="1"/>
  <c r="I116" i="1"/>
  <c r="I120" i="1"/>
  <c r="I124" i="1"/>
  <c r="I128" i="1"/>
  <c r="I132" i="1"/>
  <c r="I136" i="1"/>
  <c r="I140" i="1"/>
  <c r="I144" i="1"/>
  <c r="I148" i="1"/>
  <c r="H159" i="1"/>
  <c r="G159" i="1" s="1"/>
  <c r="H158" i="1"/>
  <c r="G158" i="1" s="1"/>
  <c r="X160" i="1"/>
  <c r="V160" i="1"/>
  <c r="T160" i="1"/>
  <c r="R160" i="1"/>
  <c r="P160" i="1"/>
  <c r="N160" i="1"/>
  <c r="L160" i="1"/>
  <c r="H160" i="1" l="1"/>
  <c r="G160" i="1"/>
  <c r="BF11" i="4"/>
  <c r="CP49" i="4"/>
  <c r="CP23" i="4"/>
  <c r="BX147" i="2"/>
  <c r="BF147" i="2"/>
  <c r="AN147" i="2"/>
  <c r="BF23" i="3"/>
  <c r="F156" i="1" l="1"/>
  <c r="E156" i="1"/>
  <c r="D156" i="1"/>
  <c r="C156" i="1"/>
  <c r="CR149" i="1" l="1"/>
  <c r="CQ149" i="1"/>
  <c r="CP149" i="1"/>
  <c r="CO149" i="1"/>
  <c r="CN149" i="1"/>
  <c r="CM149" i="1"/>
  <c r="CL149" i="1"/>
  <c r="CK149" i="1"/>
  <c r="CJ149" i="1"/>
  <c r="CI149" i="1"/>
  <c r="CH149" i="1"/>
  <c r="CG149" i="1"/>
  <c r="CF149" i="1"/>
  <c r="CE149" i="1"/>
  <c r="CD149" i="1"/>
  <c r="CR148" i="1"/>
  <c r="CQ148" i="1"/>
  <c r="CP148" i="1"/>
  <c r="CO148" i="1"/>
  <c r="CN148" i="1"/>
  <c r="CM148" i="1"/>
  <c r="CL148" i="1"/>
  <c r="CK148" i="1"/>
  <c r="CJ148" i="1"/>
  <c r="CI148" i="1"/>
  <c r="CH148" i="1"/>
  <c r="CG148" i="1"/>
  <c r="CF148" i="1"/>
  <c r="CE148" i="1"/>
  <c r="CD148" i="1"/>
  <c r="CR147" i="1"/>
  <c r="CQ147" i="1"/>
  <c r="CP147" i="1"/>
  <c r="CO147" i="1"/>
  <c r="CN147" i="1"/>
  <c r="CM147" i="1"/>
  <c r="CL147" i="1"/>
  <c r="CK147" i="1"/>
  <c r="CJ147" i="1"/>
  <c r="CI147" i="1"/>
  <c r="CH147" i="1"/>
  <c r="CG147" i="1"/>
  <c r="CF147" i="1"/>
  <c r="CE147" i="1"/>
  <c r="CD147" i="1"/>
  <c r="CR146" i="1"/>
  <c r="CQ146" i="1"/>
  <c r="CP146" i="1"/>
  <c r="CO146" i="1"/>
  <c r="CN146" i="1"/>
  <c r="CM146" i="1"/>
  <c r="CL146" i="1"/>
  <c r="CK146" i="1"/>
  <c r="CJ146" i="1"/>
  <c r="CI146" i="1"/>
  <c r="CH146" i="1"/>
  <c r="CG146" i="1"/>
  <c r="CF146" i="1"/>
  <c r="CE146" i="1"/>
  <c r="CD146" i="1"/>
  <c r="CR145" i="1"/>
  <c r="CQ145" i="1"/>
  <c r="CP145" i="1"/>
  <c r="CO145" i="1"/>
  <c r="CN145" i="1"/>
  <c r="CM145" i="1"/>
  <c r="CL145" i="1"/>
  <c r="CK145" i="1"/>
  <c r="CJ145" i="1"/>
  <c r="CI145" i="1"/>
  <c r="CH145" i="1"/>
  <c r="CG145" i="1"/>
  <c r="CF145" i="1"/>
  <c r="CE145" i="1"/>
  <c r="CD145" i="1"/>
  <c r="CR144" i="1"/>
  <c r="CQ144" i="1"/>
  <c r="CP144" i="1"/>
  <c r="CO144" i="1"/>
  <c r="CN144" i="1"/>
  <c r="CM144" i="1"/>
  <c r="CL144" i="1"/>
  <c r="CK144" i="1"/>
  <c r="CJ144" i="1"/>
  <c r="CI144" i="1"/>
  <c r="CH144" i="1"/>
  <c r="CG144" i="1"/>
  <c r="CF144" i="1"/>
  <c r="CE144" i="1"/>
  <c r="CD144" i="1"/>
  <c r="CR143" i="1"/>
  <c r="CQ143" i="1"/>
  <c r="CP143" i="1"/>
  <c r="CO143" i="1"/>
  <c r="CN143" i="1"/>
  <c r="CM143" i="1"/>
  <c r="CL143" i="1"/>
  <c r="CK143" i="1"/>
  <c r="CJ143" i="1"/>
  <c r="CI143" i="1"/>
  <c r="CH143" i="1"/>
  <c r="CG143" i="1"/>
  <c r="CF143" i="1"/>
  <c r="CE143" i="1"/>
  <c r="CD143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R140" i="1"/>
  <c r="CQ140" i="1"/>
  <c r="CP140" i="1"/>
  <c r="CO140" i="1"/>
  <c r="CN140" i="1"/>
  <c r="CM140" i="1"/>
  <c r="CL140" i="1"/>
  <c r="CK140" i="1"/>
  <c r="CJ140" i="1"/>
  <c r="CI140" i="1"/>
  <c r="CH140" i="1"/>
  <c r="CG140" i="1"/>
  <c r="CF140" i="1"/>
  <c r="CE140" i="1"/>
  <c r="CD140" i="1"/>
  <c r="CR139" i="1"/>
  <c r="CQ139" i="1"/>
  <c r="CP139" i="1"/>
  <c r="CO139" i="1"/>
  <c r="CN139" i="1"/>
  <c r="CM139" i="1"/>
  <c r="CL139" i="1"/>
  <c r="CK139" i="1"/>
  <c r="CJ139" i="1"/>
  <c r="CI139" i="1"/>
  <c r="CH139" i="1"/>
  <c r="CG139" i="1"/>
  <c r="CF139" i="1"/>
  <c r="CE139" i="1"/>
  <c r="CD139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R135" i="1"/>
  <c r="CQ135" i="1"/>
  <c r="CP135" i="1"/>
  <c r="CO135" i="1"/>
  <c r="CN135" i="1"/>
  <c r="CM135" i="1"/>
  <c r="CL135" i="1"/>
  <c r="CK135" i="1"/>
  <c r="CJ135" i="1"/>
  <c r="CI135" i="1"/>
  <c r="CH135" i="1"/>
  <c r="CG135" i="1"/>
  <c r="CF135" i="1"/>
  <c r="CE135" i="1"/>
  <c r="CD135" i="1"/>
  <c r="CR134" i="1"/>
  <c r="CQ134" i="1"/>
  <c r="CP134" i="1"/>
  <c r="CO134" i="1"/>
  <c r="CN134" i="1"/>
  <c r="CM134" i="1"/>
  <c r="CL134" i="1"/>
  <c r="CK134" i="1"/>
  <c r="CJ134" i="1"/>
  <c r="CI134" i="1"/>
  <c r="CH134" i="1"/>
  <c r="CG134" i="1"/>
  <c r="CF134" i="1"/>
  <c r="CE134" i="1"/>
  <c r="CD134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R132" i="1"/>
  <c r="CQ132" i="1"/>
  <c r="CP132" i="1"/>
  <c r="CO132" i="1"/>
  <c r="CN132" i="1"/>
  <c r="CM132" i="1"/>
  <c r="CL132" i="1"/>
  <c r="CK132" i="1"/>
  <c r="CJ132" i="1"/>
  <c r="CI132" i="1"/>
  <c r="CH132" i="1"/>
  <c r="CG132" i="1"/>
  <c r="CF132" i="1"/>
  <c r="CE132" i="1"/>
  <c r="CD132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R130" i="1"/>
  <c r="CQ130" i="1"/>
  <c r="CP130" i="1"/>
  <c r="CO130" i="1"/>
  <c r="CN130" i="1"/>
  <c r="CM130" i="1"/>
  <c r="CL130" i="1"/>
  <c r="CK130" i="1"/>
  <c r="CJ130" i="1"/>
  <c r="CI130" i="1"/>
  <c r="CH130" i="1"/>
  <c r="CG130" i="1"/>
  <c r="CF130" i="1"/>
  <c r="CE130" i="1"/>
  <c r="CD130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R128" i="1"/>
  <c r="CQ128" i="1"/>
  <c r="CP128" i="1"/>
  <c r="CO128" i="1"/>
  <c r="CN128" i="1"/>
  <c r="CM128" i="1"/>
  <c r="CL128" i="1"/>
  <c r="CK128" i="1"/>
  <c r="CJ128" i="1"/>
  <c r="CI128" i="1"/>
  <c r="CH128" i="1"/>
  <c r="CG128" i="1"/>
  <c r="CF128" i="1"/>
  <c r="CE128" i="1"/>
  <c r="CD128" i="1"/>
  <c r="CR127" i="1"/>
  <c r="CQ127" i="1"/>
  <c r="CP127" i="1"/>
  <c r="CO127" i="1"/>
  <c r="CN127" i="1"/>
  <c r="CM127" i="1"/>
  <c r="CL127" i="1"/>
  <c r="CK127" i="1"/>
  <c r="CJ127" i="1"/>
  <c r="CI127" i="1"/>
  <c r="CH127" i="1"/>
  <c r="CG127" i="1"/>
  <c r="CF127" i="1"/>
  <c r="CE127" i="1"/>
  <c r="CD127" i="1"/>
  <c r="CR126" i="1"/>
  <c r="CQ126" i="1"/>
  <c r="CP126" i="1"/>
  <c r="CO126" i="1"/>
  <c r="CN126" i="1"/>
  <c r="CM126" i="1"/>
  <c r="CL126" i="1"/>
  <c r="CK126" i="1"/>
  <c r="CJ126" i="1"/>
  <c r="CI126" i="1"/>
  <c r="CH126" i="1"/>
  <c r="CG126" i="1"/>
  <c r="CF126" i="1"/>
  <c r="CE126" i="1"/>
  <c r="CD126" i="1"/>
  <c r="CR125" i="1"/>
  <c r="CQ125" i="1"/>
  <c r="CP125" i="1"/>
  <c r="CO125" i="1"/>
  <c r="CN125" i="1"/>
  <c r="CM125" i="1"/>
  <c r="CL125" i="1"/>
  <c r="CK125" i="1"/>
  <c r="CJ125" i="1"/>
  <c r="CI125" i="1"/>
  <c r="CH125" i="1"/>
  <c r="CG125" i="1"/>
  <c r="CF125" i="1"/>
  <c r="CE125" i="1"/>
  <c r="CD125" i="1"/>
  <c r="CR124" i="1"/>
  <c r="CQ124" i="1"/>
  <c r="CP124" i="1"/>
  <c r="CO124" i="1"/>
  <c r="CN124" i="1"/>
  <c r="CM124" i="1"/>
  <c r="CL124" i="1"/>
  <c r="CK124" i="1"/>
  <c r="CJ124" i="1"/>
  <c r="CI124" i="1"/>
  <c r="CH124" i="1"/>
  <c r="CG124" i="1"/>
  <c r="CF124" i="1"/>
  <c r="CE124" i="1"/>
  <c r="CD124" i="1"/>
  <c r="CR123" i="1"/>
  <c r="CQ123" i="1"/>
  <c r="CP123" i="1"/>
  <c r="CO123" i="1"/>
  <c r="CN123" i="1"/>
  <c r="CM123" i="1"/>
  <c r="CL123" i="1"/>
  <c r="CK123" i="1"/>
  <c r="CJ123" i="1"/>
  <c r="CI123" i="1"/>
  <c r="CH123" i="1"/>
  <c r="CG123" i="1"/>
  <c r="CF123" i="1"/>
  <c r="CE123" i="1"/>
  <c r="CD123" i="1"/>
  <c r="CR122" i="1"/>
  <c r="CQ122" i="1"/>
  <c r="CP122" i="1"/>
  <c r="CO122" i="1"/>
  <c r="CN122" i="1"/>
  <c r="CM122" i="1"/>
  <c r="CL122" i="1"/>
  <c r="CK122" i="1"/>
  <c r="CJ122" i="1"/>
  <c r="CI122" i="1"/>
  <c r="CH122" i="1"/>
  <c r="CG122" i="1"/>
  <c r="CF122" i="1"/>
  <c r="CE122" i="1"/>
  <c r="CD122" i="1"/>
  <c r="CR121" i="1"/>
  <c r="CQ121" i="1"/>
  <c r="CP121" i="1"/>
  <c r="CO121" i="1"/>
  <c r="CN121" i="1"/>
  <c r="CM121" i="1"/>
  <c r="CL121" i="1"/>
  <c r="CK121" i="1"/>
  <c r="CJ121" i="1"/>
  <c r="CI121" i="1"/>
  <c r="CH121" i="1"/>
  <c r="CG121" i="1"/>
  <c r="CF121" i="1"/>
  <c r="CE121" i="1"/>
  <c r="CD121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R119" i="1"/>
  <c r="CQ119" i="1"/>
  <c r="CP119" i="1"/>
  <c r="CO119" i="1"/>
  <c r="CN119" i="1"/>
  <c r="CM119" i="1"/>
  <c r="CL119" i="1"/>
  <c r="CK119" i="1"/>
  <c r="CJ119" i="1"/>
  <c r="CI119" i="1"/>
  <c r="CH119" i="1"/>
  <c r="CG119" i="1"/>
  <c r="CF119" i="1"/>
  <c r="CE119" i="1"/>
  <c r="CD119" i="1"/>
  <c r="CR118" i="1"/>
  <c r="CQ118" i="1"/>
  <c r="CP118" i="1"/>
  <c r="CO118" i="1"/>
  <c r="CN118" i="1"/>
  <c r="CM118" i="1"/>
  <c r="CL118" i="1"/>
  <c r="CK118" i="1"/>
  <c r="CJ118" i="1"/>
  <c r="CI118" i="1"/>
  <c r="CH118" i="1"/>
  <c r="CG118" i="1"/>
  <c r="CF118" i="1"/>
  <c r="CE118" i="1"/>
  <c r="CD118" i="1"/>
  <c r="CR117" i="1"/>
  <c r="CQ117" i="1"/>
  <c r="CP117" i="1"/>
  <c r="CO117" i="1"/>
  <c r="CN117" i="1"/>
  <c r="CM117" i="1"/>
  <c r="CL117" i="1"/>
  <c r="CK117" i="1"/>
  <c r="CJ117" i="1"/>
  <c r="CI117" i="1"/>
  <c r="CH117" i="1"/>
  <c r="CG117" i="1"/>
  <c r="CF117" i="1"/>
  <c r="CE117" i="1"/>
  <c r="CD117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R115" i="1"/>
  <c r="CQ115" i="1"/>
  <c r="CP115" i="1"/>
  <c r="CO115" i="1"/>
  <c r="CN115" i="1"/>
  <c r="CM115" i="1"/>
  <c r="CL115" i="1"/>
  <c r="CK115" i="1"/>
  <c r="CJ115" i="1"/>
  <c r="CI115" i="1"/>
  <c r="CH115" i="1"/>
  <c r="CG115" i="1"/>
  <c r="CF115" i="1"/>
  <c r="CE115" i="1"/>
  <c r="CD115" i="1"/>
  <c r="CR114" i="1"/>
  <c r="CQ114" i="1"/>
  <c r="CP114" i="1"/>
  <c r="CO114" i="1"/>
  <c r="CN114" i="1"/>
  <c r="CM114" i="1"/>
  <c r="CL114" i="1"/>
  <c r="CK114" i="1"/>
  <c r="CJ114" i="1"/>
  <c r="CI114" i="1"/>
  <c r="CH114" i="1"/>
  <c r="CG114" i="1"/>
  <c r="CF114" i="1"/>
  <c r="CE114" i="1"/>
  <c r="CD114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R73" i="1"/>
  <c r="CQ73" i="1"/>
  <c r="CP73" i="1"/>
  <c r="CO73" i="1"/>
  <c r="CN73" i="1"/>
  <c r="CM73" i="1"/>
  <c r="CL73" i="1"/>
  <c r="CK73" i="1"/>
  <c r="CJ73" i="1"/>
  <c r="CI73" i="1"/>
  <c r="CH73" i="1"/>
  <c r="CG73" i="1"/>
  <c r="CF73" i="1"/>
  <c r="CE73" i="1"/>
  <c r="CD73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R64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CE64" i="1"/>
  <c r="CD64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B42" i="1" s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B40" i="1" s="1"/>
  <c r="CE40" i="1"/>
  <c r="CD40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B38" i="1" s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B26" i="1" s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B18" i="1" s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Z148" i="1"/>
  <c r="BY148" i="1"/>
  <c r="BX148" i="1"/>
  <c r="BW148" i="1"/>
  <c r="BV148" i="1"/>
  <c r="BU148" i="1"/>
  <c r="BT148" i="1"/>
  <c r="BS148" i="1"/>
  <c r="BR148" i="1"/>
  <c r="BQ148" i="1"/>
  <c r="BP148" i="1"/>
  <c r="BO148" i="1"/>
  <c r="BN148" i="1"/>
  <c r="BM148" i="1"/>
  <c r="BL148" i="1"/>
  <c r="BZ147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J147" i="1" s="1"/>
  <c r="BM147" i="1"/>
  <c r="BL147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Z144" i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Z143" i="1"/>
  <c r="BY143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Z139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Z134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J133" i="1" s="1"/>
  <c r="BZ132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J131" i="1" s="1"/>
  <c r="BM131" i="1"/>
  <c r="BL131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J129" i="1" s="1"/>
  <c r="BZ128" i="1"/>
  <c r="BY128" i="1"/>
  <c r="BX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Z127" i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J127" i="1" s="1"/>
  <c r="BM127" i="1"/>
  <c r="BL127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J125" i="1" s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Z123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Z122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J121" i="1" s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J119" i="1" s="1"/>
  <c r="BM119" i="1"/>
  <c r="BL119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Z117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J117" i="1" s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J115" i="1" s="1"/>
  <c r="BM115" i="1"/>
  <c r="BL115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J113" i="1" s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J111" i="1" s="1"/>
  <c r="BM111" i="1"/>
  <c r="BL111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J109" i="1" s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J107" i="1" s="1"/>
  <c r="BM107" i="1"/>
  <c r="BL107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J105" i="1" s="1"/>
  <c r="BI105" i="1" s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J103" i="1" s="1"/>
  <c r="BM103" i="1"/>
  <c r="BL103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J101" i="1" s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J99" i="1" s="1"/>
  <c r="BM99" i="1"/>
  <c r="BL99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J97" i="1" s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J95" i="1" s="1"/>
  <c r="BM95" i="1"/>
  <c r="BL95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J93" i="1" s="1"/>
  <c r="BI93" i="1" s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J91" i="1" s="1"/>
  <c r="BM91" i="1"/>
  <c r="BL91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J89" i="1" s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J85" i="1" s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J81" i="1" s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J79" i="1" s="1"/>
  <c r="BM79" i="1"/>
  <c r="BL79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J77" i="1" s="1"/>
  <c r="BI77" i="1" s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J73" i="1" s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J71" i="1" s="1"/>
  <c r="BM71" i="1"/>
  <c r="BL71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J69" i="1" s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J67" i="1" s="1"/>
  <c r="BM67" i="1"/>
  <c r="BL67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J65" i="1" s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J63" i="1" s="1"/>
  <c r="BM63" i="1"/>
  <c r="BL63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J61" i="1" s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J59" i="1" s="1"/>
  <c r="BM59" i="1"/>
  <c r="BL59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J57" i="1" s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J53" i="1" s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J51" i="1" s="1"/>
  <c r="BM51" i="1"/>
  <c r="BL51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J49" i="1" s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J47" i="1" s="1"/>
  <c r="BM47" i="1"/>
  <c r="BL47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J45" i="1" s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J43" i="1" s="1"/>
  <c r="BM43" i="1"/>
  <c r="BL43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J39" i="1" s="1"/>
  <c r="BM39" i="1"/>
  <c r="BL39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J35" i="1" s="1"/>
  <c r="BM35" i="1"/>
  <c r="BL35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J33" i="1" s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J31" i="1" s="1"/>
  <c r="BM31" i="1"/>
  <c r="BL31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J29" i="1" s="1"/>
  <c r="BI29" i="1" s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J27" i="1" s="1"/>
  <c r="BM27" i="1"/>
  <c r="BL27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J25" i="1" s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J23" i="1" s="1"/>
  <c r="BM23" i="1"/>
  <c r="BL23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J21" i="1" s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J19" i="1" s="1"/>
  <c r="BI19" i="1" s="1"/>
  <c r="BM19" i="1"/>
  <c r="BL19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J17" i="1" s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J15" i="1" s="1"/>
  <c r="BM15" i="1"/>
  <c r="BL15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J13" i="1" s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J11" i="1" s="1"/>
  <c r="BM11" i="1"/>
  <c r="BL11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BH148" i="1"/>
  <c r="BG148" i="1"/>
  <c r="BF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AR148" i="1" s="1"/>
  <c r="AQ148" i="1" s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R132" i="1" s="1"/>
  <c r="AQ132" i="1" s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R130" i="1" s="1"/>
  <c r="AU130" i="1"/>
  <c r="AT130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R128" i="1" s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R126" i="1" s="1"/>
  <c r="AU126" i="1"/>
  <c r="AT126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R122" i="1" s="1"/>
  <c r="AU122" i="1"/>
  <c r="AT122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R120" i="1" s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R118" i="1" s="1"/>
  <c r="AU118" i="1"/>
  <c r="AT118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R114" i="1" s="1"/>
  <c r="AU114" i="1"/>
  <c r="AT114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R112" i="1" s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R110" i="1" s="1"/>
  <c r="AU110" i="1"/>
  <c r="AT110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R108" i="1" s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R106" i="1" s="1"/>
  <c r="AU106" i="1"/>
  <c r="AT106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R104" i="1" s="1"/>
  <c r="AQ104" i="1" s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R102" i="1" s="1"/>
  <c r="AU102" i="1"/>
  <c r="AT102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R100" i="1" s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R98" i="1" s="1"/>
  <c r="AU98" i="1"/>
  <c r="AT98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R96" i="1" s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R94" i="1" s="1"/>
  <c r="AU94" i="1"/>
  <c r="AT94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R92" i="1" s="1"/>
  <c r="AQ92" i="1" s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R90" i="1" s="1"/>
  <c r="AU90" i="1"/>
  <c r="AT90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R88" i="1" s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R86" i="1" s="1"/>
  <c r="AU86" i="1"/>
  <c r="AT86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R84" i="1" s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R82" i="1" s="1"/>
  <c r="AU82" i="1"/>
  <c r="AT82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R78" i="1" s="1"/>
  <c r="AU78" i="1"/>
  <c r="AT78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R76" i="1" s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R74" i="1" s="1"/>
  <c r="AU74" i="1"/>
  <c r="AT74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R72" i="1" s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R70" i="1" s="1"/>
  <c r="AU70" i="1"/>
  <c r="AT70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R68" i="1" s="1"/>
  <c r="AQ68" i="1" s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R66" i="1" s="1"/>
  <c r="AU66" i="1"/>
  <c r="AT66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R62" i="1" s="1"/>
  <c r="AU62" i="1"/>
  <c r="AT62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R60" i="1" s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R58" i="1" s="1"/>
  <c r="AU58" i="1"/>
  <c r="AT58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R56" i="1" s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R54" i="1" s="1"/>
  <c r="AU54" i="1"/>
  <c r="AT54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R52" i="1" s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R50" i="1" s="1"/>
  <c r="AU50" i="1"/>
  <c r="AT50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R46" i="1" s="1"/>
  <c r="AU46" i="1"/>
  <c r="AT46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R44" i="1" s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R42" i="1" s="1"/>
  <c r="AU42" i="1"/>
  <c r="AT42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R40" i="1" s="1"/>
  <c r="AQ40" i="1" s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R38" i="1" s="1"/>
  <c r="AU38" i="1"/>
  <c r="AT38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R36" i="1" s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R34" i="1" s="1"/>
  <c r="AU34" i="1"/>
  <c r="AT34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R32" i="1" s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R30" i="1" s="1"/>
  <c r="AU30" i="1"/>
  <c r="AT30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R28" i="1" s="1"/>
  <c r="AQ28" i="1" s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R26" i="1" s="1"/>
  <c r="AU26" i="1"/>
  <c r="AT26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R24" i="1" s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R22" i="1" s="1"/>
  <c r="AU22" i="1"/>
  <c r="AT22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R20" i="1" s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R18" i="1" s="1"/>
  <c r="AU18" i="1"/>
  <c r="AT18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R16" i="1" s="1"/>
  <c r="AQ16" i="1" s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S150" i="1" s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AA150" i="1" s="1"/>
  <c r="CR150" i="4"/>
  <c r="CQ150" i="4"/>
  <c r="CP150" i="4"/>
  <c r="CO150" i="4"/>
  <c r="CN150" i="4"/>
  <c r="CM150" i="4"/>
  <c r="CL150" i="4"/>
  <c r="CK150" i="4"/>
  <c r="CJ150" i="4"/>
  <c r="CI150" i="4"/>
  <c r="CH150" i="4"/>
  <c r="CG150" i="4"/>
  <c r="CF150" i="4"/>
  <c r="CE150" i="4"/>
  <c r="CD150" i="4"/>
  <c r="CC150" i="4"/>
  <c r="BZ150" i="4"/>
  <c r="BY150" i="4"/>
  <c r="BX150" i="4"/>
  <c r="BW150" i="4"/>
  <c r="BV150" i="4"/>
  <c r="BU150" i="4"/>
  <c r="BT150" i="4"/>
  <c r="BS150" i="4"/>
  <c r="BR150" i="4"/>
  <c r="BQ150" i="4"/>
  <c r="BP150" i="4"/>
  <c r="BO150" i="4"/>
  <c r="BN150" i="4"/>
  <c r="BM150" i="4"/>
  <c r="BL150" i="4"/>
  <c r="BK150" i="4"/>
  <c r="BH150" i="4"/>
  <c r="BG150" i="4"/>
  <c r="BF150" i="4"/>
  <c r="BE150" i="4"/>
  <c r="BD150" i="4"/>
  <c r="BC150" i="4"/>
  <c r="BB150" i="4"/>
  <c r="BA150" i="4"/>
  <c r="AZ150" i="4"/>
  <c r="AY150" i="4"/>
  <c r="AX150" i="4"/>
  <c r="AW150" i="4"/>
  <c r="AV150" i="4"/>
  <c r="AU150" i="4"/>
  <c r="AT150" i="4"/>
  <c r="AS150" i="4"/>
  <c r="AP150" i="4"/>
  <c r="AO150" i="4"/>
  <c r="AN150" i="4"/>
  <c r="AM150" i="4"/>
  <c r="AL150" i="4"/>
  <c r="AK150" i="4"/>
  <c r="AJ150" i="4"/>
  <c r="AI150" i="4"/>
  <c r="AH150" i="4"/>
  <c r="AG150" i="4"/>
  <c r="AF150" i="4"/>
  <c r="AE150" i="4"/>
  <c r="AD150" i="4"/>
  <c r="AC150" i="4"/>
  <c r="AB150" i="4"/>
  <c r="AA150" i="4"/>
  <c r="CB149" i="4"/>
  <c r="CA149" i="4" s="1"/>
  <c r="BJ149" i="4"/>
  <c r="BI149" i="4" s="1"/>
  <c r="AR149" i="4"/>
  <c r="AQ149" i="4" s="1"/>
  <c r="Z149" i="4"/>
  <c r="Y149" i="4" s="1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CB148" i="4"/>
  <c r="CA148" i="4" s="1"/>
  <c r="BJ148" i="4"/>
  <c r="BI148" i="4" s="1"/>
  <c r="AR148" i="4"/>
  <c r="AQ148" i="4" s="1"/>
  <c r="Z148" i="4"/>
  <c r="Y148" i="4" s="1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CB147" i="4"/>
  <c r="CA147" i="4" s="1"/>
  <c r="BJ147" i="4"/>
  <c r="BI147" i="4" s="1"/>
  <c r="AR147" i="4"/>
  <c r="AQ147" i="4" s="1"/>
  <c r="Z147" i="4"/>
  <c r="Y147" i="4" s="1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CB146" i="4"/>
  <c r="CA146" i="4" s="1"/>
  <c r="BJ146" i="4"/>
  <c r="BI146" i="4" s="1"/>
  <c r="AR146" i="4"/>
  <c r="AQ146" i="4" s="1"/>
  <c r="Z146" i="4"/>
  <c r="Y146" i="4" s="1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CB145" i="4"/>
  <c r="CA145" i="4" s="1"/>
  <c r="BJ145" i="4"/>
  <c r="BI145" i="4" s="1"/>
  <c r="AR145" i="4"/>
  <c r="AQ145" i="4" s="1"/>
  <c r="Z145" i="4"/>
  <c r="Y145" i="4" s="1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CB144" i="4"/>
  <c r="CA144" i="4" s="1"/>
  <c r="BJ144" i="4"/>
  <c r="BI144" i="4" s="1"/>
  <c r="AR144" i="4"/>
  <c r="AQ144" i="4" s="1"/>
  <c r="Z144" i="4"/>
  <c r="Y144" i="4" s="1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CB143" i="4"/>
  <c r="CA143" i="4" s="1"/>
  <c r="BJ143" i="4"/>
  <c r="BI143" i="4" s="1"/>
  <c r="AR143" i="4"/>
  <c r="AQ143" i="4" s="1"/>
  <c r="Z143" i="4"/>
  <c r="Y143" i="4" s="1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CB142" i="4"/>
  <c r="CA142" i="4" s="1"/>
  <c r="BJ142" i="4"/>
  <c r="BI142" i="4" s="1"/>
  <c r="AR142" i="4"/>
  <c r="AQ142" i="4" s="1"/>
  <c r="Z142" i="4"/>
  <c r="Y142" i="4" s="1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CB141" i="4"/>
  <c r="CA141" i="4" s="1"/>
  <c r="BJ141" i="4"/>
  <c r="BI141" i="4" s="1"/>
  <c r="AR141" i="4"/>
  <c r="AQ141" i="4" s="1"/>
  <c r="Z141" i="4"/>
  <c r="Y141" i="4" s="1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CB140" i="4"/>
  <c r="CA140" i="4" s="1"/>
  <c r="BJ140" i="4"/>
  <c r="BI140" i="4" s="1"/>
  <c r="AR140" i="4"/>
  <c r="AQ140" i="4" s="1"/>
  <c r="Z140" i="4"/>
  <c r="Y140" i="4" s="1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H140" i="4" s="1"/>
  <c r="I140" i="4"/>
  <c r="A140" i="4"/>
  <c r="A141" i="4" s="1"/>
  <c r="A142" i="4" s="1"/>
  <c r="A143" i="4" s="1"/>
  <c r="A144" i="4" s="1"/>
  <c r="A145" i="4" s="1"/>
  <c r="CB139" i="4"/>
  <c r="CA139" i="4" s="1"/>
  <c r="BJ139" i="4"/>
  <c r="BI139" i="4" s="1"/>
  <c r="AR139" i="4"/>
  <c r="AQ139" i="4" s="1"/>
  <c r="Z139" i="4"/>
  <c r="Y139" i="4" s="1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CB138" i="4"/>
  <c r="CA138" i="4" s="1"/>
  <c r="BJ138" i="4"/>
  <c r="BI138" i="4" s="1"/>
  <c r="AR138" i="4"/>
  <c r="AQ138" i="4" s="1"/>
  <c r="Z138" i="4"/>
  <c r="Y138" i="4" s="1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CB137" i="4"/>
  <c r="CA137" i="4" s="1"/>
  <c r="BJ137" i="4"/>
  <c r="BI137" i="4" s="1"/>
  <c r="AR137" i="4"/>
  <c r="AQ137" i="4" s="1"/>
  <c r="Z137" i="4"/>
  <c r="Y137" i="4" s="1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CB136" i="4"/>
  <c r="CA136" i="4" s="1"/>
  <c r="BJ136" i="4"/>
  <c r="BI136" i="4" s="1"/>
  <c r="AR136" i="4"/>
  <c r="AQ136" i="4" s="1"/>
  <c r="Z136" i="4"/>
  <c r="Y136" i="4" s="1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CB135" i="4"/>
  <c r="CA135" i="4" s="1"/>
  <c r="BJ135" i="4"/>
  <c r="BI135" i="4" s="1"/>
  <c r="AR135" i="4"/>
  <c r="AQ135" i="4" s="1"/>
  <c r="Z135" i="4"/>
  <c r="Y135" i="4" s="1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CB134" i="4"/>
  <c r="CA134" i="4" s="1"/>
  <c r="BJ134" i="4"/>
  <c r="BI134" i="4" s="1"/>
  <c r="AR134" i="4"/>
  <c r="AQ134" i="4" s="1"/>
  <c r="Z134" i="4"/>
  <c r="Y134" i="4" s="1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CB133" i="4"/>
  <c r="CA133" i="4" s="1"/>
  <c r="BJ133" i="4"/>
  <c r="BI133" i="4" s="1"/>
  <c r="AR133" i="4"/>
  <c r="AQ133" i="4" s="1"/>
  <c r="Z133" i="4"/>
  <c r="Y133" i="4" s="1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CB132" i="4"/>
  <c r="CA132" i="4" s="1"/>
  <c r="BJ132" i="4"/>
  <c r="BI132" i="4" s="1"/>
  <c r="AR132" i="4"/>
  <c r="AQ132" i="4" s="1"/>
  <c r="Z132" i="4"/>
  <c r="Y132" i="4" s="1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CB131" i="4"/>
  <c r="CA131" i="4" s="1"/>
  <c r="BJ131" i="4"/>
  <c r="BI131" i="4" s="1"/>
  <c r="AR131" i="4"/>
  <c r="AQ131" i="4" s="1"/>
  <c r="Z131" i="4"/>
  <c r="Y131" i="4" s="1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CB130" i="4"/>
  <c r="CA130" i="4" s="1"/>
  <c r="BJ130" i="4"/>
  <c r="BI130" i="4" s="1"/>
  <c r="AR130" i="4"/>
  <c r="AQ130" i="4" s="1"/>
  <c r="Z130" i="4"/>
  <c r="Y130" i="4" s="1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CB129" i="4"/>
  <c r="CA129" i="4" s="1"/>
  <c r="BJ129" i="4"/>
  <c r="BI129" i="4" s="1"/>
  <c r="AR129" i="4"/>
  <c r="AQ129" i="4" s="1"/>
  <c r="Z129" i="4"/>
  <c r="Y129" i="4" s="1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CB128" i="4"/>
  <c r="CA128" i="4" s="1"/>
  <c r="BJ128" i="4"/>
  <c r="BI128" i="4" s="1"/>
  <c r="AR128" i="4"/>
  <c r="AQ128" i="4" s="1"/>
  <c r="Z128" i="4"/>
  <c r="Y128" i="4" s="1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CB127" i="4"/>
  <c r="CA127" i="4" s="1"/>
  <c r="BJ127" i="4"/>
  <c r="BI127" i="4" s="1"/>
  <c r="AR127" i="4"/>
  <c r="AQ127" i="4" s="1"/>
  <c r="Z127" i="4"/>
  <c r="Y127" i="4" s="1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CB126" i="4"/>
  <c r="CA126" i="4" s="1"/>
  <c r="BJ126" i="4"/>
  <c r="BI126" i="4" s="1"/>
  <c r="AR126" i="4"/>
  <c r="AQ126" i="4" s="1"/>
  <c r="Z126" i="4"/>
  <c r="Y126" i="4" s="1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CB125" i="4"/>
  <c r="CA125" i="4" s="1"/>
  <c r="BJ125" i="4"/>
  <c r="BI125" i="4" s="1"/>
  <c r="AR125" i="4"/>
  <c r="AQ125" i="4" s="1"/>
  <c r="Z125" i="4"/>
  <c r="Y125" i="4" s="1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CB124" i="4"/>
  <c r="CA124" i="4" s="1"/>
  <c r="BJ124" i="4"/>
  <c r="BI124" i="4" s="1"/>
  <c r="AR124" i="4"/>
  <c r="AQ124" i="4" s="1"/>
  <c r="Z124" i="4"/>
  <c r="Y124" i="4" s="1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CB123" i="4"/>
  <c r="CA123" i="4" s="1"/>
  <c r="BJ123" i="4"/>
  <c r="BI123" i="4" s="1"/>
  <c r="AR123" i="4"/>
  <c r="AQ123" i="4" s="1"/>
  <c r="Z123" i="4"/>
  <c r="Y123" i="4" s="1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CB122" i="4"/>
  <c r="CA122" i="4" s="1"/>
  <c r="BJ122" i="4"/>
  <c r="BI122" i="4" s="1"/>
  <c r="AR122" i="4"/>
  <c r="AQ122" i="4" s="1"/>
  <c r="Z122" i="4"/>
  <c r="Y122" i="4" s="1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CB121" i="4"/>
  <c r="CA121" i="4" s="1"/>
  <c r="BJ121" i="4"/>
  <c r="BI121" i="4" s="1"/>
  <c r="AR121" i="4"/>
  <c r="AQ121" i="4" s="1"/>
  <c r="Z121" i="4"/>
  <c r="Y121" i="4" s="1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CB120" i="4"/>
  <c r="CA120" i="4" s="1"/>
  <c r="BJ120" i="4"/>
  <c r="BI120" i="4" s="1"/>
  <c r="AR120" i="4"/>
  <c r="AQ120" i="4" s="1"/>
  <c r="Z120" i="4"/>
  <c r="Y120" i="4" s="1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CB119" i="4"/>
  <c r="CA119" i="4" s="1"/>
  <c r="BJ119" i="4"/>
  <c r="BI119" i="4" s="1"/>
  <c r="AR119" i="4"/>
  <c r="AQ119" i="4" s="1"/>
  <c r="Z119" i="4"/>
  <c r="Y119" i="4" s="1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CB118" i="4"/>
  <c r="CA118" i="4" s="1"/>
  <c r="BJ118" i="4"/>
  <c r="BI118" i="4" s="1"/>
  <c r="AR118" i="4"/>
  <c r="AQ118" i="4" s="1"/>
  <c r="Z118" i="4"/>
  <c r="Y118" i="4" s="1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CB117" i="4"/>
  <c r="CA117" i="4" s="1"/>
  <c r="BJ117" i="4"/>
  <c r="BI117" i="4" s="1"/>
  <c r="AR117" i="4"/>
  <c r="AQ117" i="4" s="1"/>
  <c r="Z117" i="4"/>
  <c r="Y117" i="4" s="1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CB116" i="4"/>
  <c r="CA116" i="4" s="1"/>
  <c r="BJ116" i="4"/>
  <c r="BI116" i="4" s="1"/>
  <c r="AR116" i="4"/>
  <c r="AQ116" i="4" s="1"/>
  <c r="Z116" i="4"/>
  <c r="Y116" i="4" s="1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CB115" i="4"/>
  <c r="CA115" i="4" s="1"/>
  <c r="BJ115" i="4"/>
  <c r="BI115" i="4" s="1"/>
  <c r="AR115" i="4"/>
  <c r="AQ115" i="4" s="1"/>
  <c r="Z115" i="4"/>
  <c r="Y115" i="4" s="1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CB114" i="4"/>
  <c r="CA114" i="4" s="1"/>
  <c r="BJ114" i="4"/>
  <c r="BI114" i="4" s="1"/>
  <c r="AR114" i="4"/>
  <c r="AQ114" i="4" s="1"/>
  <c r="Z114" i="4"/>
  <c r="Y114" i="4" s="1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CB113" i="4"/>
  <c r="CA113" i="4" s="1"/>
  <c r="BJ113" i="4"/>
  <c r="BI113" i="4" s="1"/>
  <c r="AR113" i="4"/>
  <c r="AQ113" i="4" s="1"/>
  <c r="Z113" i="4"/>
  <c r="Y113" i="4" s="1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CB112" i="4"/>
  <c r="CA112" i="4" s="1"/>
  <c r="BJ112" i="4"/>
  <c r="BI112" i="4" s="1"/>
  <c r="AR112" i="4"/>
  <c r="AQ112" i="4" s="1"/>
  <c r="Z112" i="4"/>
  <c r="Y112" i="4" s="1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CB111" i="4"/>
  <c r="CA111" i="4" s="1"/>
  <c r="BJ111" i="4"/>
  <c r="BI111" i="4" s="1"/>
  <c r="AR111" i="4"/>
  <c r="AQ111" i="4" s="1"/>
  <c r="Z111" i="4"/>
  <c r="Y111" i="4" s="1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CB110" i="4"/>
  <c r="CA110" i="4" s="1"/>
  <c r="BJ110" i="4"/>
  <c r="BI110" i="4" s="1"/>
  <c r="AR110" i="4"/>
  <c r="AQ110" i="4" s="1"/>
  <c r="Z110" i="4"/>
  <c r="Y110" i="4" s="1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CB109" i="4"/>
  <c r="CA109" i="4" s="1"/>
  <c r="BJ109" i="4"/>
  <c r="BI109" i="4" s="1"/>
  <c r="AR109" i="4"/>
  <c r="AQ109" i="4" s="1"/>
  <c r="Z109" i="4"/>
  <c r="Y109" i="4" s="1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CB108" i="4"/>
  <c r="CA108" i="4" s="1"/>
  <c r="BJ108" i="4"/>
  <c r="BI108" i="4" s="1"/>
  <c r="AR108" i="4"/>
  <c r="AQ108" i="4" s="1"/>
  <c r="Z108" i="4"/>
  <c r="Y108" i="4" s="1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CB107" i="4"/>
  <c r="CA107" i="4" s="1"/>
  <c r="BJ107" i="4"/>
  <c r="BI107" i="4" s="1"/>
  <c r="AR107" i="4"/>
  <c r="AQ107" i="4" s="1"/>
  <c r="Z107" i="4"/>
  <c r="Y107" i="4" s="1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CB106" i="4"/>
  <c r="CA106" i="4"/>
  <c r="BJ106" i="4"/>
  <c r="BI106" i="4" s="1"/>
  <c r="AR106" i="4"/>
  <c r="AQ106" i="4" s="1"/>
  <c r="Z106" i="4"/>
  <c r="Y106" i="4" s="1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CB105" i="4"/>
  <c r="CA105" i="4" s="1"/>
  <c r="BJ105" i="4"/>
  <c r="BI105" i="4" s="1"/>
  <c r="AR105" i="4"/>
  <c r="AQ105" i="4" s="1"/>
  <c r="Z105" i="4"/>
  <c r="Y105" i="4" s="1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CB104" i="4"/>
  <c r="CA104" i="4" s="1"/>
  <c r="BJ104" i="4"/>
  <c r="BI104" i="4" s="1"/>
  <c r="AR104" i="4"/>
  <c r="AQ104" i="4" s="1"/>
  <c r="Z104" i="4"/>
  <c r="Y104" i="4" s="1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CB103" i="4"/>
  <c r="CA103" i="4" s="1"/>
  <c r="BJ103" i="4"/>
  <c r="BI103" i="4" s="1"/>
  <c r="AR103" i="4"/>
  <c r="AQ103" i="4" s="1"/>
  <c r="Z103" i="4"/>
  <c r="Y103" i="4" s="1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CB102" i="4"/>
  <c r="CA102" i="4" s="1"/>
  <c r="BJ102" i="4"/>
  <c r="BI102" i="4" s="1"/>
  <c r="AR102" i="4"/>
  <c r="AQ102" i="4" s="1"/>
  <c r="Z102" i="4"/>
  <c r="Y102" i="4" s="1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CB101" i="4"/>
  <c r="CA101" i="4" s="1"/>
  <c r="BJ101" i="4"/>
  <c r="BI101" i="4" s="1"/>
  <c r="AR101" i="4"/>
  <c r="AQ101" i="4" s="1"/>
  <c r="Z101" i="4"/>
  <c r="Y101" i="4" s="1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CB100" i="4"/>
  <c r="CA100" i="4" s="1"/>
  <c r="BJ100" i="4"/>
  <c r="BI100" i="4" s="1"/>
  <c r="AR100" i="4"/>
  <c r="AQ100" i="4" s="1"/>
  <c r="Z100" i="4"/>
  <c r="Y100" i="4" s="1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CB99" i="4"/>
  <c r="CA99" i="4" s="1"/>
  <c r="BJ99" i="4"/>
  <c r="BI99" i="4" s="1"/>
  <c r="AR99" i="4"/>
  <c r="AQ99" i="4" s="1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CB98" i="4"/>
  <c r="CA98" i="4" s="1"/>
  <c r="BJ98" i="4"/>
  <c r="BI98" i="4" s="1"/>
  <c r="AR98" i="4"/>
  <c r="AQ98" i="4" s="1"/>
  <c r="Z98" i="4"/>
  <c r="Y98" i="4" s="1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CB97" i="4"/>
  <c r="CA97" i="4" s="1"/>
  <c r="BJ97" i="4"/>
  <c r="BI97" i="4" s="1"/>
  <c r="AR97" i="4"/>
  <c r="AQ97" i="4" s="1"/>
  <c r="Z97" i="4"/>
  <c r="Y97" i="4" s="1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CB96" i="4"/>
  <c r="CA96" i="4" s="1"/>
  <c r="BJ96" i="4"/>
  <c r="BI96" i="4" s="1"/>
  <c r="AR96" i="4"/>
  <c r="AQ96" i="4" s="1"/>
  <c r="Z96" i="4"/>
  <c r="Y96" i="4" s="1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CB95" i="4"/>
  <c r="CA95" i="4" s="1"/>
  <c r="BJ95" i="4"/>
  <c r="BI95" i="4" s="1"/>
  <c r="AR95" i="4"/>
  <c r="AQ95" i="4" s="1"/>
  <c r="Z95" i="4"/>
  <c r="Y95" i="4" s="1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CB94" i="4"/>
  <c r="CA94" i="4" s="1"/>
  <c r="BJ94" i="4"/>
  <c r="BI94" i="4" s="1"/>
  <c r="AR94" i="4"/>
  <c r="AQ94" i="4" s="1"/>
  <c r="Z94" i="4"/>
  <c r="Y94" i="4" s="1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CB93" i="4"/>
  <c r="CA93" i="4" s="1"/>
  <c r="BJ93" i="4"/>
  <c r="BI93" i="4" s="1"/>
  <c r="AR93" i="4"/>
  <c r="AQ93" i="4" s="1"/>
  <c r="Z93" i="4"/>
  <c r="Y93" i="4" s="1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CB92" i="4"/>
  <c r="CA92" i="4" s="1"/>
  <c r="BJ92" i="4"/>
  <c r="BI92" i="4" s="1"/>
  <c r="AR92" i="4"/>
  <c r="AQ92" i="4" s="1"/>
  <c r="Z92" i="4"/>
  <c r="Y92" i="4" s="1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CB91" i="4"/>
  <c r="CA91" i="4" s="1"/>
  <c r="BJ91" i="4"/>
  <c r="BI91" i="4" s="1"/>
  <c r="AR91" i="4"/>
  <c r="AQ91" i="4" s="1"/>
  <c r="Z91" i="4"/>
  <c r="Y91" i="4" s="1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CB90" i="4"/>
  <c r="CA90" i="4" s="1"/>
  <c r="BJ90" i="4"/>
  <c r="BI90" i="4" s="1"/>
  <c r="AR90" i="4"/>
  <c r="AQ90" i="4" s="1"/>
  <c r="Z90" i="4"/>
  <c r="Y90" i="4" s="1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CB89" i="4"/>
  <c r="CA89" i="4" s="1"/>
  <c r="BJ89" i="4"/>
  <c r="BI89" i="4" s="1"/>
  <c r="AR89" i="4"/>
  <c r="AQ89" i="4" s="1"/>
  <c r="Z89" i="4"/>
  <c r="Y89" i="4" s="1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CB88" i="4"/>
  <c r="CA88" i="4" s="1"/>
  <c r="BJ88" i="4"/>
  <c r="BI88" i="4" s="1"/>
  <c r="AR88" i="4"/>
  <c r="AQ88" i="4" s="1"/>
  <c r="Z88" i="4"/>
  <c r="Y88" i="4" s="1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CB87" i="4"/>
  <c r="CA87" i="4" s="1"/>
  <c r="BJ87" i="4"/>
  <c r="BI87" i="4" s="1"/>
  <c r="AR87" i="4"/>
  <c r="AQ87" i="4" s="1"/>
  <c r="Z87" i="4"/>
  <c r="Y87" i="4" s="1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CB86" i="4"/>
  <c r="CA86" i="4" s="1"/>
  <c r="BJ86" i="4"/>
  <c r="BI86" i="4" s="1"/>
  <c r="AR86" i="4"/>
  <c r="AQ86" i="4" s="1"/>
  <c r="Z86" i="4"/>
  <c r="Y86" i="4" s="1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CB85" i="4"/>
  <c r="CA85" i="4" s="1"/>
  <c r="BJ85" i="4"/>
  <c r="BI85" i="4" s="1"/>
  <c r="AR85" i="4"/>
  <c r="AQ85" i="4" s="1"/>
  <c r="Z85" i="4"/>
  <c r="Y85" i="4" s="1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CB84" i="4"/>
  <c r="CA84" i="4" s="1"/>
  <c r="BJ84" i="4"/>
  <c r="BI84" i="4" s="1"/>
  <c r="AR84" i="4"/>
  <c r="AQ84" i="4" s="1"/>
  <c r="Z84" i="4"/>
  <c r="Y84" i="4" s="1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CB83" i="4"/>
  <c r="CA83" i="4" s="1"/>
  <c r="BJ83" i="4"/>
  <c r="BI83" i="4" s="1"/>
  <c r="AR83" i="4"/>
  <c r="AQ83" i="4" s="1"/>
  <c r="Z83" i="4"/>
  <c r="Y83" i="4" s="1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H83" i="4" s="1"/>
  <c r="I83" i="4"/>
  <c r="CB82" i="4"/>
  <c r="CA82" i="4" s="1"/>
  <c r="BJ82" i="4"/>
  <c r="BI82" i="4" s="1"/>
  <c r="AR82" i="4"/>
  <c r="AQ82" i="4" s="1"/>
  <c r="Z82" i="4"/>
  <c r="Y82" i="4" s="1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CB81" i="4"/>
  <c r="CA81" i="4" s="1"/>
  <c r="BJ81" i="4"/>
  <c r="BI81" i="4" s="1"/>
  <c r="AR81" i="4"/>
  <c r="AQ81" i="4" s="1"/>
  <c r="Z81" i="4"/>
  <c r="Y81" i="4" s="1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CB80" i="4"/>
  <c r="CA80" i="4" s="1"/>
  <c r="BJ80" i="4"/>
  <c r="BI80" i="4" s="1"/>
  <c r="AR80" i="4"/>
  <c r="AQ80" i="4" s="1"/>
  <c r="Z80" i="4"/>
  <c r="Y80" i="4" s="1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CB79" i="4"/>
  <c r="CA79" i="4" s="1"/>
  <c r="BJ79" i="4"/>
  <c r="BI79" i="4" s="1"/>
  <c r="AR79" i="4"/>
  <c r="AQ79" i="4" s="1"/>
  <c r="Z79" i="4"/>
  <c r="Y79" i="4" s="1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CB78" i="4"/>
  <c r="CA78" i="4" s="1"/>
  <c r="BJ78" i="4"/>
  <c r="BI78" i="4" s="1"/>
  <c r="AR78" i="4"/>
  <c r="AQ78" i="4" s="1"/>
  <c r="Z78" i="4"/>
  <c r="Y78" i="4" s="1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CB77" i="4"/>
  <c r="CA77" i="4" s="1"/>
  <c r="BJ77" i="4"/>
  <c r="BI77" i="4" s="1"/>
  <c r="AR77" i="4"/>
  <c r="AQ77" i="4" s="1"/>
  <c r="Z77" i="4"/>
  <c r="Y77" i="4" s="1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CB76" i="4"/>
  <c r="CA76" i="4" s="1"/>
  <c r="BJ76" i="4"/>
  <c r="BI76" i="4" s="1"/>
  <c r="AR76" i="4"/>
  <c r="AQ76" i="4" s="1"/>
  <c r="Z76" i="4"/>
  <c r="Y76" i="4" s="1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CB75" i="4"/>
  <c r="CA75" i="4" s="1"/>
  <c r="BJ75" i="4"/>
  <c r="BI75" i="4" s="1"/>
  <c r="AR75" i="4"/>
  <c r="AQ75" i="4" s="1"/>
  <c r="Z75" i="4"/>
  <c r="Y75" i="4" s="1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CB74" i="4"/>
  <c r="CA74" i="4" s="1"/>
  <c r="BJ74" i="4"/>
  <c r="BI74" i="4" s="1"/>
  <c r="AR74" i="4"/>
  <c r="AQ74" i="4" s="1"/>
  <c r="Z74" i="4"/>
  <c r="Y74" i="4" s="1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CB73" i="4"/>
  <c r="CA73" i="4" s="1"/>
  <c r="BJ73" i="4"/>
  <c r="BI73" i="4" s="1"/>
  <c r="AR73" i="4"/>
  <c r="AQ73" i="4" s="1"/>
  <c r="Z73" i="4"/>
  <c r="Y73" i="4" s="1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CB72" i="4"/>
  <c r="CA72" i="4"/>
  <c r="BJ72" i="4"/>
  <c r="BI72" i="4" s="1"/>
  <c r="AR72" i="4"/>
  <c r="AQ72" i="4" s="1"/>
  <c r="Z72" i="4"/>
  <c r="Y72" i="4" s="1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CB71" i="4"/>
  <c r="CA71" i="4" s="1"/>
  <c r="BJ71" i="4"/>
  <c r="BI71" i="4" s="1"/>
  <c r="AR71" i="4"/>
  <c r="AQ71" i="4" s="1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CB70" i="4"/>
  <c r="CA70" i="4" s="1"/>
  <c r="BJ70" i="4"/>
  <c r="BI70" i="4" s="1"/>
  <c r="AR70" i="4"/>
  <c r="AQ70" i="4" s="1"/>
  <c r="Z70" i="4"/>
  <c r="Y70" i="4" s="1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CB69" i="4"/>
  <c r="CA69" i="4" s="1"/>
  <c r="BJ69" i="4"/>
  <c r="BI69" i="4" s="1"/>
  <c r="AR69" i="4"/>
  <c r="AQ69" i="4" s="1"/>
  <c r="Z69" i="4"/>
  <c r="Y69" i="4" s="1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CB68" i="4"/>
  <c r="CA68" i="4" s="1"/>
  <c r="BJ68" i="4"/>
  <c r="BI68" i="4" s="1"/>
  <c r="AR68" i="4"/>
  <c r="AQ68" i="4" s="1"/>
  <c r="Z68" i="4"/>
  <c r="Y68" i="4" s="1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CB67" i="4"/>
  <c r="CA67" i="4" s="1"/>
  <c r="BJ67" i="4"/>
  <c r="BI67" i="4" s="1"/>
  <c r="AR67" i="4"/>
  <c r="AQ67" i="4" s="1"/>
  <c r="Z67" i="4"/>
  <c r="Y67" i="4" s="1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CB66" i="4"/>
  <c r="CA66" i="4" s="1"/>
  <c r="BJ66" i="4"/>
  <c r="BI66" i="4" s="1"/>
  <c r="AR66" i="4"/>
  <c r="AQ66" i="4" s="1"/>
  <c r="Z66" i="4"/>
  <c r="Y66" i="4" s="1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CB65" i="4"/>
  <c r="CA65" i="4" s="1"/>
  <c r="BJ65" i="4"/>
  <c r="BI65" i="4" s="1"/>
  <c r="AR65" i="4"/>
  <c r="AQ65" i="4" s="1"/>
  <c r="Z65" i="4"/>
  <c r="Y65" i="4" s="1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CB64" i="4"/>
  <c r="CA64" i="4" s="1"/>
  <c r="BJ64" i="4"/>
  <c r="BI64" i="4" s="1"/>
  <c r="AR64" i="4"/>
  <c r="AQ64" i="4" s="1"/>
  <c r="Z64" i="4"/>
  <c r="Y64" i="4" s="1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CB63" i="4"/>
  <c r="CA63" i="4" s="1"/>
  <c r="BJ63" i="4"/>
  <c r="BI63" i="4" s="1"/>
  <c r="AR63" i="4"/>
  <c r="AQ63" i="4" s="1"/>
  <c r="Z63" i="4"/>
  <c r="Y63" i="4" s="1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CB62" i="4"/>
  <c r="CA62" i="4" s="1"/>
  <c r="BJ62" i="4"/>
  <c r="BI62" i="4" s="1"/>
  <c r="AR62" i="4"/>
  <c r="AQ62" i="4"/>
  <c r="Z62" i="4"/>
  <c r="Y62" i="4" s="1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CB61" i="4"/>
  <c r="CA61" i="4" s="1"/>
  <c r="BJ61" i="4"/>
  <c r="BI61" i="4" s="1"/>
  <c r="AR61" i="4"/>
  <c r="AQ61" i="4" s="1"/>
  <c r="Z61" i="4"/>
  <c r="Y61" i="4" s="1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CB60" i="4"/>
  <c r="CA60" i="4" s="1"/>
  <c r="BJ60" i="4"/>
  <c r="BI60" i="4" s="1"/>
  <c r="AR60" i="4"/>
  <c r="AQ60" i="4" s="1"/>
  <c r="Z60" i="4"/>
  <c r="Y60" i="4" s="1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CB59" i="4"/>
  <c r="CA59" i="4" s="1"/>
  <c r="BJ59" i="4"/>
  <c r="BI59" i="4" s="1"/>
  <c r="AR59" i="4"/>
  <c r="AQ59" i="4" s="1"/>
  <c r="Z59" i="4"/>
  <c r="Y59" i="4" s="1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CB58" i="4"/>
  <c r="CA58" i="4" s="1"/>
  <c r="BJ58" i="4"/>
  <c r="BI58" i="4" s="1"/>
  <c r="AR58" i="4"/>
  <c r="AQ58" i="4" s="1"/>
  <c r="Z58" i="4"/>
  <c r="Y58" i="4" s="1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CB57" i="4"/>
  <c r="CA57" i="4" s="1"/>
  <c r="BJ57" i="4"/>
  <c r="BI57" i="4" s="1"/>
  <c r="AR57" i="4"/>
  <c r="AQ57" i="4" s="1"/>
  <c r="Z57" i="4"/>
  <c r="Y57" i="4" s="1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CB56" i="4"/>
  <c r="CA56" i="4" s="1"/>
  <c r="BJ56" i="4"/>
  <c r="BI56" i="4" s="1"/>
  <c r="AR56" i="4"/>
  <c r="AQ56" i="4" s="1"/>
  <c r="Z56" i="4"/>
  <c r="Y56" i="4" s="1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CB55" i="4"/>
  <c r="CA55" i="4" s="1"/>
  <c r="BJ55" i="4"/>
  <c r="BI55" i="4" s="1"/>
  <c r="AR55" i="4"/>
  <c r="AQ55" i="4" s="1"/>
  <c r="Z55" i="4"/>
  <c r="Y55" i="4" s="1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CB54" i="4"/>
  <c r="CA54" i="4" s="1"/>
  <c r="BJ54" i="4"/>
  <c r="BI54" i="4" s="1"/>
  <c r="AR54" i="4"/>
  <c r="AQ54" i="4" s="1"/>
  <c r="Z54" i="4"/>
  <c r="Y54" i="4" s="1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CB53" i="4"/>
  <c r="CA53" i="4" s="1"/>
  <c r="BJ53" i="4"/>
  <c r="BI53" i="4" s="1"/>
  <c r="AR53" i="4"/>
  <c r="AQ53" i="4" s="1"/>
  <c r="Z53" i="4"/>
  <c r="Y53" i="4" s="1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CB52" i="4"/>
  <c r="CA52" i="4" s="1"/>
  <c r="BJ52" i="4"/>
  <c r="BI52" i="4" s="1"/>
  <c r="AR52" i="4"/>
  <c r="AQ52" i="4" s="1"/>
  <c r="Z52" i="4"/>
  <c r="Y52" i="4" s="1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CB51" i="4"/>
  <c r="CA51" i="4" s="1"/>
  <c r="BJ51" i="4"/>
  <c r="BI51" i="4" s="1"/>
  <c r="AR51" i="4"/>
  <c r="AQ51" i="4" s="1"/>
  <c r="Z51" i="4"/>
  <c r="Y51" i="4" s="1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CB50" i="4"/>
  <c r="CA50" i="4" s="1"/>
  <c r="BJ50" i="4"/>
  <c r="BI50" i="4" s="1"/>
  <c r="AR50" i="4"/>
  <c r="AQ50" i="4" s="1"/>
  <c r="Z50" i="4"/>
  <c r="Y50" i="4" s="1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CB49" i="4"/>
  <c r="CA49" i="4" s="1"/>
  <c r="BJ49" i="4"/>
  <c r="BI49" i="4" s="1"/>
  <c r="AR49" i="4"/>
  <c r="AQ49" i="4" s="1"/>
  <c r="Z49" i="4"/>
  <c r="Y49" i="4" s="1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CB48" i="4"/>
  <c r="CA48" i="4" s="1"/>
  <c r="BJ48" i="4"/>
  <c r="BI48" i="4"/>
  <c r="AR48" i="4"/>
  <c r="AQ48" i="4" s="1"/>
  <c r="Z48" i="4"/>
  <c r="Y48" i="4" s="1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CB47" i="4"/>
  <c r="CA47" i="4" s="1"/>
  <c r="BJ47" i="4"/>
  <c r="BI47" i="4"/>
  <c r="AR47" i="4"/>
  <c r="AQ47" i="4" s="1"/>
  <c r="Z47" i="4"/>
  <c r="Y47" i="4" s="1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CB46" i="4"/>
  <c r="CA46" i="4" s="1"/>
  <c r="BJ46" i="4"/>
  <c r="BI46" i="4" s="1"/>
  <c r="AR46" i="4"/>
  <c r="AQ46" i="4" s="1"/>
  <c r="Z46" i="4"/>
  <c r="Y46" i="4" s="1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CB45" i="4"/>
  <c r="CA45" i="4" s="1"/>
  <c r="BJ45" i="4"/>
  <c r="BI45" i="4" s="1"/>
  <c r="AR45" i="4"/>
  <c r="AQ45" i="4" s="1"/>
  <c r="Z45" i="4"/>
  <c r="Y45" i="4" s="1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CB44" i="4"/>
  <c r="CA44" i="4"/>
  <c r="BJ44" i="4"/>
  <c r="BI44" i="4" s="1"/>
  <c r="AR44" i="4"/>
  <c r="AQ44" i="4"/>
  <c r="Z44" i="4"/>
  <c r="Y44" i="4" s="1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CB43" i="4"/>
  <c r="CA43" i="4" s="1"/>
  <c r="BJ43" i="4"/>
  <c r="BI43" i="4" s="1"/>
  <c r="AR43" i="4"/>
  <c r="AQ43" i="4" s="1"/>
  <c r="Z43" i="4"/>
  <c r="Y43" i="4" s="1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CB42" i="4"/>
  <c r="CA42" i="4" s="1"/>
  <c r="BJ42" i="4"/>
  <c r="BI42" i="4" s="1"/>
  <c r="AR42" i="4"/>
  <c r="AQ42" i="4" s="1"/>
  <c r="Z42" i="4"/>
  <c r="Y42" i="4" s="1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CB41" i="4"/>
  <c r="CA41" i="4" s="1"/>
  <c r="BJ41" i="4"/>
  <c r="BI41" i="4" s="1"/>
  <c r="AR41" i="4"/>
  <c r="AQ41" i="4" s="1"/>
  <c r="Z41" i="4"/>
  <c r="Y41" i="4" s="1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CB40" i="4"/>
  <c r="CA40" i="4" s="1"/>
  <c r="BJ40" i="4"/>
  <c r="BI40" i="4" s="1"/>
  <c r="AR40" i="4"/>
  <c r="AQ40" i="4" s="1"/>
  <c r="Z40" i="4"/>
  <c r="Y40" i="4" s="1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CB39" i="4"/>
  <c r="CA39" i="4"/>
  <c r="BJ39" i="4"/>
  <c r="BI39" i="4" s="1"/>
  <c r="AR39" i="4"/>
  <c r="AQ39" i="4" s="1"/>
  <c r="Z39" i="4"/>
  <c r="Y39" i="4" s="1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CB38" i="4"/>
  <c r="CA38" i="4" s="1"/>
  <c r="BJ38" i="4"/>
  <c r="BI38" i="4" s="1"/>
  <c r="AR38" i="4"/>
  <c r="AQ38" i="4" s="1"/>
  <c r="Z38" i="4"/>
  <c r="Y38" i="4" s="1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CB37" i="4"/>
  <c r="CA37" i="4" s="1"/>
  <c r="BJ37" i="4"/>
  <c r="BI37" i="4" s="1"/>
  <c r="AR37" i="4"/>
  <c r="AQ37" i="4" s="1"/>
  <c r="Z37" i="4"/>
  <c r="Y37" i="4" s="1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CB36" i="4"/>
  <c r="CA36" i="4" s="1"/>
  <c r="BJ36" i="4"/>
  <c r="BI36" i="4" s="1"/>
  <c r="AR36" i="4"/>
  <c r="AQ36" i="4" s="1"/>
  <c r="Z36" i="4"/>
  <c r="Y36" i="4" s="1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CB35" i="4"/>
  <c r="CA35" i="4" s="1"/>
  <c r="BJ35" i="4"/>
  <c r="BI35" i="4" s="1"/>
  <c r="AR35" i="4"/>
  <c r="AQ35" i="4" s="1"/>
  <c r="Z35" i="4"/>
  <c r="Y35" i="4" s="1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CB34" i="4"/>
  <c r="CA34" i="4" s="1"/>
  <c r="BJ34" i="4"/>
  <c r="BI34" i="4" s="1"/>
  <c r="AR34" i="4"/>
  <c r="AQ34" i="4" s="1"/>
  <c r="Z34" i="4"/>
  <c r="Y34" i="4" s="1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CB33" i="4"/>
  <c r="CA33" i="4" s="1"/>
  <c r="BJ33" i="4"/>
  <c r="BI33" i="4" s="1"/>
  <c r="AR33" i="4"/>
  <c r="AQ33" i="4" s="1"/>
  <c r="Z33" i="4"/>
  <c r="Y33" i="4" s="1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CB32" i="4"/>
  <c r="CA32" i="4" s="1"/>
  <c r="BJ32" i="4"/>
  <c r="BI32" i="4" s="1"/>
  <c r="AR32" i="4"/>
  <c r="AQ32" i="4" s="1"/>
  <c r="Z32" i="4"/>
  <c r="Y32" i="4" s="1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CB31" i="4"/>
  <c r="CA31" i="4" s="1"/>
  <c r="BJ31" i="4"/>
  <c r="BI31" i="4" s="1"/>
  <c r="AR31" i="4"/>
  <c r="AQ31" i="4" s="1"/>
  <c r="Z31" i="4"/>
  <c r="Y31" i="4" s="1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CB30" i="4"/>
  <c r="CA30" i="4" s="1"/>
  <c r="BJ30" i="4"/>
  <c r="BI30" i="4" s="1"/>
  <c r="AR30" i="4"/>
  <c r="AQ30" i="4" s="1"/>
  <c r="Z30" i="4"/>
  <c r="Y30" i="4" s="1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CB29" i="4"/>
  <c r="CA29" i="4" s="1"/>
  <c r="BJ29" i="4"/>
  <c r="BI29" i="4" s="1"/>
  <c r="AR29" i="4"/>
  <c r="AQ29" i="4" s="1"/>
  <c r="Z29" i="4"/>
  <c r="Y29" i="4" s="1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CB28" i="4"/>
  <c r="CA28" i="4" s="1"/>
  <c r="BJ28" i="4"/>
  <c r="BI28" i="4" s="1"/>
  <c r="AR28" i="4"/>
  <c r="AQ28" i="4" s="1"/>
  <c r="Z28" i="4"/>
  <c r="Y28" i="4" s="1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CB27" i="4"/>
  <c r="CA27" i="4" s="1"/>
  <c r="BJ27" i="4"/>
  <c r="BI27" i="4" s="1"/>
  <c r="AR27" i="4"/>
  <c r="AQ27" i="4" s="1"/>
  <c r="Z27" i="4"/>
  <c r="Y27" i="4" s="1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CB26" i="4"/>
  <c r="CA26" i="4" s="1"/>
  <c r="BJ26" i="4"/>
  <c r="BI26" i="4" s="1"/>
  <c r="AR26" i="4"/>
  <c r="AQ26" i="4" s="1"/>
  <c r="Z26" i="4"/>
  <c r="Y26" i="4" s="1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CB25" i="4"/>
  <c r="CA25" i="4" s="1"/>
  <c r="BJ25" i="4"/>
  <c r="BI25" i="4" s="1"/>
  <c r="AR25" i="4"/>
  <c r="AQ25" i="4" s="1"/>
  <c r="Z25" i="4"/>
  <c r="Y25" i="4" s="1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CB24" i="4"/>
  <c r="CA24" i="4" s="1"/>
  <c r="BJ24" i="4"/>
  <c r="BI24" i="4" s="1"/>
  <c r="AR24" i="4"/>
  <c r="AQ24" i="4" s="1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CB23" i="4"/>
  <c r="CA23" i="4" s="1"/>
  <c r="BJ23" i="4"/>
  <c r="BI23" i="4" s="1"/>
  <c r="AR23" i="4"/>
  <c r="AQ23" i="4" s="1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CB22" i="4"/>
  <c r="CA22" i="4" s="1"/>
  <c r="BJ22" i="4"/>
  <c r="BI22" i="4" s="1"/>
  <c r="AR22" i="4"/>
  <c r="AQ22" i="4" s="1"/>
  <c r="Z22" i="4"/>
  <c r="Y22" i="4" s="1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CB21" i="4"/>
  <c r="CA21" i="4" s="1"/>
  <c r="BJ21" i="4"/>
  <c r="BI21" i="4" s="1"/>
  <c r="AR21" i="4"/>
  <c r="AQ21" i="4" s="1"/>
  <c r="Z21" i="4"/>
  <c r="Y21" i="4" s="1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CB20" i="4"/>
  <c r="CA20" i="4" s="1"/>
  <c r="BJ20" i="4"/>
  <c r="BI20" i="4" s="1"/>
  <c r="AR20" i="4"/>
  <c r="AQ20" i="4" s="1"/>
  <c r="Z20" i="4"/>
  <c r="Y20" i="4" s="1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CB19" i="4"/>
  <c r="CA19" i="4" s="1"/>
  <c r="BJ19" i="4"/>
  <c r="BI19" i="4" s="1"/>
  <c r="AR19" i="4"/>
  <c r="AQ19" i="4" s="1"/>
  <c r="Z19" i="4"/>
  <c r="Y19" i="4" s="1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CB18" i="4"/>
  <c r="CA18" i="4" s="1"/>
  <c r="BJ18" i="4"/>
  <c r="BI18" i="4" s="1"/>
  <c r="AR18" i="4"/>
  <c r="AQ18" i="4" s="1"/>
  <c r="Z18" i="4"/>
  <c r="Y18" i="4" s="1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CB17" i="4"/>
  <c r="CA17" i="4" s="1"/>
  <c r="BJ17" i="4"/>
  <c r="BI17" i="4" s="1"/>
  <c r="AR17" i="4"/>
  <c r="AQ17" i="4"/>
  <c r="Z17" i="4"/>
  <c r="Y17" i="4" s="1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CB16" i="4"/>
  <c r="CA16" i="4" s="1"/>
  <c r="BJ16" i="4"/>
  <c r="BI16" i="4" s="1"/>
  <c r="AR16" i="4"/>
  <c r="AQ16" i="4" s="1"/>
  <c r="Z16" i="4"/>
  <c r="Y16" i="4" s="1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CB15" i="4"/>
  <c r="CA15" i="4"/>
  <c r="BJ15" i="4"/>
  <c r="BI15" i="4" s="1"/>
  <c r="AR15" i="4"/>
  <c r="AQ15" i="4"/>
  <c r="Z15" i="4"/>
  <c r="Y15" i="4" s="1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CB14" i="4"/>
  <c r="CA14" i="4" s="1"/>
  <c r="BJ14" i="4"/>
  <c r="BI14" i="4"/>
  <c r="AR14" i="4"/>
  <c r="AQ14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CB13" i="4"/>
  <c r="CA13" i="4" s="1"/>
  <c r="BJ13" i="4"/>
  <c r="BI13" i="4" s="1"/>
  <c r="AR13" i="4"/>
  <c r="AQ13" i="4" s="1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H13" i="4" s="1"/>
  <c r="I13" i="4"/>
  <c r="CB12" i="4"/>
  <c r="CA12" i="4"/>
  <c r="BJ12" i="4"/>
  <c r="BI12" i="4" s="1"/>
  <c r="AR12" i="4"/>
  <c r="AQ12" i="4"/>
  <c r="Z12" i="4"/>
  <c r="Y12" i="4" s="1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H12" i="4" s="1"/>
  <c r="I12" i="4"/>
  <c r="CB11" i="4"/>
  <c r="CA11" i="4"/>
  <c r="BJ11" i="4"/>
  <c r="BI11" i="4" s="1"/>
  <c r="AR11" i="4"/>
  <c r="AQ11" i="4"/>
  <c r="Z11" i="4"/>
  <c r="Y11" i="4" s="1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H11" i="4" s="1"/>
  <c r="I11" i="4"/>
  <c r="CB10" i="4"/>
  <c r="CA10" i="4"/>
  <c r="BJ10" i="4"/>
  <c r="BI10" i="4" s="1"/>
  <c r="AR10" i="4"/>
  <c r="AQ10" i="4"/>
  <c r="Z10" i="4"/>
  <c r="Y10" i="4" s="1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CB8" i="4"/>
  <c r="CC8" i="4" s="1"/>
  <c r="CD8" i="4" s="1"/>
  <c r="CE8" i="4" s="1"/>
  <c r="CF8" i="4" s="1"/>
  <c r="CG8" i="4" s="1"/>
  <c r="CH8" i="4" s="1"/>
  <c r="CI8" i="4" s="1"/>
  <c r="CJ8" i="4" s="1"/>
  <c r="CK8" i="4" s="1"/>
  <c r="CL8" i="4" s="1"/>
  <c r="CM8" i="4" s="1"/>
  <c r="CN8" i="4" s="1"/>
  <c r="CO8" i="4" s="1"/>
  <c r="CP8" i="4" s="1"/>
  <c r="CQ8" i="4" s="1"/>
  <c r="CR8" i="4" s="1"/>
  <c r="BJ8" i="4"/>
  <c r="BK8" i="4" s="1"/>
  <c r="BL8" i="4" s="1"/>
  <c r="BM8" i="4" s="1"/>
  <c r="BN8" i="4" s="1"/>
  <c r="BO8" i="4" s="1"/>
  <c r="BP8" i="4" s="1"/>
  <c r="BQ8" i="4" s="1"/>
  <c r="BR8" i="4" s="1"/>
  <c r="BS8" i="4" s="1"/>
  <c r="BT8" i="4" s="1"/>
  <c r="BU8" i="4" s="1"/>
  <c r="BV8" i="4" s="1"/>
  <c r="BW8" i="4" s="1"/>
  <c r="BX8" i="4" s="1"/>
  <c r="BY8" i="4" s="1"/>
  <c r="BZ8" i="4" s="1"/>
  <c r="AR8" i="4"/>
  <c r="AS8" i="4" s="1"/>
  <c r="AT8" i="4" s="1"/>
  <c r="AU8" i="4" s="1"/>
  <c r="AV8" i="4" s="1"/>
  <c r="AW8" i="4" s="1"/>
  <c r="AX8" i="4" s="1"/>
  <c r="AY8" i="4" s="1"/>
  <c r="AZ8" i="4" s="1"/>
  <c r="BA8" i="4" s="1"/>
  <c r="BB8" i="4" s="1"/>
  <c r="BC8" i="4" s="1"/>
  <c r="BD8" i="4" s="1"/>
  <c r="BE8" i="4" s="1"/>
  <c r="BF8" i="4" s="1"/>
  <c r="BG8" i="4" s="1"/>
  <c r="BH8" i="4" s="1"/>
  <c r="Z8" i="4"/>
  <c r="AA8" i="4" s="1"/>
  <c r="AB8" i="4" s="1"/>
  <c r="AC8" i="4" s="1"/>
  <c r="AD8" i="4" s="1"/>
  <c r="AE8" i="4" s="1"/>
  <c r="AF8" i="4" s="1"/>
  <c r="AG8" i="4" s="1"/>
  <c r="AH8" i="4" s="1"/>
  <c r="AI8" i="4" s="1"/>
  <c r="AJ8" i="4" s="1"/>
  <c r="AK8" i="4" s="1"/>
  <c r="AL8" i="4" s="1"/>
  <c r="AM8" i="4" s="1"/>
  <c r="AN8" i="4" s="1"/>
  <c r="AO8" i="4" s="1"/>
  <c r="AP8" i="4" s="1"/>
  <c r="H8" i="4"/>
  <c r="I8" i="4" s="1"/>
  <c r="J8" i="4" s="1"/>
  <c r="K8" i="4" s="1"/>
  <c r="L8" i="4" s="1"/>
  <c r="M8" i="4" s="1"/>
  <c r="N8" i="4" s="1"/>
  <c r="O8" i="4" s="1"/>
  <c r="P8" i="4" s="1"/>
  <c r="Q8" i="4" s="1"/>
  <c r="R8" i="4" s="1"/>
  <c r="S8" i="4" s="1"/>
  <c r="T8" i="4" s="1"/>
  <c r="U8" i="4" s="1"/>
  <c r="V8" i="4" s="1"/>
  <c r="W8" i="4" s="1"/>
  <c r="X8" i="4" s="1"/>
  <c r="CR150" i="3"/>
  <c r="CQ150" i="3"/>
  <c r="CP150" i="3"/>
  <c r="CO150" i="3"/>
  <c r="CN150" i="3"/>
  <c r="CM150" i="3"/>
  <c r="CL150" i="3"/>
  <c r="CK150" i="3"/>
  <c r="CJ150" i="3"/>
  <c r="CI150" i="3"/>
  <c r="CH150" i="3"/>
  <c r="CG150" i="3"/>
  <c r="CF150" i="3"/>
  <c r="CE150" i="3"/>
  <c r="CD150" i="3"/>
  <c r="CC150" i="3"/>
  <c r="BZ150" i="3"/>
  <c r="BY150" i="3"/>
  <c r="BX150" i="3"/>
  <c r="BW150" i="3"/>
  <c r="BV150" i="3"/>
  <c r="BU150" i="3"/>
  <c r="BT150" i="3"/>
  <c r="BS150" i="3"/>
  <c r="BR150" i="3"/>
  <c r="BQ150" i="3"/>
  <c r="BP150" i="3"/>
  <c r="BO150" i="3"/>
  <c r="BN150" i="3"/>
  <c r="BM150" i="3"/>
  <c r="BL150" i="3"/>
  <c r="BK150" i="3"/>
  <c r="BH150" i="3"/>
  <c r="BG150" i="3"/>
  <c r="BF150" i="3"/>
  <c r="BE150" i="3"/>
  <c r="BD150" i="3"/>
  <c r="BC150" i="3"/>
  <c r="BB150" i="3"/>
  <c r="BA150" i="3"/>
  <c r="AZ150" i="3"/>
  <c r="AY150" i="3"/>
  <c r="AX150" i="3"/>
  <c r="AW150" i="3"/>
  <c r="AV150" i="3"/>
  <c r="AU150" i="3"/>
  <c r="AT150" i="3"/>
  <c r="AS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CB149" i="3"/>
  <c r="CA149" i="3" s="1"/>
  <c r="BJ149" i="3"/>
  <c r="BI149" i="3" s="1"/>
  <c r="AR149" i="3"/>
  <c r="AQ149" i="3" s="1"/>
  <c r="Z149" i="3"/>
  <c r="Y149" i="3" s="1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CB148" i="3"/>
  <c r="CA148" i="3" s="1"/>
  <c r="BJ148" i="3"/>
  <c r="BI148" i="3" s="1"/>
  <c r="AR148" i="3"/>
  <c r="AQ148" i="3" s="1"/>
  <c r="Z148" i="3"/>
  <c r="Y148" i="3" s="1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CB147" i="3"/>
  <c r="CA147" i="3" s="1"/>
  <c r="BJ147" i="3"/>
  <c r="BI147" i="3" s="1"/>
  <c r="AR147" i="3"/>
  <c r="AQ147" i="3" s="1"/>
  <c r="Z147" i="3"/>
  <c r="Y147" i="3" s="1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CB146" i="3"/>
  <c r="CA146" i="3" s="1"/>
  <c r="BJ146" i="3"/>
  <c r="BI146" i="3" s="1"/>
  <c r="AR146" i="3"/>
  <c r="AQ146" i="3" s="1"/>
  <c r="Z146" i="3"/>
  <c r="Y146" i="3" s="1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CB145" i="3"/>
  <c r="CA145" i="3" s="1"/>
  <c r="BJ145" i="3"/>
  <c r="BI145" i="3" s="1"/>
  <c r="AR145" i="3"/>
  <c r="AQ145" i="3" s="1"/>
  <c r="Z145" i="3"/>
  <c r="Y145" i="3" s="1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CB144" i="3"/>
  <c r="CA144" i="3" s="1"/>
  <c r="BJ144" i="3"/>
  <c r="BI144" i="3" s="1"/>
  <c r="AR144" i="3"/>
  <c r="AQ144" i="3" s="1"/>
  <c r="Z144" i="3"/>
  <c r="Y144" i="3" s="1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CB143" i="3"/>
  <c r="CA143" i="3" s="1"/>
  <c r="BJ143" i="3"/>
  <c r="BI143" i="3" s="1"/>
  <c r="AR143" i="3"/>
  <c r="AQ143" i="3" s="1"/>
  <c r="Z143" i="3"/>
  <c r="Y143" i="3" s="1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CB142" i="3"/>
  <c r="CA142" i="3" s="1"/>
  <c r="BJ142" i="3"/>
  <c r="BI142" i="3" s="1"/>
  <c r="AR142" i="3"/>
  <c r="AQ142" i="3" s="1"/>
  <c r="Z142" i="3"/>
  <c r="Y142" i="3" s="1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CB141" i="3"/>
  <c r="CA141" i="3" s="1"/>
  <c r="BJ141" i="3"/>
  <c r="BI141" i="3" s="1"/>
  <c r="AR141" i="3"/>
  <c r="AQ141" i="3" s="1"/>
  <c r="Z141" i="3"/>
  <c r="Y141" i="3" s="1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CB140" i="3"/>
  <c r="CA140" i="3" s="1"/>
  <c r="BJ140" i="3"/>
  <c r="BI140" i="3" s="1"/>
  <c r="AR140" i="3"/>
  <c r="AQ140" i="3" s="1"/>
  <c r="Z140" i="3"/>
  <c r="Y140" i="3" s="1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A140" i="3"/>
  <c r="A141" i="3" s="1"/>
  <c r="A142" i="3" s="1"/>
  <c r="A143" i="3" s="1"/>
  <c r="A144" i="3" s="1"/>
  <c r="A145" i="3" s="1"/>
  <c r="CB139" i="3"/>
  <c r="CA139" i="3" s="1"/>
  <c r="BJ139" i="3"/>
  <c r="BI139" i="3" s="1"/>
  <c r="AR139" i="3"/>
  <c r="AQ139" i="3" s="1"/>
  <c r="Z139" i="3"/>
  <c r="Y139" i="3" s="1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CB138" i="3"/>
  <c r="CA138" i="3" s="1"/>
  <c r="BJ138" i="3"/>
  <c r="BI138" i="3" s="1"/>
  <c r="AR138" i="3"/>
  <c r="AQ138" i="3" s="1"/>
  <c r="Z138" i="3"/>
  <c r="Y138" i="3" s="1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CB137" i="3"/>
  <c r="CA137" i="3" s="1"/>
  <c r="BJ137" i="3"/>
  <c r="BI137" i="3" s="1"/>
  <c r="AR137" i="3"/>
  <c r="AQ137" i="3" s="1"/>
  <c r="Z137" i="3"/>
  <c r="Y137" i="3" s="1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CB136" i="3"/>
  <c r="CA136" i="3" s="1"/>
  <c r="BJ136" i="3"/>
  <c r="BI136" i="3" s="1"/>
  <c r="AR136" i="3"/>
  <c r="AQ136" i="3" s="1"/>
  <c r="Z136" i="3"/>
  <c r="Y136" i="3" s="1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CB135" i="3"/>
  <c r="CA135" i="3" s="1"/>
  <c r="BJ135" i="3"/>
  <c r="BI135" i="3" s="1"/>
  <c r="AR135" i="3"/>
  <c r="AQ135" i="3" s="1"/>
  <c r="Z135" i="3"/>
  <c r="Y135" i="3" s="1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CB134" i="3"/>
  <c r="CA134" i="3" s="1"/>
  <c r="BJ134" i="3"/>
  <c r="BI134" i="3" s="1"/>
  <c r="AR134" i="3"/>
  <c r="AQ134" i="3" s="1"/>
  <c r="Z134" i="3"/>
  <c r="Y134" i="3" s="1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CB133" i="3"/>
  <c r="CA133" i="3" s="1"/>
  <c r="BJ133" i="3"/>
  <c r="BI133" i="3" s="1"/>
  <c r="AR133" i="3"/>
  <c r="AQ133" i="3" s="1"/>
  <c r="Z133" i="3"/>
  <c r="Y133" i="3" s="1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CB132" i="3"/>
  <c r="CA132" i="3" s="1"/>
  <c r="BJ132" i="3"/>
  <c r="BI132" i="3" s="1"/>
  <c r="AR132" i="3"/>
  <c r="AQ132" i="3" s="1"/>
  <c r="Z132" i="3"/>
  <c r="Y132" i="3" s="1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CB131" i="3"/>
  <c r="CA131" i="3" s="1"/>
  <c r="BJ131" i="3"/>
  <c r="BI131" i="3" s="1"/>
  <c r="AR131" i="3"/>
  <c r="AQ131" i="3" s="1"/>
  <c r="Z131" i="3"/>
  <c r="Y131" i="3" s="1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CB130" i="3"/>
  <c r="CA130" i="3" s="1"/>
  <c r="BJ130" i="3"/>
  <c r="BI130" i="3" s="1"/>
  <c r="AR130" i="3"/>
  <c r="AQ130" i="3" s="1"/>
  <c r="Z130" i="3"/>
  <c r="Y130" i="3" s="1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CB129" i="3"/>
  <c r="CA129" i="3" s="1"/>
  <c r="BJ129" i="3"/>
  <c r="BI129" i="3" s="1"/>
  <c r="AR129" i="3"/>
  <c r="AQ129" i="3" s="1"/>
  <c r="Z129" i="3"/>
  <c r="Y129" i="3" s="1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CB128" i="3"/>
  <c r="CA128" i="3" s="1"/>
  <c r="BJ128" i="3"/>
  <c r="BI128" i="3" s="1"/>
  <c r="AR128" i="3"/>
  <c r="AQ128" i="3" s="1"/>
  <c r="Z128" i="3"/>
  <c r="Y128" i="3" s="1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CB127" i="3"/>
  <c r="CA127" i="3" s="1"/>
  <c r="BJ127" i="3"/>
  <c r="BI127" i="3" s="1"/>
  <c r="AR127" i="3"/>
  <c r="AQ127" i="3" s="1"/>
  <c r="Z127" i="3"/>
  <c r="Y127" i="3" s="1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CB126" i="3"/>
  <c r="CA126" i="3" s="1"/>
  <c r="BJ126" i="3"/>
  <c r="BI126" i="3" s="1"/>
  <c r="AR126" i="3"/>
  <c r="AQ126" i="3" s="1"/>
  <c r="Z126" i="3"/>
  <c r="Y126" i="3" s="1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CB125" i="3"/>
  <c r="CA125" i="3" s="1"/>
  <c r="BJ125" i="3"/>
  <c r="BI125" i="3" s="1"/>
  <c r="AR125" i="3"/>
  <c r="AQ125" i="3" s="1"/>
  <c r="Z125" i="3"/>
  <c r="Y125" i="3" s="1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CB124" i="3"/>
  <c r="CA124" i="3" s="1"/>
  <c r="BJ124" i="3"/>
  <c r="BI124" i="3" s="1"/>
  <c r="AR124" i="3"/>
  <c r="AQ124" i="3" s="1"/>
  <c r="Z124" i="3"/>
  <c r="Y124" i="3" s="1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CB123" i="3"/>
  <c r="CA123" i="3" s="1"/>
  <c r="BJ123" i="3"/>
  <c r="BI123" i="3" s="1"/>
  <c r="AR123" i="3"/>
  <c r="AQ123" i="3" s="1"/>
  <c r="Z123" i="3"/>
  <c r="Y123" i="3" s="1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CB122" i="3"/>
  <c r="CA122" i="3" s="1"/>
  <c r="BJ122" i="3"/>
  <c r="BI122" i="3" s="1"/>
  <c r="AR122" i="3"/>
  <c r="AQ122" i="3" s="1"/>
  <c r="Z122" i="3"/>
  <c r="Y122" i="3" s="1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CB121" i="3"/>
  <c r="CA121" i="3" s="1"/>
  <c r="BJ121" i="3"/>
  <c r="BI121" i="3" s="1"/>
  <c r="AR121" i="3"/>
  <c r="AQ121" i="3" s="1"/>
  <c r="Z121" i="3"/>
  <c r="Y121" i="3" s="1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CB120" i="3"/>
  <c r="CA120" i="3" s="1"/>
  <c r="BJ120" i="3"/>
  <c r="BI120" i="3" s="1"/>
  <c r="AR120" i="3"/>
  <c r="AQ120" i="3" s="1"/>
  <c r="Z120" i="3"/>
  <c r="Y120" i="3" s="1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CB119" i="3"/>
  <c r="CA119" i="3" s="1"/>
  <c r="BJ119" i="3"/>
  <c r="BI119" i="3" s="1"/>
  <c r="AR119" i="3"/>
  <c r="AQ119" i="3" s="1"/>
  <c r="Z119" i="3"/>
  <c r="Y119" i="3" s="1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CB118" i="3"/>
  <c r="CA118" i="3" s="1"/>
  <c r="BJ118" i="3"/>
  <c r="BI118" i="3" s="1"/>
  <c r="AR118" i="3"/>
  <c r="AQ118" i="3" s="1"/>
  <c r="Z118" i="3"/>
  <c r="Y118" i="3" s="1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CB117" i="3"/>
  <c r="CA117" i="3" s="1"/>
  <c r="BJ117" i="3"/>
  <c r="BI117" i="3" s="1"/>
  <c r="AR117" i="3"/>
  <c r="AQ117" i="3" s="1"/>
  <c r="Z117" i="3"/>
  <c r="Y117" i="3" s="1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CB116" i="3"/>
  <c r="CA116" i="3" s="1"/>
  <c r="BJ116" i="3"/>
  <c r="BI116" i="3" s="1"/>
  <c r="AR116" i="3"/>
  <c r="AQ116" i="3" s="1"/>
  <c r="Z116" i="3"/>
  <c r="Y116" i="3" s="1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CB115" i="3"/>
  <c r="CA115" i="3" s="1"/>
  <c r="BJ115" i="3"/>
  <c r="BI115" i="3" s="1"/>
  <c r="AR115" i="3"/>
  <c r="AQ115" i="3" s="1"/>
  <c r="Z115" i="3"/>
  <c r="Y115" i="3" s="1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CB114" i="3"/>
  <c r="CA114" i="3" s="1"/>
  <c r="BJ114" i="3"/>
  <c r="BI114" i="3" s="1"/>
  <c r="AR114" i="3"/>
  <c r="AQ114" i="3" s="1"/>
  <c r="Z114" i="3"/>
  <c r="Y114" i="3" s="1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CB113" i="3"/>
  <c r="CA113" i="3" s="1"/>
  <c r="BJ113" i="3"/>
  <c r="BI113" i="3" s="1"/>
  <c r="AR113" i="3"/>
  <c r="AQ113" i="3" s="1"/>
  <c r="Z113" i="3"/>
  <c r="Y113" i="3" s="1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CB112" i="3"/>
  <c r="CA112" i="3" s="1"/>
  <c r="BJ112" i="3"/>
  <c r="BI112" i="3" s="1"/>
  <c r="AR112" i="3"/>
  <c r="AQ112" i="3" s="1"/>
  <c r="Z112" i="3"/>
  <c r="Y112" i="3" s="1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CB111" i="3"/>
  <c r="CA111" i="3" s="1"/>
  <c r="BJ111" i="3"/>
  <c r="BI111" i="3" s="1"/>
  <c r="AR111" i="3"/>
  <c r="AQ111" i="3" s="1"/>
  <c r="Z111" i="3"/>
  <c r="Y111" i="3" s="1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CB110" i="3"/>
  <c r="CA110" i="3" s="1"/>
  <c r="BJ110" i="3"/>
  <c r="BI110" i="3" s="1"/>
  <c r="AR110" i="3"/>
  <c r="AQ110" i="3" s="1"/>
  <c r="Z110" i="3"/>
  <c r="Y110" i="3" s="1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CB109" i="3"/>
  <c r="CA109" i="3" s="1"/>
  <c r="BJ109" i="3"/>
  <c r="BI109" i="3" s="1"/>
  <c r="AR109" i="3"/>
  <c r="AQ109" i="3" s="1"/>
  <c r="Z109" i="3"/>
  <c r="Y109" i="3" s="1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CB108" i="3"/>
  <c r="CA108" i="3" s="1"/>
  <c r="BJ108" i="3"/>
  <c r="BI108" i="3" s="1"/>
  <c r="AR108" i="3"/>
  <c r="AQ108" i="3" s="1"/>
  <c r="Z108" i="3"/>
  <c r="Y108" i="3" s="1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CB107" i="3"/>
  <c r="CA107" i="3" s="1"/>
  <c r="BJ107" i="3"/>
  <c r="BI107" i="3" s="1"/>
  <c r="AR107" i="3"/>
  <c r="AQ107" i="3" s="1"/>
  <c r="Z107" i="3"/>
  <c r="Y107" i="3" s="1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CB106" i="3"/>
  <c r="CA106" i="3" s="1"/>
  <c r="BJ106" i="3"/>
  <c r="BI106" i="3" s="1"/>
  <c r="AR106" i="3"/>
  <c r="AQ106" i="3" s="1"/>
  <c r="Z106" i="3"/>
  <c r="Y106" i="3" s="1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CB105" i="3"/>
  <c r="CA105" i="3" s="1"/>
  <c r="BJ105" i="3"/>
  <c r="BI105" i="3" s="1"/>
  <c r="AR105" i="3"/>
  <c r="AQ105" i="3" s="1"/>
  <c r="Z105" i="3"/>
  <c r="Y105" i="3" s="1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CB104" i="3"/>
  <c r="CA104" i="3" s="1"/>
  <c r="BJ104" i="3"/>
  <c r="BI104" i="3" s="1"/>
  <c r="AR104" i="3"/>
  <c r="AQ104" i="3" s="1"/>
  <c r="Z104" i="3"/>
  <c r="Y104" i="3" s="1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CB103" i="3"/>
  <c r="CA103" i="3" s="1"/>
  <c r="BJ103" i="3"/>
  <c r="BI103" i="3" s="1"/>
  <c r="AR103" i="3"/>
  <c r="AQ103" i="3" s="1"/>
  <c r="Z103" i="3"/>
  <c r="Y103" i="3" s="1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CB102" i="3"/>
  <c r="CA102" i="3" s="1"/>
  <c r="BJ102" i="3"/>
  <c r="BI102" i="3" s="1"/>
  <c r="AR102" i="3"/>
  <c r="AQ102" i="3" s="1"/>
  <c r="Z102" i="3"/>
  <c r="Y102" i="3" s="1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CB101" i="3"/>
  <c r="CA101" i="3" s="1"/>
  <c r="BJ101" i="3"/>
  <c r="BI101" i="3" s="1"/>
  <c r="AR101" i="3"/>
  <c r="AQ101" i="3" s="1"/>
  <c r="Z101" i="3"/>
  <c r="Y101" i="3" s="1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CB100" i="3"/>
  <c r="CA100" i="3" s="1"/>
  <c r="BJ100" i="3"/>
  <c r="BI100" i="3" s="1"/>
  <c r="AR100" i="3"/>
  <c r="AQ100" i="3" s="1"/>
  <c r="Z100" i="3"/>
  <c r="Y100" i="3" s="1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CB99" i="3"/>
  <c r="CA99" i="3" s="1"/>
  <c r="BJ99" i="3"/>
  <c r="BI99" i="3" s="1"/>
  <c r="AR99" i="3"/>
  <c r="AQ99" i="3" s="1"/>
  <c r="Z99" i="3"/>
  <c r="Y99" i="3" s="1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CB98" i="3"/>
  <c r="CA98" i="3" s="1"/>
  <c r="BJ98" i="3"/>
  <c r="BI98" i="3" s="1"/>
  <c r="AR98" i="3"/>
  <c r="AQ98" i="3" s="1"/>
  <c r="Z98" i="3"/>
  <c r="Y98" i="3" s="1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CB97" i="3"/>
  <c r="CA97" i="3" s="1"/>
  <c r="BJ97" i="3"/>
  <c r="BI97" i="3" s="1"/>
  <c r="AR97" i="3"/>
  <c r="AQ97" i="3" s="1"/>
  <c r="Z97" i="3"/>
  <c r="Y97" i="3" s="1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CB96" i="3"/>
  <c r="CA96" i="3" s="1"/>
  <c r="BJ96" i="3"/>
  <c r="BI96" i="3" s="1"/>
  <c r="AR96" i="3"/>
  <c r="AQ96" i="3" s="1"/>
  <c r="Z96" i="3"/>
  <c r="Y96" i="3" s="1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CB95" i="3"/>
  <c r="CA95" i="3" s="1"/>
  <c r="BJ95" i="3"/>
  <c r="BI95" i="3" s="1"/>
  <c r="AR95" i="3"/>
  <c r="AQ95" i="3" s="1"/>
  <c r="Z95" i="3"/>
  <c r="Y95" i="3" s="1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CB94" i="3"/>
  <c r="CA94" i="3" s="1"/>
  <c r="BJ94" i="3"/>
  <c r="BI94" i="3" s="1"/>
  <c r="AR94" i="3"/>
  <c r="AQ94" i="3" s="1"/>
  <c r="Z94" i="3"/>
  <c r="Y94" i="3" s="1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CB93" i="3"/>
  <c r="CA93" i="3" s="1"/>
  <c r="BJ93" i="3"/>
  <c r="BI93" i="3" s="1"/>
  <c r="AR93" i="3"/>
  <c r="AQ93" i="3" s="1"/>
  <c r="Z93" i="3"/>
  <c r="Y93" i="3" s="1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CB92" i="3"/>
  <c r="CA92" i="3" s="1"/>
  <c r="BJ92" i="3"/>
  <c r="BI92" i="3" s="1"/>
  <c r="AR92" i="3"/>
  <c r="AQ92" i="3" s="1"/>
  <c r="Z92" i="3"/>
  <c r="Y92" i="3" s="1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CB91" i="3"/>
  <c r="CA91" i="3" s="1"/>
  <c r="BJ91" i="3"/>
  <c r="BI91" i="3" s="1"/>
  <c r="AR91" i="3"/>
  <c r="AQ91" i="3" s="1"/>
  <c r="Z91" i="3"/>
  <c r="Y91" i="3" s="1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CB90" i="3"/>
  <c r="CA90" i="3" s="1"/>
  <c r="BJ90" i="3"/>
  <c r="BI90" i="3" s="1"/>
  <c r="AR90" i="3"/>
  <c r="AQ90" i="3" s="1"/>
  <c r="Z90" i="3"/>
  <c r="Y90" i="3" s="1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CB89" i="3"/>
  <c r="CA89" i="3" s="1"/>
  <c r="BJ89" i="3"/>
  <c r="BI89" i="3" s="1"/>
  <c r="AR89" i="3"/>
  <c r="AQ89" i="3" s="1"/>
  <c r="Z89" i="3"/>
  <c r="Y89" i="3" s="1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CB88" i="3"/>
  <c r="CA88" i="3" s="1"/>
  <c r="BJ88" i="3"/>
  <c r="BI88" i="3" s="1"/>
  <c r="AR88" i="3"/>
  <c r="AQ88" i="3" s="1"/>
  <c r="Z88" i="3"/>
  <c r="Y88" i="3" s="1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CB87" i="3"/>
  <c r="CA87" i="3" s="1"/>
  <c r="BJ87" i="3"/>
  <c r="BI87" i="3" s="1"/>
  <c r="AR87" i="3"/>
  <c r="AQ87" i="3" s="1"/>
  <c r="Z87" i="3"/>
  <c r="Y87" i="3" s="1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CB86" i="3"/>
  <c r="CA86" i="3" s="1"/>
  <c r="BJ86" i="3"/>
  <c r="BI86" i="3" s="1"/>
  <c r="AR86" i="3"/>
  <c r="AQ86" i="3" s="1"/>
  <c r="Z86" i="3"/>
  <c r="Y86" i="3" s="1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CB85" i="3"/>
  <c r="CA85" i="3" s="1"/>
  <c r="BJ85" i="3"/>
  <c r="BI85" i="3" s="1"/>
  <c r="AR85" i="3"/>
  <c r="AQ85" i="3" s="1"/>
  <c r="Z85" i="3"/>
  <c r="Y85" i="3" s="1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CB84" i="3"/>
  <c r="CA84" i="3" s="1"/>
  <c r="BJ84" i="3"/>
  <c r="BI84" i="3" s="1"/>
  <c r="AR84" i="3"/>
  <c r="AQ84" i="3" s="1"/>
  <c r="Z84" i="3"/>
  <c r="Y84" i="3" s="1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CB83" i="3"/>
  <c r="CA83" i="3" s="1"/>
  <c r="BJ83" i="3"/>
  <c r="BI83" i="3" s="1"/>
  <c r="AR83" i="3"/>
  <c r="AQ83" i="3" s="1"/>
  <c r="Z83" i="3"/>
  <c r="Y83" i="3" s="1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CB82" i="3"/>
  <c r="CA82" i="3" s="1"/>
  <c r="BJ82" i="3"/>
  <c r="BI82" i="3" s="1"/>
  <c r="AR82" i="3"/>
  <c r="AQ82" i="3" s="1"/>
  <c r="Z82" i="3"/>
  <c r="Y82" i="3" s="1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CB81" i="3"/>
  <c r="CA81" i="3" s="1"/>
  <c r="BJ81" i="3"/>
  <c r="BI81" i="3" s="1"/>
  <c r="AR81" i="3"/>
  <c r="AQ81" i="3" s="1"/>
  <c r="Z81" i="3"/>
  <c r="Y81" i="3" s="1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CB80" i="3"/>
  <c r="CA80" i="3" s="1"/>
  <c r="BJ80" i="3"/>
  <c r="BI80" i="3" s="1"/>
  <c r="AR80" i="3"/>
  <c r="AQ80" i="3" s="1"/>
  <c r="Z80" i="3"/>
  <c r="Y80" i="3" s="1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CB79" i="3"/>
  <c r="CA79" i="3" s="1"/>
  <c r="BJ79" i="3"/>
  <c r="BI79" i="3" s="1"/>
  <c r="AR79" i="3"/>
  <c r="AQ79" i="3" s="1"/>
  <c r="Z79" i="3"/>
  <c r="Y79" i="3" s="1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CB78" i="3"/>
  <c r="CA78" i="3" s="1"/>
  <c r="BJ78" i="3"/>
  <c r="BI78" i="3" s="1"/>
  <c r="AR78" i="3"/>
  <c r="AQ78" i="3" s="1"/>
  <c r="Z78" i="3"/>
  <c r="Y78" i="3" s="1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CB77" i="3"/>
  <c r="CA77" i="3" s="1"/>
  <c r="BJ77" i="3"/>
  <c r="BI77" i="3" s="1"/>
  <c r="AR77" i="3"/>
  <c r="AQ77" i="3" s="1"/>
  <c r="Z77" i="3"/>
  <c r="Y77" i="3" s="1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CB76" i="3"/>
  <c r="CA76" i="3" s="1"/>
  <c r="BJ76" i="3"/>
  <c r="BI76" i="3" s="1"/>
  <c r="AR76" i="3"/>
  <c r="AQ76" i="3" s="1"/>
  <c r="Z76" i="3"/>
  <c r="Y76" i="3" s="1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CB75" i="3"/>
  <c r="CA75" i="3" s="1"/>
  <c r="BJ75" i="3"/>
  <c r="BI75" i="3" s="1"/>
  <c r="AR75" i="3"/>
  <c r="AQ75" i="3" s="1"/>
  <c r="Z75" i="3"/>
  <c r="Y75" i="3" s="1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CB74" i="3"/>
  <c r="CA74" i="3" s="1"/>
  <c r="BJ74" i="3"/>
  <c r="BI74" i="3" s="1"/>
  <c r="AR74" i="3"/>
  <c r="AQ74" i="3" s="1"/>
  <c r="Z74" i="3"/>
  <c r="Y74" i="3" s="1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CB73" i="3"/>
  <c r="CA73" i="3" s="1"/>
  <c r="BJ73" i="3"/>
  <c r="BI73" i="3" s="1"/>
  <c r="AR73" i="3"/>
  <c r="AQ73" i="3" s="1"/>
  <c r="Z73" i="3"/>
  <c r="Y73" i="3" s="1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CB72" i="3"/>
  <c r="CA72" i="3" s="1"/>
  <c r="BJ72" i="3"/>
  <c r="BI72" i="3" s="1"/>
  <c r="AR72" i="3"/>
  <c r="AQ72" i="3" s="1"/>
  <c r="Z72" i="3"/>
  <c r="Y72" i="3" s="1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CB71" i="3"/>
  <c r="CA71" i="3" s="1"/>
  <c r="BJ71" i="3"/>
  <c r="BI71" i="3" s="1"/>
  <c r="AR71" i="3"/>
  <c r="AQ71" i="3" s="1"/>
  <c r="Z71" i="3"/>
  <c r="Y71" i="3" s="1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CB70" i="3"/>
  <c r="CA70" i="3" s="1"/>
  <c r="BJ70" i="3"/>
  <c r="BI70" i="3" s="1"/>
  <c r="AR70" i="3"/>
  <c r="AQ70" i="3" s="1"/>
  <c r="Z70" i="3"/>
  <c r="Y70" i="3" s="1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H70" i="3" s="1"/>
  <c r="K70" i="3"/>
  <c r="J70" i="3"/>
  <c r="I70" i="3"/>
  <c r="CB69" i="3"/>
  <c r="CA69" i="3" s="1"/>
  <c r="BJ69" i="3"/>
  <c r="BI69" i="3" s="1"/>
  <c r="AR69" i="3"/>
  <c r="AQ69" i="3" s="1"/>
  <c r="Z69" i="3"/>
  <c r="Y69" i="3" s="1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CB68" i="3"/>
  <c r="CA68" i="3" s="1"/>
  <c r="BJ68" i="3"/>
  <c r="BI68" i="3" s="1"/>
  <c r="AR68" i="3"/>
  <c r="AQ68" i="3" s="1"/>
  <c r="Z68" i="3"/>
  <c r="Y68" i="3" s="1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H68" i="3" s="1"/>
  <c r="K68" i="3"/>
  <c r="J68" i="3"/>
  <c r="I68" i="3"/>
  <c r="CB67" i="3"/>
  <c r="CA67" i="3" s="1"/>
  <c r="BJ67" i="3"/>
  <c r="BI67" i="3" s="1"/>
  <c r="AR67" i="3"/>
  <c r="AQ67" i="3" s="1"/>
  <c r="Z67" i="3"/>
  <c r="Y67" i="3" s="1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CB66" i="3"/>
  <c r="CA66" i="3" s="1"/>
  <c r="BJ66" i="3"/>
  <c r="BI66" i="3" s="1"/>
  <c r="AR66" i="3"/>
  <c r="AQ66" i="3" s="1"/>
  <c r="Z66" i="3"/>
  <c r="Y66" i="3" s="1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CB65" i="3"/>
  <c r="CA65" i="3" s="1"/>
  <c r="BJ65" i="3"/>
  <c r="BI65" i="3" s="1"/>
  <c r="AR65" i="3"/>
  <c r="AQ65" i="3" s="1"/>
  <c r="Z65" i="3"/>
  <c r="Y65" i="3" s="1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CB64" i="3"/>
  <c r="CA64" i="3" s="1"/>
  <c r="BJ64" i="3"/>
  <c r="BI64" i="3" s="1"/>
  <c r="AR64" i="3"/>
  <c r="AQ64" i="3" s="1"/>
  <c r="Z64" i="3"/>
  <c r="Y64" i="3" s="1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CB63" i="3"/>
  <c r="CA63" i="3" s="1"/>
  <c r="BJ63" i="3"/>
  <c r="BI63" i="3" s="1"/>
  <c r="AR63" i="3"/>
  <c r="AQ63" i="3" s="1"/>
  <c r="Z63" i="3"/>
  <c r="Y63" i="3" s="1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CB62" i="3"/>
  <c r="CA62" i="3" s="1"/>
  <c r="BJ62" i="3"/>
  <c r="BI62" i="3" s="1"/>
  <c r="AR62" i="3"/>
  <c r="AQ62" i="3" s="1"/>
  <c r="Z62" i="3"/>
  <c r="Y62" i="3" s="1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CB61" i="3"/>
  <c r="CA61" i="3" s="1"/>
  <c r="BJ61" i="3"/>
  <c r="BI61" i="3" s="1"/>
  <c r="AR61" i="3"/>
  <c r="AQ61" i="3" s="1"/>
  <c r="Z61" i="3"/>
  <c r="Y61" i="3" s="1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CB60" i="3"/>
  <c r="CA60" i="3" s="1"/>
  <c r="BJ60" i="3"/>
  <c r="BI60" i="3" s="1"/>
  <c r="AR60" i="3"/>
  <c r="AQ60" i="3" s="1"/>
  <c r="Z60" i="3"/>
  <c r="Y60" i="3" s="1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CB59" i="3"/>
  <c r="CA59" i="3" s="1"/>
  <c r="BJ59" i="3"/>
  <c r="BI59" i="3" s="1"/>
  <c r="AR59" i="3"/>
  <c r="AQ59" i="3" s="1"/>
  <c r="Z59" i="3"/>
  <c r="Y59" i="3" s="1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CB58" i="3"/>
  <c r="CA58" i="3" s="1"/>
  <c r="BJ58" i="3"/>
  <c r="BI58" i="3" s="1"/>
  <c r="AR58" i="3"/>
  <c r="AQ58" i="3" s="1"/>
  <c r="Z58" i="3"/>
  <c r="Y58" i="3" s="1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CB57" i="3"/>
  <c r="CA57" i="3" s="1"/>
  <c r="BJ57" i="3"/>
  <c r="BI57" i="3" s="1"/>
  <c r="AR57" i="3"/>
  <c r="AQ57" i="3" s="1"/>
  <c r="Z57" i="3"/>
  <c r="Y57" i="3" s="1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CB56" i="3"/>
  <c r="CA56" i="3" s="1"/>
  <c r="BJ56" i="3"/>
  <c r="BI56" i="3" s="1"/>
  <c r="AR56" i="3"/>
  <c r="AQ56" i="3" s="1"/>
  <c r="Z56" i="3"/>
  <c r="Y56" i="3" s="1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CB55" i="3"/>
  <c r="CA55" i="3" s="1"/>
  <c r="BJ55" i="3"/>
  <c r="BI55" i="3" s="1"/>
  <c r="AR55" i="3"/>
  <c r="AQ55" i="3" s="1"/>
  <c r="Z55" i="3"/>
  <c r="Y55" i="3" s="1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CB54" i="3"/>
  <c r="CA54" i="3" s="1"/>
  <c r="BJ54" i="3"/>
  <c r="BI54" i="3" s="1"/>
  <c r="AR54" i="3"/>
  <c r="AQ54" i="3" s="1"/>
  <c r="Z54" i="3"/>
  <c r="Y54" i="3" s="1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CB53" i="3"/>
  <c r="CA53" i="3" s="1"/>
  <c r="BJ53" i="3"/>
  <c r="BI53" i="3" s="1"/>
  <c r="AR53" i="3"/>
  <c r="AQ53" i="3" s="1"/>
  <c r="Z53" i="3"/>
  <c r="Y53" i="3" s="1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CB52" i="3"/>
  <c r="CA52" i="3" s="1"/>
  <c r="BJ52" i="3"/>
  <c r="BI52" i="3" s="1"/>
  <c r="AR52" i="3"/>
  <c r="AQ52" i="3" s="1"/>
  <c r="Z52" i="3"/>
  <c r="Y52" i="3" s="1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CB51" i="3"/>
  <c r="CA51" i="3" s="1"/>
  <c r="BJ51" i="3"/>
  <c r="BI51" i="3" s="1"/>
  <c r="AR51" i="3"/>
  <c r="AQ51" i="3" s="1"/>
  <c r="Z51" i="3"/>
  <c r="Y51" i="3" s="1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CB50" i="3"/>
  <c r="CA50" i="3" s="1"/>
  <c r="BJ50" i="3"/>
  <c r="BI50" i="3" s="1"/>
  <c r="AR50" i="3"/>
  <c r="AQ50" i="3" s="1"/>
  <c r="Z50" i="3"/>
  <c r="Y50" i="3" s="1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H50" i="3" s="1"/>
  <c r="K50" i="3"/>
  <c r="J50" i="3"/>
  <c r="I50" i="3"/>
  <c r="CB49" i="3"/>
  <c r="CA49" i="3" s="1"/>
  <c r="BJ49" i="3"/>
  <c r="BI49" i="3" s="1"/>
  <c r="AR49" i="3"/>
  <c r="AQ49" i="3" s="1"/>
  <c r="Z49" i="3"/>
  <c r="Y49" i="3" s="1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CB48" i="3"/>
  <c r="CA48" i="3" s="1"/>
  <c r="BJ48" i="3"/>
  <c r="BI48" i="3" s="1"/>
  <c r="AR48" i="3"/>
  <c r="AQ48" i="3" s="1"/>
  <c r="Z48" i="3"/>
  <c r="Y48" i="3" s="1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CB47" i="3"/>
  <c r="CA47" i="3" s="1"/>
  <c r="BJ47" i="3"/>
  <c r="BI47" i="3" s="1"/>
  <c r="AR47" i="3"/>
  <c r="AQ47" i="3" s="1"/>
  <c r="Z47" i="3"/>
  <c r="Y47" i="3" s="1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CB46" i="3"/>
  <c r="CA46" i="3" s="1"/>
  <c r="BJ46" i="3"/>
  <c r="BI46" i="3" s="1"/>
  <c r="AR46" i="3"/>
  <c r="AQ46" i="3" s="1"/>
  <c r="Z46" i="3"/>
  <c r="Y46" i="3" s="1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CB45" i="3"/>
  <c r="CA45" i="3" s="1"/>
  <c r="BJ45" i="3"/>
  <c r="BI45" i="3" s="1"/>
  <c r="AR45" i="3"/>
  <c r="AQ45" i="3" s="1"/>
  <c r="Z45" i="3"/>
  <c r="Y45" i="3" s="1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CB44" i="3"/>
  <c r="CA44" i="3" s="1"/>
  <c r="BJ44" i="3"/>
  <c r="BI44" i="3" s="1"/>
  <c r="AR44" i="3"/>
  <c r="AQ44" i="3" s="1"/>
  <c r="Z44" i="3"/>
  <c r="Y44" i="3" s="1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CB43" i="3"/>
  <c r="CA43" i="3" s="1"/>
  <c r="BJ43" i="3"/>
  <c r="BI43" i="3" s="1"/>
  <c r="AR43" i="3"/>
  <c r="AQ43" i="3" s="1"/>
  <c r="Z43" i="3"/>
  <c r="Y43" i="3" s="1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CB42" i="3"/>
  <c r="CA42" i="3" s="1"/>
  <c r="BJ42" i="3"/>
  <c r="BI42" i="3" s="1"/>
  <c r="AR42" i="3"/>
  <c r="AQ42" i="3" s="1"/>
  <c r="Z42" i="3"/>
  <c r="Y42" i="3" s="1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CB41" i="3"/>
  <c r="CA41" i="3" s="1"/>
  <c r="BJ41" i="3"/>
  <c r="BI41" i="3" s="1"/>
  <c r="AR41" i="3"/>
  <c r="AQ41" i="3" s="1"/>
  <c r="Z41" i="3"/>
  <c r="Y41" i="3" s="1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CB40" i="3"/>
  <c r="CA40" i="3" s="1"/>
  <c r="BJ40" i="3"/>
  <c r="BI40" i="3" s="1"/>
  <c r="AR40" i="3"/>
  <c r="AQ40" i="3" s="1"/>
  <c r="Z40" i="3"/>
  <c r="Y40" i="3" s="1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CB39" i="3"/>
  <c r="CA39" i="3" s="1"/>
  <c r="BJ39" i="3"/>
  <c r="BI39" i="3" s="1"/>
  <c r="AR39" i="3"/>
  <c r="AQ39" i="3" s="1"/>
  <c r="Z39" i="3"/>
  <c r="Y39" i="3" s="1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CB38" i="3"/>
  <c r="CA38" i="3" s="1"/>
  <c r="BJ38" i="3"/>
  <c r="BI38" i="3" s="1"/>
  <c r="AR38" i="3"/>
  <c r="AQ38" i="3" s="1"/>
  <c r="Z38" i="3"/>
  <c r="Y38" i="3" s="1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CB37" i="3"/>
  <c r="CA37" i="3" s="1"/>
  <c r="BJ37" i="3"/>
  <c r="BI37" i="3" s="1"/>
  <c r="AR37" i="3"/>
  <c r="AQ37" i="3" s="1"/>
  <c r="Z37" i="3"/>
  <c r="Y37" i="3" s="1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CB36" i="3"/>
  <c r="CA36" i="3" s="1"/>
  <c r="BJ36" i="3"/>
  <c r="BI36" i="3" s="1"/>
  <c r="AR36" i="3"/>
  <c r="AQ36" i="3" s="1"/>
  <c r="Z36" i="3"/>
  <c r="Y36" i="3" s="1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CB35" i="3"/>
  <c r="CA35" i="3" s="1"/>
  <c r="BJ35" i="3"/>
  <c r="BI35" i="3" s="1"/>
  <c r="AR35" i="3"/>
  <c r="AQ35" i="3" s="1"/>
  <c r="Z35" i="3"/>
  <c r="Y35" i="3" s="1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CB34" i="3"/>
  <c r="CA34" i="3" s="1"/>
  <c r="BJ34" i="3"/>
  <c r="BI34" i="3" s="1"/>
  <c r="AR34" i="3"/>
  <c r="AQ34" i="3" s="1"/>
  <c r="Z34" i="3"/>
  <c r="Y34" i="3" s="1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CB33" i="3"/>
  <c r="CA33" i="3" s="1"/>
  <c r="BJ33" i="3"/>
  <c r="BI33" i="3" s="1"/>
  <c r="AR33" i="3"/>
  <c r="AQ33" i="3" s="1"/>
  <c r="Z33" i="3"/>
  <c r="Y33" i="3" s="1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CB32" i="3"/>
  <c r="CA32" i="3" s="1"/>
  <c r="BJ32" i="3"/>
  <c r="BI32" i="3" s="1"/>
  <c r="AR32" i="3"/>
  <c r="AQ32" i="3" s="1"/>
  <c r="Z32" i="3"/>
  <c r="Y32" i="3" s="1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CB31" i="3"/>
  <c r="CA31" i="3" s="1"/>
  <c r="BJ31" i="3"/>
  <c r="BI31" i="3" s="1"/>
  <c r="AR31" i="3"/>
  <c r="AQ31" i="3" s="1"/>
  <c r="Z31" i="3"/>
  <c r="Y31" i="3" s="1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CB30" i="3"/>
  <c r="CA30" i="3" s="1"/>
  <c r="BJ30" i="3"/>
  <c r="BI30" i="3" s="1"/>
  <c r="AR30" i="3"/>
  <c r="AQ30" i="3" s="1"/>
  <c r="Z30" i="3"/>
  <c r="Y30" i="3" s="1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CB29" i="3"/>
  <c r="CA29" i="3" s="1"/>
  <c r="BJ29" i="3"/>
  <c r="BI29" i="3" s="1"/>
  <c r="AR29" i="3"/>
  <c r="AQ29" i="3" s="1"/>
  <c r="Z29" i="3"/>
  <c r="Y29" i="3" s="1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CB28" i="3"/>
  <c r="CA28" i="3" s="1"/>
  <c r="BJ28" i="3"/>
  <c r="BI28" i="3" s="1"/>
  <c r="AR28" i="3"/>
  <c r="AQ28" i="3" s="1"/>
  <c r="Z28" i="3"/>
  <c r="Y28" i="3" s="1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CB27" i="3"/>
  <c r="CA27" i="3" s="1"/>
  <c r="BJ27" i="3"/>
  <c r="BI27" i="3" s="1"/>
  <c r="AR27" i="3"/>
  <c r="AQ27" i="3" s="1"/>
  <c r="Z27" i="3"/>
  <c r="Y27" i="3" s="1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CB26" i="3"/>
  <c r="CA26" i="3" s="1"/>
  <c r="BJ26" i="3"/>
  <c r="BI26" i="3" s="1"/>
  <c r="AR26" i="3"/>
  <c r="AQ26" i="3" s="1"/>
  <c r="Z26" i="3"/>
  <c r="Y26" i="3" s="1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CB25" i="3"/>
  <c r="CA25" i="3" s="1"/>
  <c r="BJ25" i="3"/>
  <c r="BI25" i="3" s="1"/>
  <c r="AR25" i="3"/>
  <c r="AQ25" i="3" s="1"/>
  <c r="Z25" i="3"/>
  <c r="Y25" i="3" s="1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CB24" i="3"/>
  <c r="CA24" i="3" s="1"/>
  <c r="BJ24" i="3"/>
  <c r="BI24" i="3" s="1"/>
  <c r="AR24" i="3"/>
  <c r="AQ24" i="3" s="1"/>
  <c r="Z24" i="3"/>
  <c r="Y24" i="3" s="1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H24" i="3" s="1"/>
  <c r="K24" i="3"/>
  <c r="J24" i="3"/>
  <c r="I24" i="3"/>
  <c r="CB23" i="3"/>
  <c r="CA23" i="3" s="1"/>
  <c r="BJ23" i="3"/>
  <c r="BI23" i="3" s="1"/>
  <c r="AR23" i="3"/>
  <c r="AQ23" i="3" s="1"/>
  <c r="Z23" i="3"/>
  <c r="Y23" i="3" s="1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CB22" i="3"/>
  <c r="CA22" i="3" s="1"/>
  <c r="BJ22" i="3"/>
  <c r="BI22" i="3" s="1"/>
  <c r="AR22" i="3"/>
  <c r="AQ22" i="3" s="1"/>
  <c r="Z22" i="3"/>
  <c r="Y22" i="3" s="1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CB21" i="3"/>
  <c r="CA21" i="3" s="1"/>
  <c r="BJ21" i="3"/>
  <c r="BI21" i="3" s="1"/>
  <c r="AR21" i="3"/>
  <c r="AQ21" i="3" s="1"/>
  <c r="Z21" i="3"/>
  <c r="Y21" i="3" s="1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H21" i="3" s="1"/>
  <c r="K21" i="3"/>
  <c r="J21" i="3"/>
  <c r="I21" i="3"/>
  <c r="CB20" i="3"/>
  <c r="CA20" i="3" s="1"/>
  <c r="BJ20" i="3"/>
  <c r="BI20" i="3" s="1"/>
  <c r="AR20" i="3"/>
  <c r="AQ20" i="3" s="1"/>
  <c r="Z20" i="3"/>
  <c r="Y20" i="3" s="1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CB19" i="3"/>
  <c r="CA19" i="3" s="1"/>
  <c r="BJ19" i="3"/>
  <c r="BI19" i="3" s="1"/>
  <c r="AR19" i="3"/>
  <c r="AQ19" i="3" s="1"/>
  <c r="Z19" i="3"/>
  <c r="Y19" i="3" s="1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CB18" i="3"/>
  <c r="CA18" i="3" s="1"/>
  <c r="BJ18" i="3"/>
  <c r="BI18" i="3" s="1"/>
  <c r="AR18" i="3"/>
  <c r="AQ18" i="3" s="1"/>
  <c r="Z18" i="3"/>
  <c r="Y18" i="3" s="1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CB17" i="3"/>
  <c r="CA17" i="3" s="1"/>
  <c r="BJ17" i="3"/>
  <c r="BI17" i="3" s="1"/>
  <c r="AR17" i="3"/>
  <c r="AQ17" i="3" s="1"/>
  <c r="Z17" i="3"/>
  <c r="Y17" i="3" s="1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CB16" i="3"/>
  <c r="CA16" i="3" s="1"/>
  <c r="BJ16" i="3"/>
  <c r="BI16" i="3" s="1"/>
  <c r="AR16" i="3"/>
  <c r="AQ16" i="3" s="1"/>
  <c r="Z16" i="3"/>
  <c r="Y16" i="3" s="1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H16" i="3" s="1"/>
  <c r="G16" i="3" s="1"/>
  <c r="I16" i="3"/>
  <c r="CB15" i="3"/>
  <c r="CA15" i="3" s="1"/>
  <c r="BJ15" i="3"/>
  <c r="BI15" i="3" s="1"/>
  <c r="AR15" i="3"/>
  <c r="AQ15" i="3" s="1"/>
  <c r="Z15" i="3"/>
  <c r="Y15" i="3" s="1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CB14" i="3"/>
  <c r="CA14" i="3" s="1"/>
  <c r="BJ14" i="3"/>
  <c r="BI14" i="3" s="1"/>
  <c r="AR14" i="3"/>
  <c r="AQ14" i="3"/>
  <c r="Z14" i="3"/>
  <c r="Y14" i="3" s="1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CB13" i="3"/>
  <c r="CA13" i="3" s="1"/>
  <c r="BJ13" i="3"/>
  <c r="BI13" i="3" s="1"/>
  <c r="AR13" i="3"/>
  <c r="AQ13" i="3" s="1"/>
  <c r="Z13" i="3"/>
  <c r="Y13" i="3" s="1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H13" i="3" s="1"/>
  <c r="I13" i="3"/>
  <c r="CB12" i="3"/>
  <c r="CA12" i="3" s="1"/>
  <c r="BJ12" i="3"/>
  <c r="BI12" i="3" s="1"/>
  <c r="AR12" i="3"/>
  <c r="AQ12" i="3" s="1"/>
  <c r="Z12" i="3"/>
  <c r="Y12" i="3" s="1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CB11" i="3"/>
  <c r="CA11" i="3" s="1"/>
  <c r="BJ11" i="3"/>
  <c r="BI11" i="3" s="1"/>
  <c r="AR11" i="3"/>
  <c r="AQ11" i="3"/>
  <c r="Z11" i="3"/>
  <c r="Y11" i="3" s="1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H11" i="3" s="1"/>
  <c r="I11" i="3"/>
  <c r="CB10" i="3"/>
  <c r="CA10" i="3" s="1"/>
  <c r="BJ10" i="3"/>
  <c r="BI10" i="3" s="1"/>
  <c r="AR10" i="3"/>
  <c r="AQ10" i="3" s="1"/>
  <c r="Z10" i="3"/>
  <c r="Y10" i="3" s="1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CB8" i="3"/>
  <c r="CC8" i="3" s="1"/>
  <c r="CD8" i="3" s="1"/>
  <c r="CE8" i="3" s="1"/>
  <c r="CF8" i="3" s="1"/>
  <c r="CG8" i="3" s="1"/>
  <c r="CH8" i="3" s="1"/>
  <c r="CI8" i="3" s="1"/>
  <c r="CJ8" i="3" s="1"/>
  <c r="CK8" i="3" s="1"/>
  <c r="CL8" i="3" s="1"/>
  <c r="CM8" i="3" s="1"/>
  <c r="CN8" i="3" s="1"/>
  <c r="CO8" i="3" s="1"/>
  <c r="CP8" i="3" s="1"/>
  <c r="CQ8" i="3" s="1"/>
  <c r="CR8" i="3" s="1"/>
  <c r="BJ8" i="3"/>
  <c r="BK8" i="3" s="1"/>
  <c r="BL8" i="3" s="1"/>
  <c r="BM8" i="3" s="1"/>
  <c r="BN8" i="3" s="1"/>
  <c r="BO8" i="3" s="1"/>
  <c r="BP8" i="3" s="1"/>
  <c r="BQ8" i="3" s="1"/>
  <c r="BR8" i="3" s="1"/>
  <c r="BS8" i="3" s="1"/>
  <c r="BT8" i="3" s="1"/>
  <c r="BU8" i="3" s="1"/>
  <c r="BV8" i="3" s="1"/>
  <c r="BW8" i="3" s="1"/>
  <c r="BX8" i="3" s="1"/>
  <c r="BY8" i="3" s="1"/>
  <c r="BZ8" i="3" s="1"/>
  <c r="AS8" i="3"/>
  <c r="AT8" i="3" s="1"/>
  <c r="AU8" i="3" s="1"/>
  <c r="AV8" i="3" s="1"/>
  <c r="AW8" i="3" s="1"/>
  <c r="AX8" i="3" s="1"/>
  <c r="AY8" i="3" s="1"/>
  <c r="AZ8" i="3" s="1"/>
  <c r="BA8" i="3" s="1"/>
  <c r="BB8" i="3" s="1"/>
  <c r="BC8" i="3" s="1"/>
  <c r="BD8" i="3" s="1"/>
  <c r="BE8" i="3" s="1"/>
  <c r="BF8" i="3" s="1"/>
  <c r="BG8" i="3" s="1"/>
  <c r="BH8" i="3" s="1"/>
  <c r="AR8" i="3"/>
  <c r="Z8" i="3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AL8" i="3" s="1"/>
  <c r="AM8" i="3" s="1"/>
  <c r="AN8" i="3" s="1"/>
  <c r="AO8" i="3" s="1"/>
  <c r="AP8" i="3" s="1"/>
  <c r="H8" i="3"/>
  <c r="I8" i="3" s="1"/>
  <c r="J8" i="3" s="1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CR150" i="2"/>
  <c r="CQ150" i="2"/>
  <c r="CP150" i="2"/>
  <c r="CO150" i="2"/>
  <c r="CN150" i="2"/>
  <c r="CM150" i="2"/>
  <c r="CL150" i="2"/>
  <c r="CK150" i="2"/>
  <c r="CJ150" i="2"/>
  <c r="CI150" i="2"/>
  <c r="CH150" i="2"/>
  <c r="CG150" i="2"/>
  <c r="CF150" i="2"/>
  <c r="CE150" i="2"/>
  <c r="CD150" i="2"/>
  <c r="CC150" i="2"/>
  <c r="BZ150" i="2"/>
  <c r="BY150" i="2"/>
  <c r="BX150" i="2"/>
  <c r="BW150" i="2"/>
  <c r="BV150" i="2"/>
  <c r="BU150" i="2"/>
  <c r="BT150" i="2"/>
  <c r="BS150" i="2"/>
  <c r="BR150" i="2"/>
  <c r="BQ150" i="2"/>
  <c r="BP150" i="2"/>
  <c r="BO150" i="2"/>
  <c r="BN150" i="2"/>
  <c r="BM150" i="2"/>
  <c r="BL150" i="2"/>
  <c r="BK150" i="2"/>
  <c r="BH150" i="2"/>
  <c r="BG150" i="2"/>
  <c r="BF150" i="2"/>
  <c r="BE150" i="2"/>
  <c r="BD150" i="2"/>
  <c r="BC150" i="2"/>
  <c r="BB150" i="2"/>
  <c r="BA150" i="2"/>
  <c r="AZ150" i="2"/>
  <c r="AY150" i="2"/>
  <c r="AX150" i="2"/>
  <c r="AW150" i="2"/>
  <c r="AV150" i="2"/>
  <c r="AU150" i="2"/>
  <c r="AT150" i="2"/>
  <c r="AS150" i="2"/>
  <c r="AP150" i="2"/>
  <c r="AO150" i="2"/>
  <c r="AN150" i="2"/>
  <c r="AM150" i="2"/>
  <c r="AL150" i="2"/>
  <c r="AK150" i="2"/>
  <c r="AJ150" i="2"/>
  <c r="AI150" i="2"/>
  <c r="AH150" i="2"/>
  <c r="AG150" i="2"/>
  <c r="AF150" i="2"/>
  <c r="AE150" i="2"/>
  <c r="AD150" i="2"/>
  <c r="AC150" i="2"/>
  <c r="AB150" i="2"/>
  <c r="AA150" i="2"/>
  <c r="CB149" i="2"/>
  <c r="CA149" i="2" s="1"/>
  <c r="BJ149" i="2"/>
  <c r="BI149" i="2" s="1"/>
  <c r="AR149" i="2"/>
  <c r="AQ149" i="2" s="1"/>
  <c r="Z149" i="2"/>
  <c r="Y149" i="2" s="1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CB148" i="2"/>
  <c r="CA148" i="2" s="1"/>
  <c r="BJ148" i="2"/>
  <c r="BI148" i="2" s="1"/>
  <c r="AR148" i="2"/>
  <c r="AQ148" i="2" s="1"/>
  <c r="Z148" i="2"/>
  <c r="Y148" i="2" s="1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CB147" i="2"/>
  <c r="CA147" i="2" s="1"/>
  <c r="BJ147" i="2"/>
  <c r="BI147" i="2" s="1"/>
  <c r="AR147" i="2"/>
  <c r="AQ147" i="2" s="1"/>
  <c r="Z147" i="2"/>
  <c r="Y147" i="2" s="1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CB146" i="2"/>
  <c r="CA146" i="2" s="1"/>
  <c r="BJ146" i="2"/>
  <c r="BI146" i="2" s="1"/>
  <c r="AR146" i="2"/>
  <c r="AQ146" i="2" s="1"/>
  <c r="Z146" i="2"/>
  <c r="Y146" i="2" s="1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CB145" i="2"/>
  <c r="CA145" i="2" s="1"/>
  <c r="BJ145" i="2"/>
  <c r="BI145" i="2" s="1"/>
  <c r="AR145" i="2"/>
  <c r="AQ145" i="2" s="1"/>
  <c r="Z145" i="2"/>
  <c r="Y145" i="2" s="1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CB144" i="2"/>
  <c r="CA144" i="2" s="1"/>
  <c r="BJ144" i="2"/>
  <c r="BI144" i="2" s="1"/>
  <c r="AR144" i="2"/>
  <c r="AQ144" i="2" s="1"/>
  <c r="Z144" i="2"/>
  <c r="Y144" i="2" s="1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CB143" i="2"/>
  <c r="CA143" i="2" s="1"/>
  <c r="BJ143" i="2"/>
  <c r="BI143" i="2" s="1"/>
  <c r="AR143" i="2"/>
  <c r="AQ143" i="2" s="1"/>
  <c r="Z143" i="2"/>
  <c r="Y143" i="2" s="1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CB142" i="2"/>
  <c r="CA142" i="2" s="1"/>
  <c r="BJ142" i="2"/>
  <c r="BI142" i="2" s="1"/>
  <c r="AR142" i="2"/>
  <c r="AQ142" i="2" s="1"/>
  <c r="Z142" i="2"/>
  <c r="Y142" i="2" s="1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CB141" i="2"/>
  <c r="CA141" i="2" s="1"/>
  <c r="BJ141" i="2"/>
  <c r="BI141" i="2" s="1"/>
  <c r="AR141" i="2"/>
  <c r="AQ141" i="2" s="1"/>
  <c r="Z141" i="2"/>
  <c r="Y141" i="2" s="1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CB140" i="2"/>
  <c r="CA140" i="2" s="1"/>
  <c r="BJ140" i="2"/>
  <c r="BI140" i="2" s="1"/>
  <c r="AR140" i="2"/>
  <c r="AQ140" i="2" s="1"/>
  <c r="Z140" i="2"/>
  <c r="Y140" i="2" s="1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A140" i="2"/>
  <c r="A141" i="2" s="1"/>
  <c r="A142" i="2" s="1"/>
  <c r="A143" i="2" s="1"/>
  <c r="A144" i="2" s="1"/>
  <c r="A145" i="2" s="1"/>
  <c r="CB139" i="2"/>
  <c r="CA139" i="2" s="1"/>
  <c r="BJ139" i="2"/>
  <c r="BI139" i="2" s="1"/>
  <c r="AR139" i="2"/>
  <c r="AQ139" i="2" s="1"/>
  <c r="Z139" i="2"/>
  <c r="Y139" i="2" s="1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CB138" i="2"/>
  <c r="CA138" i="2" s="1"/>
  <c r="BJ138" i="2"/>
  <c r="BI138" i="2" s="1"/>
  <c r="AR138" i="2"/>
  <c r="AQ138" i="2" s="1"/>
  <c r="Z138" i="2"/>
  <c r="Y138" i="2" s="1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CB137" i="2"/>
  <c r="CA137" i="2" s="1"/>
  <c r="BJ137" i="2"/>
  <c r="BI137" i="2" s="1"/>
  <c r="AR137" i="2"/>
  <c r="AQ137" i="2" s="1"/>
  <c r="Z137" i="2"/>
  <c r="Y137" i="2" s="1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CB136" i="2"/>
  <c r="CA136" i="2" s="1"/>
  <c r="BJ136" i="2"/>
  <c r="BI136" i="2" s="1"/>
  <c r="AR136" i="2"/>
  <c r="AQ136" i="2" s="1"/>
  <c r="Z136" i="2"/>
  <c r="Y136" i="2" s="1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CB135" i="2"/>
  <c r="CA135" i="2" s="1"/>
  <c r="BJ135" i="2"/>
  <c r="BI135" i="2"/>
  <c r="AR135" i="2"/>
  <c r="AQ135" i="2" s="1"/>
  <c r="Z135" i="2"/>
  <c r="Y135" i="2" s="1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CB134" i="2"/>
  <c r="CA134" i="2" s="1"/>
  <c r="BJ134" i="2"/>
  <c r="BI134" i="2" s="1"/>
  <c r="AR134" i="2"/>
  <c r="AQ134" i="2" s="1"/>
  <c r="Z134" i="2"/>
  <c r="Y134" i="2" s="1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CB133" i="2"/>
  <c r="CA133" i="2" s="1"/>
  <c r="BJ133" i="2"/>
  <c r="BI133" i="2" s="1"/>
  <c r="AR133" i="2"/>
  <c r="AQ133" i="2" s="1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CB132" i="2"/>
  <c r="CA132" i="2"/>
  <c r="BJ132" i="2"/>
  <c r="BI132" i="2" s="1"/>
  <c r="AR132" i="2"/>
  <c r="AQ132" i="2" s="1"/>
  <c r="Z132" i="2"/>
  <c r="Y132" i="2" s="1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H132" i="2" s="1"/>
  <c r="I132" i="2"/>
  <c r="CB131" i="2"/>
  <c r="CA131" i="2" s="1"/>
  <c r="BJ131" i="2"/>
  <c r="BI131" i="2" s="1"/>
  <c r="AR131" i="2"/>
  <c r="AQ131" i="2"/>
  <c r="Z131" i="2"/>
  <c r="Y131" i="2" s="1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CB130" i="2"/>
  <c r="CA130" i="2" s="1"/>
  <c r="BJ130" i="2"/>
  <c r="BI130" i="2" s="1"/>
  <c r="AR130" i="2"/>
  <c r="AQ130" i="2" s="1"/>
  <c r="Z130" i="2"/>
  <c r="Y130" i="2" s="1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CB129" i="2"/>
  <c r="CA129" i="2" s="1"/>
  <c r="BJ129" i="2"/>
  <c r="BI129" i="2" s="1"/>
  <c r="AR129" i="2"/>
  <c r="AQ129" i="2"/>
  <c r="Z129" i="2"/>
  <c r="Y129" i="2" s="1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CB128" i="2"/>
  <c r="CA128" i="2" s="1"/>
  <c r="BJ128" i="2"/>
  <c r="BI128" i="2" s="1"/>
  <c r="AR128" i="2"/>
  <c r="AQ128" i="2" s="1"/>
  <c r="Z128" i="2"/>
  <c r="Y128" i="2" s="1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CB127" i="2"/>
  <c r="CA127" i="2"/>
  <c r="BJ127" i="2"/>
  <c r="BI127" i="2" s="1"/>
  <c r="AR127" i="2"/>
  <c r="AQ127" i="2" s="1"/>
  <c r="Z127" i="2"/>
  <c r="Y127" i="2" s="1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CB126" i="2"/>
  <c r="CA126" i="2" s="1"/>
  <c r="BJ126" i="2"/>
  <c r="BI126" i="2" s="1"/>
  <c r="AR126" i="2"/>
  <c r="AQ126" i="2" s="1"/>
  <c r="Z126" i="2"/>
  <c r="Y126" i="2" s="1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CB125" i="2"/>
  <c r="CA125" i="2" s="1"/>
  <c r="BJ125" i="2"/>
  <c r="BI125" i="2"/>
  <c r="AR125" i="2"/>
  <c r="AQ125" i="2" s="1"/>
  <c r="Z125" i="2"/>
  <c r="Y125" i="2" s="1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CB124" i="2"/>
  <c r="CA124" i="2"/>
  <c r="BJ124" i="2"/>
  <c r="BI124" i="2" s="1"/>
  <c r="AR124" i="2"/>
  <c r="AQ124" i="2" s="1"/>
  <c r="Z124" i="2"/>
  <c r="Y124" i="2" s="1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CB123" i="2"/>
  <c r="CA123" i="2" s="1"/>
  <c r="BJ123" i="2"/>
  <c r="BI123" i="2" s="1"/>
  <c r="AR123" i="2"/>
  <c r="AQ123" i="2"/>
  <c r="Z123" i="2"/>
  <c r="Y123" i="2" s="1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CB122" i="2"/>
  <c r="CA122" i="2" s="1"/>
  <c r="BJ122" i="2"/>
  <c r="BI122" i="2" s="1"/>
  <c r="AR122" i="2"/>
  <c r="AQ122" i="2" s="1"/>
  <c r="Z122" i="2"/>
  <c r="Y122" i="2" s="1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CB121" i="2"/>
  <c r="CA121" i="2" s="1"/>
  <c r="BJ121" i="2"/>
  <c r="BI121" i="2" s="1"/>
  <c r="AR121" i="2"/>
  <c r="AQ121" i="2" s="1"/>
  <c r="Z121" i="2"/>
  <c r="Y121" i="2" s="1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H121" i="2" s="1"/>
  <c r="I121" i="2"/>
  <c r="CB120" i="2"/>
  <c r="CA120" i="2" s="1"/>
  <c r="BJ120" i="2"/>
  <c r="BI120" i="2" s="1"/>
  <c r="AR120" i="2"/>
  <c r="AQ120" i="2" s="1"/>
  <c r="Z120" i="2"/>
  <c r="Y120" i="2" s="1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CB119" i="2"/>
  <c r="CA119" i="2"/>
  <c r="BJ119" i="2"/>
  <c r="BI119" i="2" s="1"/>
  <c r="AR119" i="2"/>
  <c r="AQ119" i="2" s="1"/>
  <c r="Z119" i="2"/>
  <c r="Y119" i="2" s="1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CB118" i="2"/>
  <c r="CA118" i="2" s="1"/>
  <c r="BJ118" i="2"/>
  <c r="BI118" i="2" s="1"/>
  <c r="AR118" i="2"/>
  <c r="AQ118" i="2" s="1"/>
  <c r="Z118" i="2"/>
  <c r="Y118" i="2" s="1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CB117" i="2"/>
  <c r="CA117" i="2" s="1"/>
  <c r="BJ117" i="2"/>
  <c r="BI117" i="2" s="1"/>
  <c r="AR117" i="2"/>
  <c r="AQ117" i="2" s="1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CB116" i="2"/>
  <c r="CA116" i="2" s="1"/>
  <c r="BJ116" i="2"/>
  <c r="BI116" i="2" s="1"/>
  <c r="AR116" i="2"/>
  <c r="AQ116" i="2" s="1"/>
  <c r="Z116" i="2"/>
  <c r="Y116" i="2" s="1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CB115" i="2"/>
  <c r="CA115" i="2" s="1"/>
  <c r="BJ115" i="2"/>
  <c r="BI115" i="2"/>
  <c r="AR115" i="2"/>
  <c r="AQ115" i="2" s="1"/>
  <c r="Z115" i="2"/>
  <c r="Y115" i="2" s="1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CB114" i="2"/>
  <c r="CA114" i="2" s="1"/>
  <c r="BJ114" i="2"/>
  <c r="BI114" i="2" s="1"/>
  <c r="AR114" i="2"/>
  <c r="AQ114" i="2" s="1"/>
  <c r="Z114" i="2"/>
  <c r="Y114" i="2" s="1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CB113" i="2"/>
  <c r="CA113" i="2" s="1"/>
  <c r="BJ113" i="2"/>
  <c r="BI113" i="2" s="1"/>
  <c r="AR113" i="2"/>
  <c r="AQ113" i="2" s="1"/>
  <c r="Z113" i="2"/>
  <c r="Y113" i="2" s="1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CB112" i="2"/>
  <c r="CA112" i="2" s="1"/>
  <c r="BJ112" i="2"/>
  <c r="BI112" i="2" s="1"/>
  <c r="AR112" i="2"/>
  <c r="AQ112" i="2" s="1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CB111" i="2"/>
  <c r="CA111" i="2" s="1"/>
  <c r="BJ111" i="2"/>
  <c r="BI111" i="2" s="1"/>
  <c r="AR111" i="2"/>
  <c r="AQ111" i="2" s="1"/>
  <c r="Z111" i="2"/>
  <c r="Y111" i="2" s="1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CB110" i="2"/>
  <c r="CA110" i="2" s="1"/>
  <c r="BJ110" i="2"/>
  <c r="BI110" i="2"/>
  <c r="AR110" i="2"/>
  <c r="AQ110" i="2" s="1"/>
  <c r="Z110" i="2"/>
  <c r="Y110" i="2" s="1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CB109" i="2"/>
  <c r="CA109" i="2" s="1"/>
  <c r="BJ109" i="2"/>
  <c r="BI109" i="2" s="1"/>
  <c r="AR109" i="2"/>
  <c r="AQ109" i="2" s="1"/>
  <c r="Z109" i="2"/>
  <c r="Y109" i="2" s="1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H109" i="2" s="1"/>
  <c r="K109" i="2"/>
  <c r="J109" i="2"/>
  <c r="I109" i="2"/>
  <c r="CB108" i="2"/>
  <c r="CA108" i="2" s="1"/>
  <c r="BJ108" i="2"/>
  <c r="BI108" i="2" s="1"/>
  <c r="AR108" i="2"/>
  <c r="AQ108" i="2" s="1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CB107" i="2"/>
  <c r="CA107" i="2" s="1"/>
  <c r="BJ107" i="2"/>
  <c r="BI107" i="2" s="1"/>
  <c r="AR107" i="2"/>
  <c r="AQ107" i="2" s="1"/>
  <c r="Z107" i="2"/>
  <c r="Y107" i="2" s="1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H107" i="2" s="1"/>
  <c r="I107" i="2"/>
  <c r="CB106" i="2"/>
  <c r="CA106" i="2" s="1"/>
  <c r="BJ106" i="2"/>
  <c r="BI106" i="2" s="1"/>
  <c r="AR106" i="2"/>
  <c r="AQ106" i="2"/>
  <c r="Z106" i="2"/>
  <c r="Y106" i="2" s="1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CB105" i="2"/>
  <c r="CA105" i="2" s="1"/>
  <c r="BJ105" i="2"/>
  <c r="BI105" i="2" s="1"/>
  <c r="AR105" i="2"/>
  <c r="AQ105" i="2" s="1"/>
  <c r="Z105" i="2"/>
  <c r="Y105" i="2" s="1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CB104" i="2"/>
  <c r="CA104" i="2" s="1"/>
  <c r="BJ104" i="2"/>
  <c r="BI104" i="2" s="1"/>
  <c r="AR104" i="2"/>
  <c r="AQ104" i="2" s="1"/>
  <c r="Z104" i="2"/>
  <c r="Y104" i="2" s="1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CB103" i="2"/>
  <c r="CA103" i="2" s="1"/>
  <c r="BJ103" i="2"/>
  <c r="BI103" i="2"/>
  <c r="AR103" i="2"/>
  <c r="AQ103" i="2" s="1"/>
  <c r="Z103" i="2"/>
  <c r="Y103" i="2" s="1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CB102" i="2"/>
  <c r="CA102" i="2" s="1"/>
  <c r="BJ102" i="2"/>
  <c r="BI102" i="2" s="1"/>
  <c r="AR102" i="2"/>
  <c r="AQ102" i="2" s="1"/>
  <c r="Z102" i="2"/>
  <c r="Y102" i="2" s="1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CB101" i="2"/>
  <c r="CA101" i="2" s="1"/>
  <c r="BJ101" i="2"/>
  <c r="BI101" i="2"/>
  <c r="AR101" i="2"/>
  <c r="AQ101" i="2" s="1"/>
  <c r="Z101" i="2"/>
  <c r="Y101" i="2" s="1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CB100" i="2"/>
  <c r="CA100" i="2" s="1"/>
  <c r="BJ100" i="2"/>
  <c r="BI100" i="2" s="1"/>
  <c r="AR100" i="2"/>
  <c r="AQ100" i="2" s="1"/>
  <c r="Z100" i="2"/>
  <c r="Y100" i="2" s="1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CB99" i="2"/>
  <c r="CA99" i="2" s="1"/>
  <c r="BJ99" i="2"/>
  <c r="BI99" i="2" s="1"/>
  <c r="AR99" i="2"/>
  <c r="AQ99" i="2"/>
  <c r="Z99" i="2"/>
  <c r="Y99" i="2" s="1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CB98" i="2"/>
  <c r="CA98" i="2" s="1"/>
  <c r="BJ98" i="2"/>
  <c r="BI98" i="2"/>
  <c r="AR98" i="2"/>
  <c r="AQ98" i="2" s="1"/>
  <c r="Z98" i="2"/>
  <c r="Y98" i="2" s="1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CB97" i="2"/>
  <c r="CA97" i="2" s="1"/>
  <c r="BJ97" i="2"/>
  <c r="BI97" i="2" s="1"/>
  <c r="AR97" i="2"/>
  <c r="AQ97" i="2" s="1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CB96" i="2"/>
  <c r="CA96" i="2" s="1"/>
  <c r="BJ96" i="2"/>
  <c r="BI96" i="2" s="1"/>
  <c r="AR96" i="2"/>
  <c r="AQ96" i="2" s="1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CB95" i="2"/>
  <c r="CA95" i="2" s="1"/>
  <c r="BJ95" i="2"/>
  <c r="BI95" i="2" s="1"/>
  <c r="AR95" i="2"/>
  <c r="AQ95" i="2" s="1"/>
  <c r="Z95" i="2"/>
  <c r="Y95" i="2" s="1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CB94" i="2"/>
  <c r="CA94" i="2" s="1"/>
  <c r="BJ94" i="2"/>
  <c r="BI94" i="2" s="1"/>
  <c r="AR94" i="2"/>
  <c r="AQ94" i="2"/>
  <c r="Z94" i="2"/>
  <c r="Y94" i="2" s="1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CB93" i="2"/>
  <c r="CA93" i="2" s="1"/>
  <c r="BJ93" i="2"/>
  <c r="BI93" i="2" s="1"/>
  <c r="AR93" i="2"/>
  <c r="AQ93" i="2"/>
  <c r="Z93" i="2"/>
  <c r="Y93" i="2" s="1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CB92" i="2"/>
  <c r="CA92" i="2" s="1"/>
  <c r="BJ92" i="2"/>
  <c r="BI92" i="2" s="1"/>
  <c r="AR92" i="2"/>
  <c r="AQ92" i="2" s="1"/>
  <c r="Z92" i="2"/>
  <c r="Y92" i="2" s="1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CB91" i="2"/>
  <c r="CA91" i="2" s="1"/>
  <c r="BJ91" i="2"/>
  <c r="BI91" i="2" s="1"/>
  <c r="AR91" i="2"/>
  <c r="AQ91" i="2" s="1"/>
  <c r="Z91" i="2"/>
  <c r="Y91" i="2" s="1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H91" i="2" s="1"/>
  <c r="I91" i="2"/>
  <c r="CB90" i="2"/>
  <c r="CA90" i="2"/>
  <c r="BJ90" i="2"/>
  <c r="BI90" i="2" s="1"/>
  <c r="AR90" i="2"/>
  <c r="AQ90" i="2" s="1"/>
  <c r="Z90" i="2"/>
  <c r="Y90" i="2" s="1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CB89" i="2"/>
  <c r="CA89" i="2" s="1"/>
  <c r="BJ89" i="2"/>
  <c r="BI89" i="2" s="1"/>
  <c r="AR89" i="2"/>
  <c r="AQ89" i="2"/>
  <c r="Z89" i="2"/>
  <c r="Y89" i="2" s="1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H89" i="2" s="1"/>
  <c r="I89" i="2"/>
  <c r="CB88" i="2"/>
  <c r="CA88" i="2" s="1"/>
  <c r="BJ88" i="2"/>
  <c r="BI88" i="2" s="1"/>
  <c r="AR88" i="2"/>
  <c r="AQ88" i="2" s="1"/>
  <c r="Z88" i="2"/>
  <c r="Y88" i="2" s="1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CB87" i="2"/>
  <c r="CA87" i="2" s="1"/>
  <c r="BJ87" i="2"/>
  <c r="BI87" i="2"/>
  <c r="AR87" i="2"/>
  <c r="AQ87" i="2" s="1"/>
  <c r="Z87" i="2"/>
  <c r="Y87" i="2" s="1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H87" i="2" s="1"/>
  <c r="K87" i="2"/>
  <c r="J87" i="2"/>
  <c r="I87" i="2"/>
  <c r="CB86" i="2"/>
  <c r="CA86" i="2" s="1"/>
  <c r="BJ86" i="2"/>
  <c r="BI86" i="2"/>
  <c r="AR86" i="2"/>
  <c r="AQ86" i="2" s="1"/>
  <c r="Z86" i="2"/>
  <c r="Y86" i="2" s="1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CB85" i="2"/>
  <c r="CA85" i="2" s="1"/>
  <c r="BJ85" i="2"/>
  <c r="BI85" i="2" s="1"/>
  <c r="AR85" i="2"/>
  <c r="AQ85" i="2" s="1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CB84" i="2"/>
  <c r="CA84" i="2" s="1"/>
  <c r="BJ84" i="2"/>
  <c r="BI84" i="2" s="1"/>
  <c r="AR84" i="2"/>
  <c r="AQ84" i="2" s="1"/>
  <c r="Z84" i="2"/>
  <c r="Y84" i="2" s="1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CB83" i="2"/>
  <c r="CA83" i="2" s="1"/>
  <c r="BJ83" i="2"/>
  <c r="BI83" i="2" s="1"/>
  <c r="AR83" i="2"/>
  <c r="AQ83" i="2"/>
  <c r="Z83" i="2"/>
  <c r="Y83" i="2" s="1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CB82" i="2"/>
  <c r="CA82" i="2" s="1"/>
  <c r="BJ82" i="2"/>
  <c r="BI82" i="2"/>
  <c r="AR82" i="2"/>
  <c r="AQ82" i="2" s="1"/>
  <c r="Z82" i="2"/>
  <c r="Y82" i="2" s="1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CB81" i="2"/>
  <c r="CA81" i="2" s="1"/>
  <c r="BJ81" i="2"/>
  <c r="BI81" i="2"/>
  <c r="AR81" i="2"/>
  <c r="AQ81" i="2" s="1"/>
  <c r="Z81" i="2"/>
  <c r="Y81" i="2" s="1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H81" i="2" s="1"/>
  <c r="I81" i="2"/>
  <c r="CB80" i="2"/>
  <c r="CA80" i="2" s="1"/>
  <c r="BJ80" i="2"/>
  <c r="BI80" i="2" s="1"/>
  <c r="AR80" i="2"/>
  <c r="AQ80" i="2" s="1"/>
  <c r="Z80" i="2"/>
  <c r="Y80" i="2" s="1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CB79" i="2"/>
  <c r="CA79" i="2" s="1"/>
  <c r="BJ79" i="2"/>
  <c r="BI79" i="2" s="1"/>
  <c r="AR79" i="2"/>
  <c r="AQ79" i="2" s="1"/>
  <c r="Z79" i="2"/>
  <c r="Y79" i="2" s="1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CB78" i="2"/>
  <c r="CA78" i="2" s="1"/>
  <c r="BJ78" i="2"/>
  <c r="BI78" i="2" s="1"/>
  <c r="AR78" i="2"/>
  <c r="AQ78" i="2" s="1"/>
  <c r="Z78" i="2"/>
  <c r="Y78" i="2" s="1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CB77" i="2"/>
  <c r="CA77" i="2"/>
  <c r="BJ77" i="2"/>
  <c r="BI77" i="2" s="1"/>
  <c r="AR77" i="2"/>
  <c r="AQ77" i="2" s="1"/>
  <c r="Z77" i="2"/>
  <c r="Y77" i="2" s="1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H77" i="2" s="1"/>
  <c r="I77" i="2"/>
  <c r="CB76" i="2"/>
  <c r="CA76" i="2"/>
  <c r="BJ76" i="2"/>
  <c r="BI76" i="2" s="1"/>
  <c r="AR76" i="2"/>
  <c r="AQ76" i="2" s="1"/>
  <c r="Z76" i="2"/>
  <c r="Y76" i="2" s="1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CB75" i="2"/>
  <c r="CA75" i="2" s="1"/>
  <c r="BJ75" i="2"/>
  <c r="BI75" i="2" s="1"/>
  <c r="AR75" i="2"/>
  <c r="AQ75" i="2" s="1"/>
  <c r="Z75" i="2"/>
  <c r="Y75" i="2" s="1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CB74" i="2"/>
  <c r="CA74" i="2" s="1"/>
  <c r="BJ74" i="2"/>
  <c r="BI74" i="2" s="1"/>
  <c r="AR74" i="2"/>
  <c r="AQ74" i="2"/>
  <c r="Z74" i="2"/>
  <c r="Y74" i="2" s="1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CB73" i="2"/>
  <c r="CA73" i="2" s="1"/>
  <c r="BJ73" i="2"/>
  <c r="BI73" i="2" s="1"/>
  <c r="AR73" i="2"/>
  <c r="AQ73" i="2"/>
  <c r="Z73" i="2"/>
  <c r="Y73" i="2" s="1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CB72" i="2"/>
  <c r="CA72" i="2" s="1"/>
  <c r="BJ72" i="2"/>
  <c r="BI72" i="2" s="1"/>
  <c r="AR72" i="2"/>
  <c r="AQ72" i="2" s="1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CB71" i="2"/>
  <c r="CA71" i="2" s="1"/>
  <c r="BJ71" i="2"/>
  <c r="BI71" i="2" s="1"/>
  <c r="AR71" i="2"/>
  <c r="AQ71" i="2" s="1"/>
  <c r="Z71" i="2"/>
  <c r="Y71" i="2" s="1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CB70" i="2"/>
  <c r="CA70" i="2" s="1"/>
  <c r="BJ70" i="2"/>
  <c r="BI70" i="2" s="1"/>
  <c r="AR70" i="2"/>
  <c r="AQ70" i="2" s="1"/>
  <c r="Z70" i="2"/>
  <c r="Y70" i="2" s="1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CB69" i="2"/>
  <c r="CA69" i="2" s="1"/>
  <c r="BJ69" i="2"/>
  <c r="BI69" i="2"/>
  <c r="AR69" i="2"/>
  <c r="AQ69" i="2" s="1"/>
  <c r="Z69" i="2"/>
  <c r="Y69" i="2" s="1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H69" i="2" s="1"/>
  <c r="I69" i="2"/>
  <c r="CB68" i="2"/>
  <c r="CA68" i="2" s="1"/>
  <c r="BJ68" i="2"/>
  <c r="BI68" i="2" s="1"/>
  <c r="AR68" i="2"/>
  <c r="AQ68" i="2" s="1"/>
  <c r="Z68" i="2"/>
  <c r="Y68" i="2" s="1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CB67" i="2"/>
  <c r="CA67" i="2" s="1"/>
  <c r="BJ67" i="2"/>
  <c r="BI67" i="2" s="1"/>
  <c r="AR67" i="2"/>
  <c r="AQ67" i="2"/>
  <c r="Z67" i="2"/>
  <c r="Y67" i="2" s="1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CB66" i="2"/>
  <c r="CA66" i="2" s="1"/>
  <c r="BJ66" i="2"/>
  <c r="BI66" i="2"/>
  <c r="AR66" i="2"/>
  <c r="AQ66" i="2" s="1"/>
  <c r="Z66" i="2"/>
  <c r="Y66" i="2" s="1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CB65" i="2"/>
  <c r="CA65" i="2" s="1"/>
  <c r="BJ65" i="2"/>
  <c r="BI65" i="2" s="1"/>
  <c r="AR65" i="2"/>
  <c r="AQ65" i="2" s="1"/>
  <c r="Z65" i="2"/>
  <c r="Y65" i="2" s="1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CB64" i="2"/>
  <c r="CA64" i="2" s="1"/>
  <c r="BJ64" i="2"/>
  <c r="BI64" i="2" s="1"/>
  <c r="AR64" i="2"/>
  <c r="AQ64" i="2" s="1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CB63" i="2"/>
  <c r="CA63" i="2" s="1"/>
  <c r="BJ63" i="2"/>
  <c r="BI63" i="2" s="1"/>
  <c r="AR63" i="2"/>
  <c r="AQ63" i="2" s="1"/>
  <c r="Z63" i="2"/>
  <c r="Y63" i="2" s="1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H63" i="2" s="1"/>
  <c r="I63" i="2"/>
  <c r="CB62" i="2"/>
  <c r="CA62" i="2"/>
  <c r="BJ62" i="2"/>
  <c r="BI62" i="2" s="1"/>
  <c r="AR62" i="2"/>
  <c r="AQ62" i="2" s="1"/>
  <c r="Z62" i="2"/>
  <c r="Y62" i="2" s="1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CB61" i="2"/>
  <c r="CA61" i="2" s="1"/>
  <c r="BJ61" i="2"/>
  <c r="BI61" i="2" s="1"/>
  <c r="AR61" i="2"/>
  <c r="AQ61" i="2" s="1"/>
  <c r="Z61" i="2"/>
  <c r="Y61" i="2" s="1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CB60" i="2"/>
  <c r="CA60" i="2" s="1"/>
  <c r="BJ60" i="2"/>
  <c r="BI60" i="2" s="1"/>
  <c r="AR60" i="2"/>
  <c r="AQ60" i="2" s="1"/>
  <c r="Z60" i="2"/>
  <c r="Y60" i="2" s="1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CB59" i="2"/>
  <c r="CA59" i="2" s="1"/>
  <c r="BJ59" i="2"/>
  <c r="BI59" i="2" s="1"/>
  <c r="AR59" i="2"/>
  <c r="AQ59" i="2"/>
  <c r="Z59" i="2"/>
  <c r="Y59" i="2" s="1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H59" i="2" s="1"/>
  <c r="I59" i="2"/>
  <c r="CB58" i="2"/>
  <c r="CA58" i="2" s="1"/>
  <c r="BJ58" i="2"/>
  <c r="BI58" i="2" s="1"/>
  <c r="AR58" i="2"/>
  <c r="AQ58" i="2" s="1"/>
  <c r="Z58" i="2"/>
  <c r="Y58" i="2" s="1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CB57" i="2"/>
  <c r="CA57" i="2" s="1"/>
  <c r="BJ57" i="2"/>
  <c r="BI57" i="2"/>
  <c r="AR57" i="2"/>
  <c r="AQ57" i="2" s="1"/>
  <c r="Z57" i="2"/>
  <c r="Y57" i="2" s="1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H57" i="2" s="1"/>
  <c r="K57" i="2"/>
  <c r="J57" i="2"/>
  <c r="I57" i="2"/>
  <c r="CB56" i="2"/>
  <c r="CA56" i="2" s="1"/>
  <c r="BJ56" i="2"/>
  <c r="BI56" i="2" s="1"/>
  <c r="AR56" i="2"/>
  <c r="AQ56" i="2" s="1"/>
  <c r="Z56" i="2"/>
  <c r="Y56" i="2" s="1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CB55" i="2"/>
  <c r="CA55" i="2" s="1"/>
  <c r="BJ55" i="2"/>
  <c r="BI55" i="2" s="1"/>
  <c r="AR55" i="2"/>
  <c r="AQ55" i="2" s="1"/>
  <c r="Z55" i="2"/>
  <c r="Y55" i="2" s="1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CB54" i="2"/>
  <c r="CA54" i="2" s="1"/>
  <c r="BJ54" i="2"/>
  <c r="BI54" i="2" s="1"/>
  <c r="AR54" i="2"/>
  <c r="AQ54" i="2" s="1"/>
  <c r="Z54" i="2"/>
  <c r="Y54" i="2" s="1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CB53" i="2"/>
  <c r="CA53" i="2"/>
  <c r="BJ53" i="2"/>
  <c r="BI53" i="2" s="1"/>
  <c r="AR53" i="2"/>
  <c r="AQ53" i="2" s="1"/>
  <c r="Z53" i="2"/>
  <c r="Y53" i="2" s="1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CB52" i="2"/>
  <c r="CA52" i="2" s="1"/>
  <c r="BJ52" i="2"/>
  <c r="BI52" i="2" s="1"/>
  <c r="AR52" i="2"/>
  <c r="AQ52" i="2" s="1"/>
  <c r="Z52" i="2"/>
  <c r="Y52" i="2" s="1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CB51" i="2"/>
  <c r="CA51" i="2" s="1"/>
  <c r="BJ51" i="2"/>
  <c r="BI51" i="2" s="1"/>
  <c r="AR51" i="2"/>
  <c r="AQ51" i="2" s="1"/>
  <c r="Z51" i="2"/>
  <c r="Y51" i="2" s="1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CB50" i="2"/>
  <c r="CA50" i="2" s="1"/>
  <c r="BJ50" i="2"/>
  <c r="BI50" i="2" s="1"/>
  <c r="AR50" i="2"/>
  <c r="AQ50" i="2" s="1"/>
  <c r="Z50" i="2"/>
  <c r="Y50" i="2" s="1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CB49" i="2"/>
  <c r="CA49" i="2" s="1"/>
  <c r="BJ49" i="2"/>
  <c r="BI49" i="2" s="1"/>
  <c r="AR49" i="2"/>
  <c r="AQ49" i="2"/>
  <c r="Z49" i="2"/>
  <c r="Y49" i="2" s="1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CB48" i="2"/>
  <c r="CA48" i="2" s="1"/>
  <c r="BJ48" i="2"/>
  <c r="BI48" i="2" s="1"/>
  <c r="AR48" i="2"/>
  <c r="AQ48" i="2" s="1"/>
  <c r="Z48" i="2"/>
  <c r="Y48" i="2" s="1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CB47" i="2"/>
  <c r="CA47" i="2" s="1"/>
  <c r="BJ47" i="2"/>
  <c r="BI47" i="2" s="1"/>
  <c r="AR47" i="2"/>
  <c r="AQ47" i="2" s="1"/>
  <c r="Z47" i="2"/>
  <c r="Y47" i="2" s="1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H47" i="2" s="1"/>
  <c r="I47" i="2"/>
  <c r="CB46" i="2"/>
  <c r="CA46" i="2" s="1"/>
  <c r="BJ46" i="2"/>
  <c r="BI46" i="2" s="1"/>
  <c r="AR46" i="2"/>
  <c r="AQ46" i="2" s="1"/>
  <c r="Z46" i="2"/>
  <c r="Y46" i="2" s="1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CB45" i="2"/>
  <c r="CA45" i="2" s="1"/>
  <c r="BJ45" i="2"/>
  <c r="BI45" i="2" s="1"/>
  <c r="AR45" i="2"/>
  <c r="AQ45" i="2" s="1"/>
  <c r="Z45" i="2"/>
  <c r="Y45" i="2" s="1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CB44" i="2"/>
  <c r="CA44" i="2" s="1"/>
  <c r="BJ44" i="2"/>
  <c r="BI44" i="2" s="1"/>
  <c r="AR44" i="2"/>
  <c r="AQ44" i="2" s="1"/>
  <c r="Z44" i="2"/>
  <c r="Y44" i="2" s="1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CB43" i="2"/>
  <c r="CA43" i="2" s="1"/>
  <c r="BJ43" i="2"/>
  <c r="BI43" i="2"/>
  <c r="AR43" i="2"/>
  <c r="AQ43" i="2" s="1"/>
  <c r="Z43" i="2"/>
  <c r="Y43" i="2" s="1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CB42" i="2"/>
  <c r="CA42" i="2" s="1"/>
  <c r="BJ42" i="2"/>
  <c r="BI42" i="2" s="1"/>
  <c r="AR42" i="2"/>
  <c r="AQ42" i="2" s="1"/>
  <c r="Z42" i="2"/>
  <c r="Y42" i="2" s="1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CB41" i="2"/>
  <c r="CA41" i="2"/>
  <c r="BJ41" i="2"/>
  <c r="BI41" i="2" s="1"/>
  <c r="AR41" i="2"/>
  <c r="AQ41" i="2" s="1"/>
  <c r="Z41" i="2"/>
  <c r="Y41" i="2" s="1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CB40" i="2"/>
  <c r="CA40" i="2" s="1"/>
  <c r="BJ40" i="2"/>
  <c r="BI40" i="2" s="1"/>
  <c r="AR40" i="2"/>
  <c r="AQ40" i="2" s="1"/>
  <c r="Z40" i="2"/>
  <c r="Y40" i="2" s="1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CB39" i="2"/>
  <c r="CA39" i="2"/>
  <c r="BJ39" i="2"/>
  <c r="BI39" i="2" s="1"/>
  <c r="AR39" i="2"/>
  <c r="AQ39" i="2" s="1"/>
  <c r="Z39" i="2"/>
  <c r="Y39" i="2" s="1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CB38" i="2"/>
  <c r="CA38" i="2" s="1"/>
  <c r="BJ38" i="2"/>
  <c r="BI38" i="2" s="1"/>
  <c r="AR38" i="2"/>
  <c r="AQ38" i="2" s="1"/>
  <c r="Z38" i="2"/>
  <c r="Y38" i="2" s="1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CB37" i="2"/>
  <c r="CA37" i="2" s="1"/>
  <c r="BJ37" i="2"/>
  <c r="BI37" i="2"/>
  <c r="AR37" i="2"/>
  <c r="AQ37" i="2" s="1"/>
  <c r="Z37" i="2"/>
  <c r="Y37" i="2" s="1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CB36" i="2"/>
  <c r="CA36" i="2" s="1"/>
  <c r="BJ36" i="2"/>
  <c r="BI36" i="2"/>
  <c r="AR36" i="2"/>
  <c r="AQ36" i="2" s="1"/>
  <c r="Z36" i="2"/>
  <c r="Y36" i="2" s="1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CB35" i="2"/>
  <c r="CA35" i="2" s="1"/>
  <c r="BJ35" i="2"/>
  <c r="BI35" i="2" s="1"/>
  <c r="AR35" i="2"/>
  <c r="AQ35" i="2" s="1"/>
  <c r="Z35" i="2"/>
  <c r="Y35" i="2" s="1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CB34" i="2"/>
  <c r="CA34" i="2" s="1"/>
  <c r="BJ34" i="2"/>
  <c r="BI34" i="2" s="1"/>
  <c r="AR34" i="2"/>
  <c r="AQ34" i="2" s="1"/>
  <c r="Z34" i="2"/>
  <c r="Y34" i="2" s="1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CB33" i="2"/>
  <c r="CA33" i="2" s="1"/>
  <c r="BJ33" i="2"/>
  <c r="BI33" i="2" s="1"/>
  <c r="AR33" i="2"/>
  <c r="AQ33" i="2"/>
  <c r="Z33" i="2"/>
  <c r="Y33" i="2" s="1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CB32" i="2"/>
  <c r="CA32" i="2" s="1"/>
  <c r="BJ32" i="2"/>
  <c r="BI32" i="2" s="1"/>
  <c r="AR32" i="2"/>
  <c r="AQ32" i="2" s="1"/>
  <c r="Z32" i="2"/>
  <c r="Y32" i="2" s="1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CB31" i="2"/>
  <c r="CA31" i="2" s="1"/>
  <c r="BJ31" i="2"/>
  <c r="BI31" i="2" s="1"/>
  <c r="AR31" i="2"/>
  <c r="AQ31" i="2" s="1"/>
  <c r="Z31" i="2"/>
  <c r="Y31" i="2" s="1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H31" i="2" s="1"/>
  <c r="K31" i="2"/>
  <c r="J31" i="2"/>
  <c r="I31" i="2"/>
  <c r="CB30" i="2"/>
  <c r="CA30" i="2" s="1"/>
  <c r="BJ30" i="2"/>
  <c r="BI30" i="2" s="1"/>
  <c r="AR30" i="2"/>
  <c r="AQ30" i="2" s="1"/>
  <c r="Z30" i="2"/>
  <c r="Y30" i="2" s="1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CB29" i="2"/>
  <c r="CA29" i="2" s="1"/>
  <c r="BJ29" i="2"/>
  <c r="BI29" i="2" s="1"/>
  <c r="AR29" i="2"/>
  <c r="AQ29" i="2" s="1"/>
  <c r="Z29" i="2"/>
  <c r="Y29" i="2" s="1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CB28" i="2"/>
  <c r="CA28" i="2" s="1"/>
  <c r="BJ28" i="2"/>
  <c r="BI28" i="2"/>
  <c r="AR28" i="2"/>
  <c r="AQ28" i="2" s="1"/>
  <c r="Z28" i="2"/>
  <c r="Y28" i="2" s="1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CB27" i="2"/>
  <c r="CA27" i="2" s="1"/>
  <c r="BJ27" i="2"/>
  <c r="BI27" i="2" s="1"/>
  <c r="AR27" i="2"/>
  <c r="AQ27" i="2" s="1"/>
  <c r="Z27" i="2"/>
  <c r="Y27" i="2" s="1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CB26" i="2"/>
  <c r="CA26" i="2" s="1"/>
  <c r="BJ26" i="2"/>
  <c r="BI26" i="2" s="1"/>
  <c r="AR26" i="2"/>
  <c r="AQ26" i="2" s="1"/>
  <c r="Z26" i="2"/>
  <c r="Y26" i="2" s="1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CB25" i="2"/>
  <c r="CA25" i="2" s="1"/>
  <c r="BJ25" i="2"/>
  <c r="BI25" i="2" s="1"/>
  <c r="AR25" i="2"/>
  <c r="AQ25" i="2" s="1"/>
  <c r="Z25" i="2"/>
  <c r="Y25" i="2" s="1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CB24" i="2"/>
  <c r="CA24" i="2"/>
  <c r="BJ24" i="2"/>
  <c r="BI24" i="2" s="1"/>
  <c r="AR24" i="2"/>
  <c r="AQ24" i="2" s="1"/>
  <c r="Z24" i="2"/>
  <c r="Y24" i="2" s="1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CB23" i="2"/>
  <c r="CA23" i="2" s="1"/>
  <c r="BJ23" i="2"/>
  <c r="BI23" i="2" s="1"/>
  <c r="AR23" i="2"/>
  <c r="AQ23" i="2" s="1"/>
  <c r="Z23" i="2"/>
  <c r="Y23" i="2" s="1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CB22" i="2"/>
  <c r="CA22" i="2" s="1"/>
  <c r="BJ22" i="2"/>
  <c r="BI22" i="2" s="1"/>
  <c r="AR22" i="2"/>
  <c r="AQ22" i="2" s="1"/>
  <c r="Z22" i="2"/>
  <c r="Y22" i="2" s="1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CB21" i="2"/>
  <c r="CA21" i="2" s="1"/>
  <c r="BJ21" i="2"/>
  <c r="BI21" i="2"/>
  <c r="AR21" i="2"/>
  <c r="AQ21" i="2" s="1"/>
  <c r="Z21" i="2"/>
  <c r="Y21" i="2" s="1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CB20" i="2"/>
  <c r="CA20" i="2" s="1"/>
  <c r="BJ20" i="2"/>
  <c r="BI20" i="2" s="1"/>
  <c r="AR20" i="2"/>
  <c r="AQ20" i="2" s="1"/>
  <c r="Z20" i="2"/>
  <c r="Y20" i="2" s="1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CB19" i="2"/>
  <c r="CA19" i="2" s="1"/>
  <c r="BJ19" i="2"/>
  <c r="BI19" i="2" s="1"/>
  <c r="AR19" i="2"/>
  <c r="AQ19" i="2" s="1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CB18" i="2"/>
  <c r="CA18" i="2" s="1"/>
  <c r="BJ18" i="2"/>
  <c r="BI18" i="2" s="1"/>
  <c r="AR18" i="2"/>
  <c r="AQ18" i="2"/>
  <c r="Z18" i="2"/>
  <c r="Y18" i="2" s="1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H18" i="2" s="1"/>
  <c r="I18" i="2"/>
  <c r="CB17" i="2"/>
  <c r="CA17" i="2" s="1"/>
  <c r="BJ17" i="2"/>
  <c r="BI17" i="2" s="1"/>
  <c r="AR17" i="2"/>
  <c r="AQ17" i="2" s="1"/>
  <c r="Z17" i="2"/>
  <c r="Y17" i="2" s="1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CB16" i="2"/>
  <c r="CA16" i="2"/>
  <c r="BJ16" i="2"/>
  <c r="BI16" i="2"/>
  <c r="AR16" i="2"/>
  <c r="AQ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CB15" i="2"/>
  <c r="CA15" i="2"/>
  <c r="BJ15" i="2"/>
  <c r="BI15" i="2"/>
  <c r="AR15" i="2"/>
  <c r="AQ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CB14" i="2"/>
  <c r="CA14" i="2" s="1"/>
  <c r="BJ14" i="2"/>
  <c r="BI14" i="2"/>
  <c r="AR14" i="2"/>
  <c r="AQ14" i="2" s="1"/>
  <c r="Z14" i="2"/>
  <c r="Y14" i="2" s="1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CB13" i="2"/>
  <c r="CA13" i="2" s="1"/>
  <c r="BJ13" i="2"/>
  <c r="BI13" i="2"/>
  <c r="AR13" i="2"/>
  <c r="AQ13" i="2" s="1"/>
  <c r="Z13" i="2"/>
  <c r="Y13" i="2" s="1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CB12" i="2"/>
  <c r="CA12" i="2"/>
  <c r="BJ12" i="2"/>
  <c r="BI12" i="2"/>
  <c r="AR12" i="2"/>
  <c r="AQ12" i="2"/>
  <c r="Z12" i="2"/>
  <c r="Y12" i="2" s="1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CB11" i="2"/>
  <c r="CA11" i="2" s="1"/>
  <c r="BJ11" i="2"/>
  <c r="BI11" i="2"/>
  <c r="AR11" i="2"/>
  <c r="AQ11" i="2" s="1"/>
  <c r="Z11" i="2"/>
  <c r="Y11" i="2" s="1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H11" i="2" s="1"/>
  <c r="I11" i="2"/>
  <c r="CB10" i="2"/>
  <c r="CA10" i="2"/>
  <c r="BJ10" i="2"/>
  <c r="BI10" i="2"/>
  <c r="AR10" i="2"/>
  <c r="AQ10" i="2"/>
  <c r="Z10" i="2"/>
  <c r="Y10" i="2" s="1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CC8" i="2"/>
  <c r="CD8" i="2" s="1"/>
  <c r="CE8" i="2" s="1"/>
  <c r="CF8" i="2" s="1"/>
  <c r="CG8" i="2" s="1"/>
  <c r="CH8" i="2" s="1"/>
  <c r="CI8" i="2" s="1"/>
  <c r="CJ8" i="2" s="1"/>
  <c r="CK8" i="2" s="1"/>
  <c r="CL8" i="2" s="1"/>
  <c r="CM8" i="2" s="1"/>
  <c r="CN8" i="2" s="1"/>
  <c r="CO8" i="2" s="1"/>
  <c r="CP8" i="2" s="1"/>
  <c r="CQ8" i="2" s="1"/>
  <c r="CR8" i="2" s="1"/>
  <c r="CB8" i="2"/>
  <c r="BJ8" i="2"/>
  <c r="BK8" i="2" s="1"/>
  <c r="BL8" i="2" s="1"/>
  <c r="BM8" i="2" s="1"/>
  <c r="BN8" i="2" s="1"/>
  <c r="BO8" i="2" s="1"/>
  <c r="BP8" i="2" s="1"/>
  <c r="BQ8" i="2" s="1"/>
  <c r="BR8" i="2" s="1"/>
  <c r="BS8" i="2" s="1"/>
  <c r="BT8" i="2" s="1"/>
  <c r="BU8" i="2" s="1"/>
  <c r="BV8" i="2" s="1"/>
  <c r="BW8" i="2" s="1"/>
  <c r="BX8" i="2" s="1"/>
  <c r="BY8" i="2" s="1"/>
  <c r="BZ8" i="2" s="1"/>
  <c r="AR8" i="2"/>
  <c r="AS8" i="2" s="1"/>
  <c r="AT8" i="2" s="1"/>
  <c r="AU8" i="2" s="1"/>
  <c r="AV8" i="2" s="1"/>
  <c r="AW8" i="2" s="1"/>
  <c r="AX8" i="2" s="1"/>
  <c r="AY8" i="2" s="1"/>
  <c r="AZ8" i="2" s="1"/>
  <c r="BA8" i="2" s="1"/>
  <c r="BB8" i="2" s="1"/>
  <c r="BC8" i="2" s="1"/>
  <c r="BD8" i="2" s="1"/>
  <c r="BE8" i="2" s="1"/>
  <c r="BF8" i="2" s="1"/>
  <c r="BG8" i="2" s="1"/>
  <c r="BH8" i="2" s="1"/>
  <c r="Z8" i="2"/>
  <c r="AA8" i="2" s="1"/>
  <c r="AB8" i="2" s="1"/>
  <c r="AC8" i="2" s="1"/>
  <c r="AD8" i="2" s="1"/>
  <c r="AE8" i="2" s="1"/>
  <c r="AF8" i="2" s="1"/>
  <c r="AG8" i="2" s="1"/>
  <c r="AH8" i="2" s="1"/>
  <c r="AI8" i="2" s="1"/>
  <c r="AJ8" i="2" s="1"/>
  <c r="AK8" i="2" s="1"/>
  <c r="AL8" i="2" s="1"/>
  <c r="AM8" i="2" s="1"/>
  <c r="AN8" i="2" s="1"/>
  <c r="AO8" i="2" s="1"/>
  <c r="AP8" i="2" s="1"/>
  <c r="I8" i="2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H8" i="2"/>
  <c r="CB108" i="1"/>
  <c r="CB92" i="1"/>
  <c r="CB76" i="1"/>
  <c r="CB61" i="1"/>
  <c r="CB46" i="1"/>
  <c r="CA46" i="1" s="1"/>
  <c r="CB29" i="1"/>
  <c r="CB16" i="1"/>
  <c r="CB14" i="1"/>
  <c r="CB12" i="1"/>
  <c r="CB10" i="1"/>
  <c r="BJ86" i="1"/>
  <c r="BI86" i="1" s="1"/>
  <c r="AR14" i="1"/>
  <c r="AQ14" i="1"/>
  <c r="AR12" i="1"/>
  <c r="AR10" i="1"/>
  <c r="Z11" i="1"/>
  <c r="K11" i="1"/>
  <c r="O11" i="1"/>
  <c r="W11" i="1"/>
  <c r="L12" i="1"/>
  <c r="O12" i="1"/>
  <c r="P12" i="1"/>
  <c r="T12" i="1"/>
  <c r="L13" i="1"/>
  <c r="Q13" i="1"/>
  <c r="T13" i="1"/>
  <c r="W13" i="1"/>
  <c r="J14" i="1"/>
  <c r="L14" i="1"/>
  <c r="N14" i="1"/>
  <c r="V14" i="1"/>
  <c r="K15" i="1"/>
  <c r="O15" i="1"/>
  <c r="S15" i="1"/>
  <c r="W15" i="1"/>
  <c r="K16" i="1"/>
  <c r="L16" i="1"/>
  <c r="P16" i="1"/>
  <c r="T16" i="1"/>
  <c r="X16" i="1"/>
  <c r="M17" i="1"/>
  <c r="N26" i="1"/>
  <c r="L32" i="1"/>
  <c r="S35" i="1"/>
  <c r="Q41" i="1"/>
  <c r="L44" i="1"/>
  <c r="O47" i="1"/>
  <c r="S51" i="1"/>
  <c r="T56" i="1"/>
  <c r="O59" i="1"/>
  <c r="X60" i="1"/>
  <c r="K63" i="1"/>
  <c r="M65" i="1"/>
  <c r="J66" i="1"/>
  <c r="K67" i="1"/>
  <c r="L68" i="1"/>
  <c r="M69" i="1"/>
  <c r="L72" i="1"/>
  <c r="N78" i="1"/>
  <c r="K79" i="1"/>
  <c r="L80" i="1"/>
  <c r="M81" i="1"/>
  <c r="V86" i="1"/>
  <c r="M89" i="1"/>
  <c r="V90" i="1"/>
  <c r="S91" i="1"/>
  <c r="T92" i="1"/>
  <c r="Q93" i="1"/>
  <c r="V94" i="1"/>
  <c r="S95" i="1"/>
  <c r="T96" i="1"/>
  <c r="J98" i="1"/>
  <c r="N102" i="1"/>
  <c r="O103" i="1"/>
  <c r="P104" i="1"/>
  <c r="L108" i="1"/>
  <c r="P108" i="1"/>
  <c r="W115" i="1"/>
  <c r="J118" i="1"/>
  <c r="V126" i="1"/>
  <c r="L128" i="1"/>
  <c r="K131" i="1"/>
  <c r="V134" i="1"/>
  <c r="K147" i="1"/>
  <c r="O147" i="1"/>
  <c r="W147" i="1"/>
  <c r="P148" i="1"/>
  <c r="I10" i="1"/>
  <c r="CC150" i="1"/>
  <c r="CB8" i="1"/>
  <c r="CC8" i="1" s="1"/>
  <c r="CD8" i="1" s="1"/>
  <c r="CE8" i="1" s="1"/>
  <c r="CF8" i="1" s="1"/>
  <c r="CG8" i="1" s="1"/>
  <c r="CH8" i="1" s="1"/>
  <c r="CI8" i="1" s="1"/>
  <c r="CJ8" i="1" s="1"/>
  <c r="CK8" i="1" s="1"/>
  <c r="CL8" i="1" s="1"/>
  <c r="CM8" i="1" s="1"/>
  <c r="CN8" i="1" s="1"/>
  <c r="CO8" i="1" s="1"/>
  <c r="CP8" i="1" s="1"/>
  <c r="CQ8" i="1" s="1"/>
  <c r="CR8" i="1" s="1"/>
  <c r="BK150" i="1"/>
  <c r="BK8" i="1"/>
  <c r="BL8" i="1" s="1"/>
  <c r="BM8" i="1" s="1"/>
  <c r="BN8" i="1" s="1"/>
  <c r="BO8" i="1" s="1"/>
  <c r="BP8" i="1" s="1"/>
  <c r="BQ8" i="1" s="1"/>
  <c r="BR8" i="1" s="1"/>
  <c r="BS8" i="1" s="1"/>
  <c r="BT8" i="1" s="1"/>
  <c r="BU8" i="1" s="1"/>
  <c r="BV8" i="1" s="1"/>
  <c r="BW8" i="1" s="1"/>
  <c r="BX8" i="1" s="1"/>
  <c r="BY8" i="1" s="1"/>
  <c r="BZ8" i="1" s="1"/>
  <c r="BJ8" i="1"/>
  <c r="AS8" i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F8" i="1" s="1"/>
  <c r="BG8" i="1" s="1"/>
  <c r="BH8" i="1" s="1"/>
  <c r="AR8" i="1"/>
  <c r="Z8" i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G140" i="4" l="1"/>
  <c r="H19" i="4"/>
  <c r="H16" i="4"/>
  <c r="G16" i="4" s="1"/>
  <c r="H135" i="4"/>
  <c r="X17" i="1"/>
  <c r="S16" i="1"/>
  <c r="O17" i="1"/>
  <c r="CB24" i="1"/>
  <c r="CB32" i="1"/>
  <c r="CB44" i="1"/>
  <c r="CB50" i="1"/>
  <c r="CB56" i="1"/>
  <c r="CB58" i="1"/>
  <c r="CB60" i="1"/>
  <c r="CB62" i="1"/>
  <c r="CB64" i="1"/>
  <c r="CB66" i="1"/>
  <c r="CA66" i="1" s="1"/>
  <c r="CB68" i="1"/>
  <c r="CB70" i="1"/>
  <c r="CB72" i="1"/>
  <c r="CB74" i="1"/>
  <c r="CB80" i="1"/>
  <c r="CB82" i="1"/>
  <c r="CB86" i="1"/>
  <c r="CB88" i="1"/>
  <c r="CB90" i="1"/>
  <c r="CB94" i="1"/>
  <c r="CB98" i="1"/>
  <c r="CA98" i="1" s="1"/>
  <c r="CB102" i="1"/>
  <c r="CB106" i="1"/>
  <c r="CB110" i="1"/>
  <c r="CA110" i="1" s="1"/>
  <c r="CB132" i="1"/>
  <c r="H15" i="3"/>
  <c r="W89" i="1"/>
  <c r="U147" i="1"/>
  <c r="U17" i="1"/>
  <c r="V18" i="1"/>
  <c r="S19" i="1"/>
  <c r="W19" i="1"/>
  <c r="T20" i="1"/>
  <c r="X20" i="1"/>
  <c r="U21" i="1"/>
  <c r="V22" i="1"/>
  <c r="S23" i="1"/>
  <c r="W23" i="1"/>
  <c r="T24" i="1"/>
  <c r="X24" i="1"/>
  <c r="V26" i="1"/>
  <c r="S27" i="1"/>
  <c r="W27" i="1"/>
  <c r="T28" i="1"/>
  <c r="X28" i="1"/>
  <c r="V30" i="1"/>
  <c r="S31" i="1"/>
  <c r="W31" i="1"/>
  <c r="T32" i="1"/>
  <c r="X32" i="1"/>
  <c r="V34" i="1"/>
  <c r="T36" i="1"/>
  <c r="V38" i="1"/>
  <c r="S39" i="1"/>
  <c r="T40" i="1"/>
  <c r="U41" i="1"/>
  <c r="V42" i="1"/>
  <c r="S43" i="1"/>
  <c r="T44" i="1"/>
  <c r="V46" i="1"/>
  <c r="S47" i="1"/>
  <c r="T48" i="1"/>
  <c r="V50" i="1"/>
  <c r="W51" i="1"/>
  <c r="T52" i="1"/>
  <c r="X52" i="1"/>
  <c r="V54" i="1"/>
  <c r="S55" i="1"/>
  <c r="U57" i="1"/>
  <c r="V58" i="1"/>
  <c r="S59" i="1"/>
  <c r="T60" i="1"/>
  <c r="H71" i="2"/>
  <c r="H97" i="2"/>
  <c r="H103" i="2"/>
  <c r="H117" i="2"/>
  <c r="H119" i="2"/>
  <c r="H133" i="2"/>
  <c r="T14" i="1"/>
  <c r="U11" i="1"/>
  <c r="S12" i="1"/>
  <c r="W12" i="1"/>
  <c r="X13" i="1"/>
  <c r="T10" i="1"/>
  <c r="H37" i="2"/>
  <c r="H51" i="2"/>
  <c r="H67" i="2"/>
  <c r="H79" i="2"/>
  <c r="H94" i="2"/>
  <c r="H131" i="2"/>
  <c r="H20" i="2"/>
  <c r="H21" i="2"/>
  <c r="H25" i="2"/>
  <c r="H36" i="2"/>
  <c r="AQ18" i="1"/>
  <c r="AQ34" i="1"/>
  <c r="AQ46" i="1"/>
  <c r="AQ50" i="1"/>
  <c r="AQ62" i="1"/>
  <c r="AQ66" i="1"/>
  <c r="AQ78" i="1"/>
  <c r="AQ82" i="1"/>
  <c r="AQ94" i="1"/>
  <c r="AQ98" i="1"/>
  <c r="AQ110" i="1"/>
  <c r="AQ114" i="1"/>
  <c r="AQ126" i="1"/>
  <c r="AQ130" i="1"/>
  <c r="R10" i="1"/>
  <c r="R11" i="1"/>
  <c r="BI59" i="1"/>
  <c r="R50" i="1"/>
  <c r="H44" i="2"/>
  <c r="H65" i="2"/>
  <c r="H75" i="2"/>
  <c r="H84" i="2"/>
  <c r="G84" i="2" s="1"/>
  <c r="H93" i="2"/>
  <c r="H95" i="2"/>
  <c r="H105" i="2"/>
  <c r="H114" i="2"/>
  <c r="G114" i="2" s="1"/>
  <c r="H123" i="2"/>
  <c r="H129" i="2"/>
  <c r="H12" i="2"/>
  <c r="H14" i="2"/>
  <c r="G14" i="2" s="1"/>
  <c r="H23" i="2"/>
  <c r="H39" i="2"/>
  <c r="H45" i="2"/>
  <c r="H49" i="2"/>
  <c r="G49" i="2" s="1"/>
  <c r="H53" i="2"/>
  <c r="H73" i="2"/>
  <c r="H14" i="1"/>
  <c r="H16" i="2"/>
  <c r="G16" i="2" s="1"/>
  <c r="H17" i="2"/>
  <c r="H34" i="2"/>
  <c r="H42" i="2"/>
  <c r="H78" i="2"/>
  <c r="G78" i="2" s="1"/>
  <c r="H100" i="2"/>
  <c r="H111" i="2"/>
  <c r="H124" i="2"/>
  <c r="H127" i="2"/>
  <c r="G127" i="2" s="1"/>
  <c r="H147" i="2"/>
  <c r="G147" i="2" s="1"/>
  <c r="H14" i="3"/>
  <c r="G14" i="3" s="1"/>
  <c r="H72" i="3"/>
  <c r="H80" i="3"/>
  <c r="G80" i="3" s="1"/>
  <c r="H82" i="3"/>
  <c r="H85" i="3"/>
  <c r="H86" i="3"/>
  <c r="H87" i="3"/>
  <c r="G87" i="3" s="1"/>
  <c r="H88" i="3"/>
  <c r="G88" i="3" s="1"/>
  <c r="H91" i="3"/>
  <c r="H97" i="3"/>
  <c r="H99" i="3"/>
  <c r="G99" i="3" s="1"/>
  <c r="H107" i="3"/>
  <c r="H14" i="4"/>
  <c r="H15" i="4"/>
  <c r="G15" i="4" s="1"/>
  <c r="H17" i="4"/>
  <c r="G17" i="4" s="1"/>
  <c r="H44" i="4"/>
  <c r="H61" i="4"/>
  <c r="H62" i="4"/>
  <c r="G62" i="4" s="1"/>
  <c r="H103" i="4"/>
  <c r="G103" i="4" s="1"/>
  <c r="O108" i="1"/>
  <c r="K108" i="1"/>
  <c r="P17" i="1"/>
  <c r="M147" i="1"/>
  <c r="N18" i="1"/>
  <c r="K19" i="1"/>
  <c r="O19" i="1"/>
  <c r="L20" i="1"/>
  <c r="P20" i="1"/>
  <c r="M21" i="1"/>
  <c r="J22" i="1"/>
  <c r="N22" i="1"/>
  <c r="K23" i="1"/>
  <c r="O23" i="1"/>
  <c r="P24" i="1"/>
  <c r="M25" i="1"/>
  <c r="K27" i="1"/>
  <c r="O27" i="1"/>
  <c r="L28" i="1"/>
  <c r="P28" i="1"/>
  <c r="M29" i="1"/>
  <c r="J30" i="1"/>
  <c r="N30" i="1"/>
  <c r="K31" i="1"/>
  <c r="O31" i="1"/>
  <c r="P32" i="1"/>
  <c r="M33" i="1"/>
  <c r="N34" i="1"/>
  <c r="K35" i="1"/>
  <c r="O35" i="1"/>
  <c r="P36" i="1"/>
  <c r="M37" i="1"/>
  <c r="N38" i="1"/>
  <c r="K39" i="1"/>
  <c r="O39" i="1"/>
  <c r="P40" i="1"/>
  <c r="M41" i="1"/>
  <c r="N42" i="1"/>
  <c r="K43" i="1"/>
  <c r="O43" i="1"/>
  <c r="P44" i="1"/>
  <c r="M45" i="1"/>
  <c r="J46" i="1"/>
  <c r="N46" i="1"/>
  <c r="K47" i="1"/>
  <c r="P48" i="1"/>
  <c r="M49" i="1"/>
  <c r="N50" i="1"/>
  <c r="K51" i="1"/>
  <c r="O51" i="1"/>
  <c r="P52" i="1"/>
  <c r="M53" i="1"/>
  <c r="J54" i="1"/>
  <c r="N54" i="1"/>
  <c r="K55" i="1"/>
  <c r="O55" i="1"/>
  <c r="P56" i="1"/>
  <c r="M57" i="1"/>
  <c r="N58" i="1"/>
  <c r="K59" i="1"/>
  <c r="P60" i="1"/>
  <c r="M61" i="1"/>
  <c r="CB104" i="1"/>
  <c r="CB124" i="1"/>
  <c r="CA124" i="1" s="1"/>
  <c r="H147" i="3"/>
  <c r="G147" i="3" s="1"/>
  <c r="H27" i="4"/>
  <c r="H71" i="4"/>
  <c r="H81" i="4"/>
  <c r="G81" i="4" s="1"/>
  <c r="H99" i="4"/>
  <c r="H104" i="4"/>
  <c r="H147" i="4"/>
  <c r="H149" i="4"/>
  <c r="G149" i="4" s="1"/>
  <c r="P14" i="1"/>
  <c r="Z14" i="1"/>
  <c r="O13" i="1"/>
  <c r="K13" i="1"/>
  <c r="M11" i="1"/>
  <c r="N11" i="1"/>
  <c r="K12" i="1"/>
  <c r="P13" i="1"/>
  <c r="M14" i="1"/>
  <c r="AR91" i="1"/>
  <c r="AR123" i="1"/>
  <c r="AR147" i="1"/>
  <c r="AQ147" i="1" s="1"/>
  <c r="BJ10" i="1"/>
  <c r="BJ12" i="1"/>
  <c r="BI12" i="1" s="1"/>
  <c r="BJ14" i="1"/>
  <c r="BI14" i="1" s="1"/>
  <c r="BJ16" i="1"/>
  <c r="BI16" i="1" s="1"/>
  <c r="BJ20" i="1"/>
  <c r="BJ22" i="1"/>
  <c r="BI22" i="1" s="1"/>
  <c r="BJ26" i="1"/>
  <c r="BI26" i="1" s="1"/>
  <c r="BJ28" i="1"/>
  <c r="BI28" i="1" s="1"/>
  <c r="BJ30" i="1"/>
  <c r="BI30" i="1" s="1"/>
  <c r="BJ32" i="1"/>
  <c r="BI32" i="1" s="1"/>
  <c r="BJ36" i="1"/>
  <c r="BJ38" i="1"/>
  <c r="BI38" i="1" s="1"/>
  <c r="BJ42" i="1"/>
  <c r="BI42" i="1" s="1"/>
  <c r="BJ44" i="1"/>
  <c r="BJ46" i="1"/>
  <c r="BI46" i="1" s="1"/>
  <c r="BJ48" i="1"/>
  <c r="BI48" i="1" s="1"/>
  <c r="BJ50" i="1"/>
  <c r="BI50" i="1" s="1"/>
  <c r="BJ54" i="1"/>
  <c r="BI54" i="1" s="1"/>
  <c r="BJ56" i="1"/>
  <c r="BJ58" i="1"/>
  <c r="BI58" i="1" s="1"/>
  <c r="BJ60" i="1"/>
  <c r="BI60" i="1" s="1"/>
  <c r="BJ62" i="1"/>
  <c r="BI62" i="1" s="1"/>
  <c r="BJ64" i="1"/>
  <c r="BI64" i="1" s="1"/>
  <c r="BJ66" i="1"/>
  <c r="BI66" i="1" s="1"/>
  <c r="BJ68" i="1"/>
  <c r="BI68" i="1" s="1"/>
  <c r="BJ70" i="1"/>
  <c r="BI70" i="1" s="1"/>
  <c r="BJ72" i="1"/>
  <c r="BJ74" i="1"/>
  <c r="BI74" i="1" s="1"/>
  <c r="BJ76" i="1"/>
  <c r="BJ78" i="1"/>
  <c r="BI78" i="1" s="1"/>
  <c r="BJ80" i="1"/>
  <c r="BI80" i="1" s="1"/>
  <c r="BJ82" i="1"/>
  <c r="BI82" i="1" s="1"/>
  <c r="BJ84" i="1"/>
  <c r="BJ88" i="1"/>
  <c r="BI88" i="1" s="1"/>
  <c r="BJ90" i="1"/>
  <c r="BI90" i="1" s="1"/>
  <c r="BJ92" i="1"/>
  <c r="BI92" i="1" s="1"/>
  <c r="CB13" i="1"/>
  <c r="AR64" i="1"/>
  <c r="I150" i="4"/>
  <c r="M150" i="4"/>
  <c r="M154" i="4" s="1"/>
  <c r="H49" i="4"/>
  <c r="H58" i="4"/>
  <c r="S147" i="1"/>
  <c r="H37" i="4"/>
  <c r="G37" i="4" s="1"/>
  <c r="H38" i="4"/>
  <c r="H39" i="4"/>
  <c r="H43" i="4"/>
  <c r="H45" i="4"/>
  <c r="G45" i="4" s="1"/>
  <c r="H46" i="4"/>
  <c r="H91" i="4"/>
  <c r="H101" i="4"/>
  <c r="H102" i="4"/>
  <c r="G102" i="4" s="1"/>
  <c r="H108" i="4"/>
  <c r="H118" i="4"/>
  <c r="H120" i="4"/>
  <c r="H126" i="4"/>
  <c r="G126" i="4" s="1"/>
  <c r="N62" i="1"/>
  <c r="V62" i="1"/>
  <c r="O63" i="1"/>
  <c r="S63" i="1"/>
  <c r="P64" i="1"/>
  <c r="T64" i="1"/>
  <c r="Q65" i="1"/>
  <c r="U65" i="1"/>
  <c r="N66" i="1"/>
  <c r="V66" i="1"/>
  <c r="O67" i="1"/>
  <c r="S67" i="1"/>
  <c r="P68" i="1"/>
  <c r="T68" i="1"/>
  <c r="N70" i="1"/>
  <c r="V70" i="1"/>
  <c r="K71" i="1"/>
  <c r="O71" i="1"/>
  <c r="S71" i="1"/>
  <c r="P72" i="1"/>
  <c r="T72" i="1"/>
  <c r="M73" i="1"/>
  <c r="N74" i="1"/>
  <c r="V74" i="1"/>
  <c r="K75" i="1"/>
  <c r="O75" i="1"/>
  <c r="S75" i="1"/>
  <c r="L76" i="1"/>
  <c r="P76" i="1"/>
  <c r="T76" i="1"/>
  <c r="M77" i="1"/>
  <c r="U77" i="1"/>
  <c r="R78" i="1"/>
  <c r="V78" i="1"/>
  <c r="O79" i="1"/>
  <c r="S79" i="1"/>
  <c r="P80" i="1"/>
  <c r="T80" i="1"/>
  <c r="N82" i="1"/>
  <c r="V82" i="1"/>
  <c r="K83" i="1"/>
  <c r="O83" i="1"/>
  <c r="S83" i="1"/>
  <c r="W83" i="1"/>
  <c r="L84" i="1"/>
  <c r="P84" i="1"/>
  <c r="T84" i="1"/>
  <c r="X84" i="1"/>
  <c r="M85" i="1"/>
  <c r="N86" i="1"/>
  <c r="K87" i="1"/>
  <c r="O87" i="1"/>
  <c r="S87" i="1"/>
  <c r="P88" i="1"/>
  <c r="T88" i="1"/>
  <c r="N90" i="1"/>
  <c r="K91" i="1"/>
  <c r="O91" i="1"/>
  <c r="L92" i="1"/>
  <c r="P92" i="1"/>
  <c r="X92" i="1"/>
  <c r="M93" i="1"/>
  <c r="N94" i="1"/>
  <c r="K95" i="1"/>
  <c r="O95" i="1"/>
  <c r="L96" i="1"/>
  <c r="P96" i="1"/>
  <c r="M97" i="1"/>
  <c r="N98" i="1"/>
  <c r="R98" i="1"/>
  <c r="V98" i="1"/>
  <c r="K99" i="1"/>
  <c r="O99" i="1"/>
  <c r="S99" i="1"/>
  <c r="L100" i="1"/>
  <c r="P100" i="1"/>
  <c r="T100" i="1"/>
  <c r="M101" i="1"/>
  <c r="V102" i="1"/>
  <c r="K103" i="1"/>
  <c r="S103" i="1"/>
  <c r="T104" i="1"/>
  <c r="M105" i="1"/>
  <c r="N106" i="1"/>
  <c r="V106" i="1"/>
  <c r="H25" i="3"/>
  <c r="H37" i="3"/>
  <c r="H40" i="3"/>
  <c r="H41" i="3"/>
  <c r="H42" i="3"/>
  <c r="H43" i="3"/>
  <c r="H45" i="3"/>
  <c r="G45" i="3" s="1"/>
  <c r="H46" i="3"/>
  <c r="G46" i="3" s="1"/>
  <c r="H47" i="3"/>
  <c r="G47" i="3" s="1"/>
  <c r="H49" i="3"/>
  <c r="H136" i="3"/>
  <c r="G136" i="3" s="1"/>
  <c r="H138" i="3"/>
  <c r="G138" i="3" s="1"/>
  <c r="BJ37" i="1"/>
  <c r="J58" i="1"/>
  <c r="L40" i="1"/>
  <c r="J108" i="1"/>
  <c r="L64" i="1"/>
  <c r="J62" i="1"/>
  <c r="H102" i="3"/>
  <c r="G102" i="3" s="1"/>
  <c r="H103" i="3"/>
  <c r="G103" i="3" s="1"/>
  <c r="H104" i="3"/>
  <c r="G104" i="3" s="1"/>
  <c r="AR48" i="1"/>
  <c r="I150" i="2"/>
  <c r="BJ150" i="2"/>
  <c r="H33" i="2"/>
  <c r="H35" i="2"/>
  <c r="H61" i="2"/>
  <c r="H70" i="2"/>
  <c r="H54" i="2"/>
  <c r="M150" i="2"/>
  <c r="H19" i="2"/>
  <c r="G19" i="2" s="1"/>
  <c r="H26" i="2"/>
  <c r="G26" i="2" s="1"/>
  <c r="H28" i="2"/>
  <c r="H29" i="2"/>
  <c r="H41" i="2"/>
  <c r="G41" i="2" s="1"/>
  <c r="H43" i="2"/>
  <c r="H50" i="2"/>
  <c r="H52" i="2"/>
  <c r="H55" i="2"/>
  <c r="G55" i="2" s="1"/>
  <c r="H56" i="2"/>
  <c r="H62" i="2"/>
  <c r="H68" i="2"/>
  <c r="H27" i="2"/>
  <c r="G27" i="2" s="1"/>
  <c r="K107" i="1"/>
  <c r="O107" i="1"/>
  <c r="S107" i="1"/>
  <c r="V110" i="1"/>
  <c r="S111" i="1"/>
  <c r="P112" i="1"/>
  <c r="M113" i="1"/>
  <c r="N114" i="1"/>
  <c r="K115" i="1"/>
  <c r="T120" i="1"/>
  <c r="K123" i="1"/>
  <c r="P124" i="1"/>
  <c r="O127" i="1"/>
  <c r="S135" i="1"/>
  <c r="P144" i="1"/>
  <c r="U149" i="1"/>
  <c r="H76" i="2"/>
  <c r="H83" i="2"/>
  <c r="H85" i="2"/>
  <c r="H86" i="2"/>
  <c r="G86" i="2" s="1"/>
  <c r="H92" i="2"/>
  <c r="H99" i="2"/>
  <c r="H101" i="2"/>
  <c r="H102" i="2"/>
  <c r="H106" i="2"/>
  <c r="G106" i="2" s="1"/>
  <c r="H108" i="2"/>
  <c r="H122" i="2"/>
  <c r="H125" i="2"/>
  <c r="G125" i="2" s="1"/>
  <c r="H135" i="2"/>
  <c r="H148" i="2"/>
  <c r="G148" i="2" s="1"/>
  <c r="Z134" i="1"/>
  <c r="Z126" i="1"/>
  <c r="Y126" i="1" s="1"/>
  <c r="Z110" i="1"/>
  <c r="Y110" i="1" s="1"/>
  <c r="Z26" i="1"/>
  <c r="Y26" i="1" s="1"/>
  <c r="BJ94" i="1"/>
  <c r="BI94" i="1" s="1"/>
  <c r="BJ96" i="1"/>
  <c r="BI96" i="1" s="1"/>
  <c r="BJ98" i="1"/>
  <c r="BI98" i="1" s="1"/>
  <c r="BJ100" i="1"/>
  <c r="BJ102" i="1"/>
  <c r="BI102" i="1" s="1"/>
  <c r="BJ104" i="1"/>
  <c r="BI104" i="1" s="1"/>
  <c r="BJ106" i="1"/>
  <c r="BI106" i="1" s="1"/>
  <c r="BJ108" i="1"/>
  <c r="BI108" i="1" s="1"/>
  <c r="BJ110" i="1"/>
  <c r="BI110" i="1" s="1"/>
  <c r="BJ112" i="1"/>
  <c r="BI112" i="1" s="1"/>
  <c r="BJ114" i="1"/>
  <c r="BI114" i="1" s="1"/>
  <c r="BJ116" i="1"/>
  <c r="BI116" i="1" s="1"/>
  <c r="BJ118" i="1"/>
  <c r="BI118" i="1" s="1"/>
  <c r="BJ120" i="1"/>
  <c r="BI120" i="1" s="1"/>
  <c r="BJ122" i="1"/>
  <c r="BI122" i="1" s="1"/>
  <c r="BJ128" i="1"/>
  <c r="BJ132" i="1"/>
  <c r="BI132" i="1" s="1"/>
  <c r="BJ134" i="1"/>
  <c r="BI134" i="1" s="1"/>
  <c r="CB17" i="1"/>
  <c r="CA17" i="1" s="1"/>
  <c r="CB19" i="1"/>
  <c r="CB21" i="1"/>
  <c r="CA21" i="1" s="1"/>
  <c r="CB25" i="1"/>
  <c r="H113" i="2"/>
  <c r="H115" i="2"/>
  <c r="H116" i="2"/>
  <c r="H130" i="2"/>
  <c r="G130" i="2" s="1"/>
  <c r="H145" i="4"/>
  <c r="H136" i="4"/>
  <c r="H137" i="4"/>
  <c r="G137" i="4" s="1"/>
  <c r="H138" i="4"/>
  <c r="G138" i="4" s="1"/>
  <c r="H139" i="4"/>
  <c r="H115" i="4"/>
  <c r="G115" i="4" s="1"/>
  <c r="AR131" i="1"/>
  <c r="H128" i="4"/>
  <c r="G128" i="4" s="1"/>
  <c r="H130" i="4"/>
  <c r="H131" i="4"/>
  <c r="H132" i="4"/>
  <c r="H133" i="4"/>
  <c r="G133" i="4" s="1"/>
  <c r="AQ30" i="1"/>
  <c r="CB34" i="1"/>
  <c r="CA34" i="1" s="1"/>
  <c r="J34" i="1"/>
  <c r="L104" i="1"/>
  <c r="J102" i="1"/>
  <c r="J86" i="1"/>
  <c r="L56" i="1"/>
  <c r="J50" i="1"/>
  <c r="J18" i="1"/>
  <c r="CB30" i="1"/>
  <c r="CB96" i="1"/>
  <c r="AR80" i="1"/>
  <c r="AQ80" i="1" s="1"/>
  <c r="CB36" i="1"/>
  <c r="CA36" i="1" s="1"/>
  <c r="L36" i="1"/>
  <c r="CB52" i="1"/>
  <c r="L52" i="1"/>
  <c r="CB78" i="1"/>
  <c r="CA78" i="1" s="1"/>
  <c r="J78" i="1"/>
  <c r="J94" i="1"/>
  <c r="J90" i="1"/>
  <c r="J82" i="1"/>
  <c r="J70" i="1"/>
  <c r="L60" i="1"/>
  <c r="J42" i="1"/>
  <c r="J38" i="1"/>
  <c r="CB20" i="1"/>
  <c r="CB54" i="1"/>
  <c r="CB84" i="1"/>
  <c r="CA84" i="1" s="1"/>
  <c r="CB100" i="1"/>
  <c r="CA100" i="1" s="1"/>
  <c r="H33" i="4"/>
  <c r="CB48" i="1"/>
  <c r="L48" i="1"/>
  <c r="J106" i="1"/>
  <c r="L88" i="1"/>
  <c r="J74" i="1"/>
  <c r="L24" i="1"/>
  <c r="CB28" i="1"/>
  <c r="CA28" i="1" s="1"/>
  <c r="G11" i="4"/>
  <c r="H21" i="4"/>
  <c r="H87" i="4"/>
  <c r="G87" i="4" s="1"/>
  <c r="H89" i="4"/>
  <c r="H90" i="4"/>
  <c r="CB65" i="1"/>
  <c r="CB69" i="1"/>
  <c r="CA69" i="1" s="1"/>
  <c r="CB71" i="1"/>
  <c r="CA71" i="1" s="1"/>
  <c r="CB73" i="1"/>
  <c r="CB79" i="1"/>
  <c r="CB85" i="1"/>
  <c r="CA85" i="1" s="1"/>
  <c r="CB87" i="1"/>
  <c r="CB89" i="1"/>
  <c r="CA89" i="1" s="1"/>
  <c r="CB93" i="1"/>
  <c r="CB97" i="1"/>
  <c r="CA97" i="1" s="1"/>
  <c r="CB101" i="1"/>
  <c r="CA101" i="1" s="1"/>
  <c r="CB103" i="1"/>
  <c r="CB105" i="1"/>
  <c r="CB107" i="1"/>
  <c r="CA107" i="1" s="1"/>
  <c r="H29" i="4"/>
  <c r="H47" i="4"/>
  <c r="H67" i="4"/>
  <c r="G67" i="4" s="1"/>
  <c r="H94" i="4"/>
  <c r="G94" i="4" s="1"/>
  <c r="H73" i="4"/>
  <c r="H107" i="4"/>
  <c r="K149" i="1"/>
  <c r="BJ148" i="1"/>
  <c r="BI148" i="1" s="1"/>
  <c r="AR139" i="1"/>
  <c r="AQ139" i="1" s="1"/>
  <c r="BJ136" i="1"/>
  <c r="BJ138" i="1"/>
  <c r="BI138" i="1" s="1"/>
  <c r="BJ140" i="1"/>
  <c r="BI140" i="1" s="1"/>
  <c r="BJ142" i="1"/>
  <c r="BI142" i="1" s="1"/>
  <c r="BJ144" i="1"/>
  <c r="BI144" i="1" s="1"/>
  <c r="CB22" i="1"/>
  <c r="H19" i="3"/>
  <c r="G19" i="3" s="1"/>
  <c r="H22" i="3"/>
  <c r="G22" i="3" s="1"/>
  <c r="H23" i="3"/>
  <c r="G23" i="3" s="1"/>
  <c r="H28" i="3"/>
  <c r="H58" i="3"/>
  <c r="G58" i="3" s="1"/>
  <c r="H60" i="3"/>
  <c r="H64" i="3"/>
  <c r="H65" i="3"/>
  <c r="H66" i="3"/>
  <c r="H67" i="3"/>
  <c r="G67" i="3" s="1"/>
  <c r="H89" i="3"/>
  <c r="L74" i="1"/>
  <c r="CB33" i="1"/>
  <c r="CA33" i="1" s="1"/>
  <c r="CB37" i="1"/>
  <c r="CB41" i="1"/>
  <c r="CA41" i="1" s="1"/>
  <c r="CB49" i="1"/>
  <c r="CA49" i="1" s="1"/>
  <c r="CB53" i="1"/>
  <c r="CA53" i="1" s="1"/>
  <c r="CB57" i="1"/>
  <c r="CB59" i="1"/>
  <c r="CB77" i="1"/>
  <c r="CA77" i="1" s="1"/>
  <c r="CB81" i="1"/>
  <c r="CA81" i="1" s="1"/>
  <c r="CB83" i="1"/>
  <c r="CB95" i="1"/>
  <c r="H101" i="3"/>
  <c r="G101" i="3" s="1"/>
  <c r="J26" i="1"/>
  <c r="BJ149" i="1"/>
  <c r="BI149" i="1" s="1"/>
  <c r="H138" i="2"/>
  <c r="Z146" i="1"/>
  <c r="Y146" i="1" s="1"/>
  <c r="Z142" i="1"/>
  <c r="H140" i="2"/>
  <c r="H143" i="2"/>
  <c r="BJ124" i="1"/>
  <c r="BI124" i="1" s="1"/>
  <c r="H112" i="2"/>
  <c r="H120" i="2"/>
  <c r="G120" i="2" s="1"/>
  <c r="H128" i="2"/>
  <c r="P121" i="1"/>
  <c r="H110" i="2"/>
  <c r="H118" i="2"/>
  <c r="H126" i="2"/>
  <c r="H134" i="2"/>
  <c r="G42" i="2"/>
  <c r="G122" i="2"/>
  <c r="G34" i="2"/>
  <c r="G56" i="2"/>
  <c r="G39" i="2"/>
  <c r="H22" i="2"/>
  <c r="H30" i="2"/>
  <c r="H38" i="2"/>
  <c r="H46" i="2"/>
  <c r="H60" i="2"/>
  <c r="G50" i="2"/>
  <c r="H24" i="2"/>
  <c r="G24" i="2"/>
  <c r="H32" i="2"/>
  <c r="G32" i="2" s="1"/>
  <c r="H40" i="2"/>
  <c r="G40" i="2"/>
  <c r="H48" i="2"/>
  <c r="G48" i="2" s="1"/>
  <c r="H58" i="2"/>
  <c r="G58" i="2" s="1"/>
  <c r="H66" i="2"/>
  <c r="G66" i="2" s="1"/>
  <c r="H74" i="2"/>
  <c r="G74" i="2" s="1"/>
  <c r="H82" i="2"/>
  <c r="G82" i="2" s="1"/>
  <c r="H90" i="2"/>
  <c r="G90" i="2" s="1"/>
  <c r="H98" i="2"/>
  <c r="G98" i="2" s="1"/>
  <c r="N107" i="1"/>
  <c r="T105" i="1"/>
  <c r="N103" i="1"/>
  <c r="T93" i="1"/>
  <c r="S84" i="1"/>
  <c r="O48" i="1"/>
  <c r="V76" i="1"/>
  <c r="K97" i="1"/>
  <c r="S101" i="1"/>
  <c r="P102" i="1"/>
  <c r="H64" i="2"/>
  <c r="G64" i="2" s="1"/>
  <c r="H72" i="2"/>
  <c r="G72" i="2" s="1"/>
  <c r="H80" i="2"/>
  <c r="H88" i="2"/>
  <c r="G88" i="2" s="1"/>
  <c r="H96" i="2"/>
  <c r="H104" i="2"/>
  <c r="G104" i="2" s="1"/>
  <c r="G113" i="2"/>
  <c r="BJ41" i="1"/>
  <c r="BI41" i="1" s="1"/>
  <c r="H18" i="4"/>
  <c r="V148" i="1"/>
  <c r="K117" i="1"/>
  <c r="Z116" i="1"/>
  <c r="Y116" i="1" s="1"/>
  <c r="N108" i="1"/>
  <c r="M107" i="1"/>
  <c r="X106" i="1"/>
  <c r="T106" i="1"/>
  <c r="P106" i="1"/>
  <c r="W105" i="1"/>
  <c r="S105" i="1"/>
  <c r="O105" i="1"/>
  <c r="K105" i="1"/>
  <c r="N104" i="1"/>
  <c r="U103" i="1"/>
  <c r="M103" i="1"/>
  <c r="X102" i="1"/>
  <c r="T102" i="1"/>
  <c r="W101" i="1"/>
  <c r="O101" i="1"/>
  <c r="K101" i="1"/>
  <c r="N100" i="1"/>
  <c r="U99" i="1"/>
  <c r="M99" i="1"/>
  <c r="X98" i="1"/>
  <c r="T98" i="1"/>
  <c r="P98" i="1"/>
  <c r="W97" i="1"/>
  <c r="S97" i="1"/>
  <c r="O97" i="1"/>
  <c r="N96" i="1"/>
  <c r="Q95" i="1"/>
  <c r="M95" i="1"/>
  <c r="X94" i="1"/>
  <c r="T94" i="1"/>
  <c r="P94" i="1"/>
  <c r="W93" i="1"/>
  <c r="S93" i="1"/>
  <c r="O93" i="1"/>
  <c r="K93" i="1"/>
  <c r="V92" i="1"/>
  <c r="N92" i="1"/>
  <c r="M91" i="1"/>
  <c r="X90" i="1"/>
  <c r="T90" i="1"/>
  <c r="P90" i="1"/>
  <c r="S89" i="1"/>
  <c r="O89" i="1"/>
  <c r="K89" i="1"/>
  <c r="V88" i="1"/>
  <c r="N88" i="1"/>
  <c r="U87" i="1"/>
  <c r="M87" i="1"/>
  <c r="X86" i="1"/>
  <c r="T86" i="1"/>
  <c r="P86" i="1"/>
  <c r="W85" i="1"/>
  <c r="S85" i="1"/>
  <c r="O85" i="1"/>
  <c r="K85" i="1"/>
  <c r="V84" i="1"/>
  <c r="N84" i="1"/>
  <c r="M83" i="1"/>
  <c r="X82" i="1"/>
  <c r="T82" i="1"/>
  <c r="P82" i="1"/>
  <c r="W81" i="1"/>
  <c r="H23" i="4"/>
  <c r="G23" i="4" s="1"/>
  <c r="H24" i="4"/>
  <c r="G24" i="4" s="1"/>
  <c r="H25" i="4"/>
  <c r="G25" i="4" s="1"/>
  <c r="H26" i="4"/>
  <c r="H35" i="4"/>
  <c r="G35" i="4" s="1"/>
  <c r="H51" i="4"/>
  <c r="H53" i="4"/>
  <c r="G53" i="4" s="1"/>
  <c r="H57" i="4"/>
  <c r="G57" i="4" s="1"/>
  <c r="H64" i="4"/>
  <c r="G64" i="4" s="1"/>
  <c r="H74" i="4"/>
  <c r="H84" i="4"/>
  <c r="G84" i="4" s="1"/>
  <c r="H93" i="4"/>
  <c r="H95" i="4"/>
  <c r="G95" i="4" s="1"/>
  <c r="H111" i="4"/>
  <c r="H113" i="4"/>
  <c r="G113" i="4" s="1"/>
  <c r="H114" i="4"/>
  <c r="H116" i="4"/>
  <c r="G116" i="4" s="1"/>
  <c r="H117" i="4"/>
  <c r="H134" i="4"/>
  <c r="G134" i="4" s="1"/>
  <c r="AR116" i="1"/>
  <c r="AQ116" i="1" s="1"/>
  <c r="J16" i="1"/>
  <c r="H31" i="4"/>
  <c r="G31" i="4" s="1"/>
  <c r="H32" i="4"/>
  <c r="G32" i="4" s="1"/>
  <c r="H41" i="4"/>
  <c r="H50" i="4"/>
  <c r="G50" i="4" s="1"/>
  <c r="H52" i="4"/>
  <c r="H54" i="4"/>
  <c r="H63" i="4"/>
  <c r="H65" i="4"/>
  <c r="H72" i="4"/>
  <c r="G72" i="4" s="1"/>
  <c r="H75" i="4"/>
  <c r="H79" i="4"/>
  <c r="G79" i="4" s="1"/>
  <c r="H82" i="4"/>
  <c r="H85" i="4"/>
  <c r="G85" i="4" s="1"/>
  <c r="H92" i="4"/>
  <c r="H97" i="4"/>
  <c r="G97" i="4" s="1"/>
  <c r="H100" i="4"/>
  <c r="H105" i="4"/>
  <c r="G105" i="4" s="1"/>
  <c r="H122" i="4"/>
  <c r="H123" i="4"/>
  <c r="G123" i="4" s="1"/>
  <c r="H124" i="4"/>
  <c r="H125" i="4"/>
  <c r="G125" i="4" s="1"/>
  <c r="H141" i="4"/>
  <c r="H142" i="4"/>
  <c r="G142" i="4" s="1"/>
  <c r="H143" i="4"/>
  <c r="H144" i="4"/>
  <c r="G144" i="4" s="1"/>
  <c r="S81" i="1"/>
  <c r="O81" i="1"/>
  <c r="K81" i="1"/>
  <c r="N80" i="1"/>
  <c r="M79" i="1"/>
  <c r="X78" i="1"/>
  <c r="T78" i="1"/>
  <c r="P78" i="1"/>
  <c r="W77" i="1"/>
  <c r="S77" i="1"/>
  <c r="O77" i="1"/>
  <c r="K77" i="1"/>
  <c r="N76" i="1"/>
  <c r="M75" i="1"/>
  <c r="X74" i="1"/>
  <c r="T74" i="1"/>
  <c r="P74" i="1"/>
  <c r="W73" i="1"/>
  <c r="S73" i="1"/>
  <c r="O73" i="1"/>
  <c r="K73" i="1"/>
  <c r="N72" i="1"/>
  <c r="U71" i="1"/>
  <c r="M71" i="1"/>
  <c r="X70" i="1"/>
  <c r="T70" i="1"/>
  <c r="P70" i="1"/>
  <c r="W69" i="1"/>
  <c r="S69" i="1"/>
  <c r="O69" i="1"/>
  <c r="K69" i="1"/>
  <c r="N68" i="1"/>
  <c r="U67" i="1"/>
  <c r="M67" i="1"/>
  <c r="X66" i="1"/>
  <c r="T66" i="1"/>
  <c r="P66" i="1"/>
  <c r="W65" i="1"/>
  <c r="S65" i="1"/>
  <c r="O65" i="1"/>
  <c r="K65" i="1"/>
  <c r="N64" i="1"/>
  <c r="M63" i="1"/>
  <c r="X62" i="1"/>
  <c r="T62" i="1"/>
  <c r="S17" i="1"/>
  <c r="K17" i="1"/>
  <c r="N16" i="1"/>
  <c r="Z16" i="1"/>
  <c r="J15" i="1"/>
  <c r="N15" i="1"/>
  <c r="R15" i="1"/>
  <c r="O16" i="1"/>
  <c r="W16" i="1"/>
  <c r="L17" i="1"/>
  <c r="S108" i="1"/>
  <c r="W108" i="1"/>
  <c r="S116" i="1"/>
  <c r="M122" i="1"/>
  <c r="U130" i="1"/>
  <c r="K132" i="1"/>
  <c r="N147" i="1"/>
  <c r="R147" i="1"/>
  <c r="K148" i="1"/>
  <c r="P149" i="1"/>
  <c r="BJ126" i="1"/>
  <c r="BI126" i="1" s="1"/>
  <c r="BJ130" i="1"/>
  <c r="BI130" i="1" s="1"/>
  <c r="CB15" i="1"/>
  <c r="CB23" i="1"/>
  <c r="CB27" i="1"/>
  <c r="CA27" i="1" s="1"/>
  <c r="CB31" i="1"/>
  <c r="CB35" i="1"/>
  <c r="CA35" i="1" s="1"/>
  <c r="CB39" i="1"/>
  <c r="CB43" i="1"/>
  <c r="CA43" i="1" s="1"/>
  <c r="CB45" i="1"/>
  <c r="CB47" i="1"/>
  <c r="CA47" i="1" s="1"/>
  <c r="CB51" i="1"/>
  <c r="CB55" i="1"/>
  <c r="CA55" i="1" s="1"/>
  <c r="CB63" i="1"/>
  <c r="CA63" i="1" s="1"/>
  <c r="CB67" i="1"/>
  <c r="CA67" i="1" s="1"/>
  <c r="CB75" i="1"/>
  <c r="CB91" i="1"/>
  <c r="CA91" i="1" s="1"/>
  <c r="CB99" i="1"/>
  <c r="CA99" i="1" s="1"/>
  <c r="CB117" i="1"/>
  <c r="CA117" i="1" s="1"/>
  <c r="CB147" i="1"/>
  <c r="T108" i="1"/>
  <c r="T17" i="1"/>
  <c r="Z148" i="1"/>
  <c r="Y148" i="1" s="1"/>
  <c r="H148" i="4"/>
  <c r="G148" i="4" s="1"/>
  <c r="CB149" i="1"/>
  <c r="CA149" i="1" s="1"/>
  <c r="H146" i="4"/>
  <c r="G146" i="4" s="1"/>
  <c r="H112" i="4"/>
  <c r="G112" i="4" s="1"/>
  <c r="H121" i="4"/>
  <c r="H129" i="4"/>
  <c r="G129" i="4" s="1"/>
  <c r="AR134" i="1"/>
  <c r="AQ134" i="1" s="1"/>
  <c r="BJ123" i="1"/>
  <c r="Z124" i="1"/>
  <c r="H109" i="4"/>
  <c r="G109" i="4" s="1"/>
  <c r="H110" i="4"/>
  <c r="G110" i="4" s="1"/>
  <c r="H119" i="4"/>
  <c r="G119" i="4" s="1"/>
  <c r="H127" i="4"/>
  <c r="G13" i="4"/>
  <c r="G19" i="4"/>
  <c r="H20" i="4"/>
  <c r="G20" i="4" s="1"/>
  <c r="G27" i="4"/>
  <c r="H28" i="4"/>
  <c r="G28" i="4" s="1"/>
  <c r="H34" i="4"/>
  <c r="G34" i="4" s="1"/>
  <c r="H40" i="4"/>
  <c r="G40" i="4" s="1"/>
  <c r="H48" i="4"/>
  <c r="G48" i="4" s="1"/>
  <c r="H55" i="4"/>
  <c r="H66" i="4"/>
  <c r="G66" i="4" s="1"/>
  <c r="H76" i="4"/>
  <c r="H77" i="4"/>
  <c r="G77" i="4" s="1"/>
  <c r="H78" i="4"/>
  <c r="G78" i="4" s="1"/>
  <c r="H86" i="4"/>
  <c r="H96" i="4"/>
  <c r="G96" i="4" s="1"/>
  <c r="Z94" i="1"/>
  <c r="Y94" i="1" s="1"/>
  <c r="Z90" i="1"/>
  <c r="Y90" i="1" s="1"/>
  <c r="Z74" i="1"/>
  <c r="Y74" i="1" s="1"/>
  <c r="P62" i="1"/>
  <c r="W61" i="1"/>
  <c r="S61" i="1"/>
  <c r="O61" i="1"/>
  <c r="K61" i="1"/>
  <c r="N60" i="1"/>
  <c r="M59" i="1"/>
  <c r="X58" i="1"/>
  <c r="T58" i="1"/>
  <c r="P58" i="1"/>
  <c r="W57" i="1"/>
  <c r="S57" i="1"/>
  <c r="O57" i="1"/>
  <c r="K57" i="1"/>
  <c r="N56" i="1"/>
  <c r="U55" i="1"/>
  <c r="Q55" i="1"/>
  <c r="M55" i="1"/>
  <c r="X54" i="1"/>
  <c r="T54" i="1"/>
  <c r="P54" i="1"/>
  <c r="W53" i="1"/>
  <c r="S53" i="1"/>
  <c r="O53" i="1"/>
  <c r="K53" i="1"/>
  <c r="N52" i="1"/>
  <c r="U51" i="1"/>
  <c r="M51" i="1"/>
  <c r="X50" i="1"/>
  <c r="T50" i="1"/>
  <c r="P50" i="1"/>
  <c r="W49" i="1"/>
  <c r="S49" i="1"/>
  <c r="O49" i="1"/>
  <c r="K49" i="1"/>
  <c r="N48" i="1"/>
  <c r="M47" i="1"/>
  <c r="X46" i="1"/>
  <c r="T46" i="1"/>
  <c r="P46" i="1"/>
  <c r="W45" i="1"/>
  <c r="S45" i="1"/>
  <c r="O45" i="1"/>
  <c r="K45" i="1"/>
  <c r="M43" i="1"/>
  <c r="X42" i="1"/>
  <c r="P42" i="1"/>
  <c r="W41" i="1"/>
  <c r="S41" i="1"/>
  <c r="K41" i="1"/>
  <c r="N40" i="1"/>
  <c r="M39" i="1"/>
  <c r="X38" i="1"/>
  <c r="T38" i="1"/>
  <c r="W37" i="1"/>
  <c r="S37" i="1"/>
  <c r="O37" i="1"/>
  <c r="N36" i="1"/>
  <c r="J36" i="1"/>
  <c r="M35" i="1"/>
  <c r="X34" i="1"/>
  <c r="T34" i="1"/>
  <c r="P34" i="1"/>
  <c r="Z34" i="1"/>
  <c r="Y34" i="1" s="1"/>
  <c r="S33" i="1"/>
  <c r="O33" i="1"/>
  <c r="K33" i="1"/>
  <c r="V32" i="1"/>
  <c r="N32" i="1"/>
  <c r="J32" i="1"/>
  <c r="G21" i="4"/>
  <c r="H22" i="4"/>
  <c r="G22" i="4" s="1"/>
  <c r="G29" i="4"/>
  <c r="H30" i="4"/>
  <c r="H36" i="4"/>
  <c r="G36" i="4" s="1"/>
  <c r="H42" i="4"/>
  <c r="G42" i="4" s="1"/>
  <c r="H56" i="4"/>
  <c r="G56" i="4" s="1"/>
  <c r="H59" i="4"/>
  <c r="G59" i="4" s="1"/>
  <c r="H60" i="4"/>
  <c r="G60" i="4" s="1"/>
  <c r="H68" i="4"/>
  <c r="H69" i="4"/>
  <c r="G69" i="4" s="1"/>
  <c r="H70" i="4"/>
  <c r="H80" i="4"/>
  <c r="G80" i="4" s="1"/>
  <c r="H88" i="4"/>
  <c r="H98" i="4"/>
  <c r="H106" i="4"/>
  <c r="J52" i="1"/>
  <c r="U31" i="1"/>
  <c r="T30" i="1"/>
  <c r="P30" i="1"/>
  <c r="W29" i="1"/>
  <c r="O29" i="1"/>
  <c r="K29" i="1"/>
  <c r="M27" i="1"/>
  <c r="X26" i="1"/>
  <c r="P26" i="1"/>
  <c r="L26" i="1"/>
  <c r="W25" i="1"/>
  <c r="S25" i="1"/>
  <c r="K25" i="1"/>
  <c r="N24" i="1"/>
  <c r="M23" i="1"/>
  <c r="X22" i="1"/>
  <c r="T22" i="1"/>
  <c r="W21" i="1"/>
  <c r="S21" i="1"/>
  <c r="O21" i="1"/>
  <c r="N20" i="1"/>
  <c r="M19" i="1"/>
  <c r="X18" i="1"/>
  <c r="T18" i="1"/>
  <c r="P18" i="1"/>
  <c r="Z18" i="1"/>
  <c r="Y18" i="1" s="1"/>
  <c r="N19" i="1"/>
  <c r="R19" i="1"/>
  <c r="K20" i="1"/>
  <c r="O20" i="1"/>
  <c r="S20" i="1"/>
  <c r="W20" i="1"/>
  <c r="L21" i="1"/>
  <c r="P21" i="1"/>
  <c r="T21" i="1"/>
  <c r="X21" i="1"/>
  <c r="M22" i="1"/>
  <c r="J23" i="1"/>
  <c r="N23" i="1"/>
  <c r="R23" i="1"/>
  <c r="K24" i="1"/>
  <c r="O24" i="1"/>
  <c r="S24" i="1"/>
  <c r="W24" i="1"/>
  <c r="L25" i="1"/>
  <c r="P25" i="1"/>
  <c r="T25" i="1"/>
  <c r="X25" i="1"/>
  <c r="M26" i="1"/>
  <c r="N27" i="1"/>
  <c r="R27" i="1"/>
  <c r="K28" i="1"/>
  <c r="O28" i="1"/>
  <c r="S28" i="1"/>
  <c r="W28" i="1"/>
  <c r="L29" i="1"/>
  <c r="P29" i="1"/>
  <c r="T29" i="1"/>
  <c r="X29" i="1"/>
  <c r="M30" i="1"/>
  <c r="J31" i="1"/>
  <c r="N31" i="1"/>
  <c r="R31" i="1"/>
  <c r="K32" i="1"/>
  <c r="O32" i="1"/>
  <c r="S32" i="1"/>
  <c r="W32" i="1"/>
  <c r="L33" i="1"/>
  <c r="P33" i="1"/>
  <c r="T33" i="1"/>
  <c r="X33" i="1"/>
  <c r="M34" i="1"/>
  <c r="J35" i="1"/>
  <c r="N35" i="1"/>
  <c r="R35" i="1"/>
  <c r="K36" i="1"/>
  <c r="O36" i="1"/>
  <c r="S36" i="1"/>
  <c r="L37" i="1"/>
  <c r="P37" i="1"/>
  <c r="T37" i="1"/>
  <c r="M38" i="1"/>
  <c r="J39" i="1"/>
  <c r="N39" i="1"/>
  <c r="R39" i="1"/>
  <c r="K40" i="1"/>
  <c r="O40" i="1"/>
  <c r="S40" i="1"/>
  <c r="L41" i="1"/>
  <c r="P41" i="1"/>
  <c r="T41" i="1"/>
  <c r="M42" i="1"/>
  <c r="N43" i="1"/>
  <c r="R43" i="1"/>
  <c r="V43" i="1"/>
  <c r="K44" i="1"/>
  <c r="O44" i="1"/>
  <c r="S44" i="1"/>
  <c r="W44" i="1"/>
  <c r="L45" i="1"/>
  <c r="P45" i="1"/>
  <c r="T45" i="1"/>
  <c r="M46" i="1"/>
  <c r="J47" i="1"/>
  <c r="N47" i="1"/>
  <c r="R47" i="1"/>
  <c r="K48" i="1"/>
  <c r="S48" i="1"/>
  <c r="L49" i="1"/>
  <c r="P49" i="1"/>
  <c r="T49" i="1"/>
  <c r="M50" i="1"/>
  <c r="N51" i="1"/>
  <c r="R51" i="1"/>
  <c r="K52" i="1"/>
  <c r="O52" i="1"/>
  <c r="S52" i="1"/>
  <c r="L53" i="1"/>
  <c r="P53" i="1"/>
  <c r="T53" i="1"/>
  <c r="M54" i="1"/>
  <c r="Q54" i="1"/>
  <c r="J55" i="1"/>
  <c r="N55" i="1"/>
  <c r="R55" i="1"/>
  <c r="K56" i="1"/>
  <c r="O56" i="1"/>
  <c r="S56" i="1"/>
  <c r="L57" i="1"/>
  <c r="P57" i="1"/>
  <c r="T57" i="1"/>
  <c r="X57" i="1"/>
  <c r="M58" i="1"/>
  <c r="N59" i="1"/>
  <c r="R59" i="1"/>
  <c r="K60" i="1"/>
  <c r="O60" i="1"/>
  <c r="S60" i="1"/>
  <c r="W60" i="1"/>
  <c r="L61" i="1"/>
  <c r="P61" i="1"/>
  <c r="T61" i="1"/>
  <c r="M62" i="1"/>
  <c r="J63" i="1"/>
  <c r="N63" i="1"/>
  <c r="R63" i="1"/>
  <c r="K64" i="1"/>
  <c r="O64" i="1"/>
  <c r="S64" i="1"/>
  <c r="L65" i="1"/>
  <c r="P65" i="1"/>
  <c r="T65" i="1"/>
  <c r="M66" i="1"/>
  <c r="N67" i="1"/>
  <c r="R67" i="1"/>
  <c r="V67" i="1"/>
  <c r="K68" i="1"/>
  <c r="O68" i="1"/>
  <c r="S68" i="1"/>
  <c r="L69" i="1"/>
  <c r="P69" i="1"/>
  <c r="T69" i="1"/>
  <c r="M70" i="1"/>
  <c r="J71" i="1"/>
  <c r="N71" i="1"/>
  <c r="R71" i="1"/>
  <c r="K72" i="1"/>
  <c r="O72" i="1"/>
  <c r="S72" i="1"/>
  <c r="L73" i="1"/>
  <c r="BJ83" i="1"/>
  <c r="BI83" i="1" s="1"/>
  <c r="P73" i="1"/>
  <c r="T73" i="1"/>
  <c r="X73" i="1"/>
  <c r="M74" i="1"/>
  <c r="N75" i="1"/>
  <c r="R75" i="1"/>
  <c r="K76" i="1"/>
  <c r="O76" i="1"/>
  <c r="S76" i="1"/>
  <c r="W76" i="1"/>
  <c r="L77" i="1"/>
  <c r="P77" i="1"/>
  <c r="T77" i="1"/>
  <c r="M78" i="1"/>
  <c r="J79" i="1"/>
  <c r="N79" i="1"/>
  <c r="R79" i="1"/>
  <c r="V79" i="1"/>
  <c r="K80" i="1"/>
  <c r="O80" i="1"/>
  <c r="S80" i="1"/>
  <c r="L81" i="1"/>
  <c r="P81" i="1"/>
  <c r="T81" i="1"/>
  <c r="M82" i="1"/>
  <c r="N83" i="1"/>
  <c r="R83" i="1"/>
  <c r="K84" i="1"/>
  <c r="O84" i="1"/>
  <c r="L85" i="1"/>
  <c r="P85" i="1"/>
  <c r="T85" i="1"/>
  <c r="M86" i="1"/>
  <c r="J87" i="1"/>
  <c r="N87" i="1"/>
  <c r="R87" i="1"/>
  <c r="V87" i="1"/>
  <c r="K88" i="1"/>
  <c r="O88" i="1"/>
  <c r="S88" i="1"/>
  <c r="L89" i="1"/>
  <c r="P89" i="1"/>
  <c r="T89" i="1"/>
  <c r="X89" i="1"/>
  <c r="M90" i="1"/>
  <c r="N91" i="1"/>
  <c r="R91" i="1"/>
  <c r="V91" i="1"/>
  <c r="K92" i="1"/>
  <c r="O92" i="1"/>
  <c r="S92" i="1"/>
  <c r="W92" i="1"/>
  <c r="L93" i="1"/>
  <c r="P93" i="1"/>
  <c r="M94" i="1"/>
  <c r="J95" i="1"/>
  <c r="N95" i="1"/>
  <c r="R95" i="1"/>
  <c r="K96" i="1"/>
  <c r="O96" i="1"/>
  <c r="S96" i="1"/>
  <c r="L97" i="1"/>
  <c r="P97" i="1"/>
  <c r="T97" i="1"/>
  <c r="M98" i="1"/>
  <c r="N99" i="1"/>
  <c r="R99" i="1"/>
  <c r="K100" i="1"/>
  <c r="O100" i="1"/>
  <c r="S100" i="1"/>
  <c r="L101" i="1"/>
  <c r="P101" i="1"/>
  <c r="T101" i="1"/>
  <c r="M102" i="1"/>
  <c r="J103" i="1"/>
  <c r="R103" i="1"/>
  <c r="V103" i="1"/>
  <c r="K104" i="1"/>
  <c r="O104" i="1"/>
  <c r="S104" i="1"/>
  <c r="L105" i="1"/>
  <c r="P105" i="1"/>
  <c r="X105" i="1"/>
  <c r="M106" i="1"/>
  <c r="V107" i="1"/>
  <c r="Z108" i="1"/>
  <c r="Y108" i="1" s="1"/>
  <c r="M15" i="1"/>
  <c r="G13" i="3"/>
  <c r="Z140" i="1"/>
  <c r="Y140" i="1" s="1"/>
  <c r="AR11" i="1"/>
  <c r="J11" i="1"/>
  <c r="J99" i="1"/>
  <c r="AR99" i="1"/>
  <c r="AQ99" i="1" s="1"/>
  <c r="S13" i="1"/>
  <c r="J91" i="1"/>
  <c r="Z132" i="1"/>
  <c r="Y132" i="1" s="1"/>
  <c r="L66" i="1"/>
  <c r="Z66" i="1"/>
  <c r="Y66" i="1" s="1"/>
  <c r="Y14" i="1"/>
  <c r="Z12" i="1"/>
  <c r="Y12" i="1" s="1"/>
  <c r="J12" i="1"/>
  <c r="N12" i="1"/>
  <c r="U15" i="1"/>
  <c r="J147" i="1"/>
  <c r="H12" i="3"/>
  <c r="G12" i="3" s="1"/>
  <c r="H18" i="3"/>
  <c r="H29" i="3"/>
  <c r="H30" i="3"/>
  <c r="G30" i="3" s="1"/>
  <c r="H31" i="3"/>
  <c r="G31" i="3" s="1"/>
  <c r="H33" i="3"/>
  <c r="H34" i="3"/>
  <c r="G34" i="3" s="1"/>
  <c r="H35" i="3"/>
  <c r="G35" i="3" s="1"/>
  <c r="H52" i="3"/>
  <c r="H53" i="3"/>
  <c r="H55" i="3"/>
  <c r="H56" i="3"/>
  <c r="G56" i="3" s="1"/>
  <c r="H57" i="3"/>
  <c r="G57" i="3" s="1"/>
  <c r="H62" i="3"/>
  <c r="H74" i="3"/>
  <c r="H75" i="3"/>
  <c r="H76" i="3"/>
  <c r="G76" i="3" s="1"/>
  <c r="H77" i="3"/>
  <c r="G77" i="3" s="1"/>
  <c r="H79" i="3"/>
  <c r="G79" i="3" s="1"/>
  <c r="H93" i="3"/>
  <c r="G93" i="3" s="1"/>
  <c r="H94" i="3"/>
  <c r="G94" i="3" s="1"/>
  <c r="H95" i="3"/>
  <c r="H96" i="3"/>
  <c r="G96" i="3" s="1"/>
  <c r="H105" i="3"/>
  <c r="G105" i="3" s="1"/>
  <c r="H149" i="3"/>
  <c r="G149" i="3" s="1"/>
  <c r="X149" i="1"/>
  <c r="T149" i="1"/>
  <c r="L149" i="1"/>
  <c r="W148" i="1"/>
  <c r="S148" i="1"/>
  <c r="O148" i="1"/>
  <c r="N148" i="1"/>
  <c r="R148" i="1"/>
  <c r="O149" i="1"/>
  <c r="S149" i="1"/>
  <c r="W149" i="1"/>
  <c r="BJ55" i="1"/>
  <c r="BI55" i="1" s="1"/>
  <c r="BJ75" i="1"/>
  <c r="BJ87" i="1"/>
  <c r="BJ135" i="1"/>
  <c r="BI135" i="1" s="1"/>
  <c r="X108" i="1"/>
  <c r="K135" i="1"/>
  <c r="O135" i="1"/>
  <c r="L148" i="1"/>
  <c r="T148" i="1"/>
  <c r="X148" i="1"/>
  <c r="M149" i="1"/>
  <c r="Q149" i="1"/>
  <c r="G15" i="3"/>
  <c r="U13" i="1"/>
  <c r="K139" i="1"/>
  <c r="AR142" i="1"/>
  <c r="AQ142" i="1" s="1"/>
  <c r="V146" i="1"/>
  <c r="X137" i="1"/>
  <c r="X142" i="1"/>
  <c r="I150" i="3"/>
  <c r="I154" i="3" s="1"/>
  <c r="M150" i="3"/>
  <c r="M154" i="3" s="1"/>
  <c r="H17" i="3"/>
  <c r="G17" i="3" s="1"/>
  <c r="H108" i="3"/>
  <c r="H124" i="3"/>
  <c r="G124" i="3" s="1"/>
  <c r="P10" i="1"/>
  <c r="X10" i="1"/>
  <c r="AR15" i="1"/>
  <c r="AR17" i="1"/>
  <c r="AQ17" i="1" s="1"/>
  <c r="S11" i="1"/>
  <c r="M13" i="1"/>
  <c r="J148" i="1"/>
  <c r="H148" i="3"/>
  <c r="G148" i="3" s="1"/>
  <c r="CB148" i="1"/>
  <c r="CA148" i="1" s="1"/>
  <c r="H140" i="3"/>
  <c r="H141" i="3"/>
  <c r="H142" i="3"/>
  <c r="G142" i="3" s="1"/>
  <c r="H143" i="3"/>
  <c r="G143" i="3" s="1"/>
  <c r="H145" i="3"/>
  <c r="H146" i="3"/>
  <c r="G146" i="3" s="1"/>
  <c r="L141" i="1"/>
  <c r="AR136" i="1"/>
  <c r="AR138" i="1"/>
  <c r="AQ138" i="1" s="1"/>
  <c r="AR140" i="1"/>
  <c r="AR144" i="1"/>
  <c r="AQ144" i="1" s="1"/>
  <c r="AR146" i="1"/>
  <c r="AQ146" i="1" s="1"/>
  <c r="BJ137" i="1"/>
  <c r="BJ141" i="1"/>
  <c r="BJ143" i="1"/>
  <c r="BI143" i="1" s="1"/>
  <c r="BJ145" i="1"/>
  <c r="T136" i="1"/>
  <c r="V138" i="1"/>
  <c r="S139" i="1"/>
  <c r="CB140" i="1"/>
  <c r="N142" i="1"/>
  <c r="S143" i="1"/>
  <c r="Q145" i="1"/>
  <c r="CB146" i="1"/>
  <c r="CA146" i="1" s="1"/>
  <c r="Z138" i="1"/>
  <c r="Y138" i="1" s="1"/>
  <c r="H109" i="3"/>
  <c r="H110" i="3"/>
  <c r="G110" i="3" s="1"/>
  <c r="H111" i="3"/>
  <c r="G111" i="3" s="1"/>
  <c r="H112" i="3"/>
  <c r="G112" i="3" s="1"/>
  <c r="H115" i="3"/>
  <c r="H118" i="3"/>
  <c r="G118" i="3" s="1"/>
  <c r="H119" i="3"/>
  <c r="G119" i="3" s="1"/>
  <c r="H120" i="3"/>
  <c r="H121" i="3"/>
  <c r="G121" i="3" s="1"/>
  <c r="H130" i="3"/>
  <c r="G130" i="3" s="1"/>
  <c r="M134" i="1"/>
  <c r="J131" i="1"/>
  <c r="M130" i="1"/>
  <c r="O128" i="1"/>
  <c r="N127" i="1"/>
  <c r="L125" i="1"/>
  <c r="W124" i="1"/>
  <c r="O124" i="1"/>
  <c r="R123" i="1"/>
  <c r="X121" i="1"/>
  <c r="K120" i="1"/>
  <c r="P117" i="1"/>
  <c r="P113" i="1"/>
  <c r="K112" i="1"/>
  <c r="M110" i="1"/>
  <c r="O109" i="1"/>
  <c r="W109" i="1"/>
  <c r="K113" i="1"/>
  <c r="X114" i="1"/>
  <c r="M115" i="1"/>
  <c r="K121" i="1"/>
  <c r="J124" i="1"/>
  <c r="S125" i="1"/>
  <c r="P126" i="1"/>
  <c r="O129" i="1"/>
  <c r="W129" i="1"/>
  <c r="O133" i="1"/>
  <c r="W133" i="1"/>
  <c r="M109" i="1"/>
  <c r="J110" i="1"/>
  <c r="N110" i="1"/>
  <c r="K111" i="1"/>
  <c r="O111" i="1"/>
  <c r="CB112" i="1"/>
  <c r="CA112" i="1" s="1"/>
  <c r="T112" i="1"/>
  <c r="CB114" i="1"/>
  <c r="CA114" i="1" s="1"/>
  <c r="V114" i="1"/>
  <c r="O115" i="1"/>
  <c r="S115" i="1"/>
  <c r="CB116" i="1"/>
  <c r="CA116" i="1" s="1"/>
  <c r="P116" i="1"/>
  <c r="T116" i="1"/>
  <c r="X116" i="1"/>
  <c r="M117" i="1"/>
  <c r="CB118" i="1"/>
  <c r="CA118" i="1" s="1"/>
  <c r="N118" i="1"/>
  <c r="R118" i="1"/>
  <c r="V118" i="1"/>
  <c r="K119" i="1"/>
  <c r="O119" i="1"/>
  <c r="S119" i="1"/>
  <c r="L120" i="1"/>
  <c r="P120" i="1"/>
  <c r="M121" i="1"/>
  <c r="CB122" i="1"/>
  <c r="N122" i="1"/>
  <c r="V122" i="1"/>
  <c r="O123" i="1"/>
  <c r="S123" i="1"/>
  <c r="L124" i="1"/>
  <c r="T124" i="1"/>
  <c r="X124" i="1"/>
  <c r="M125" i="1"/>
  <c r="J126" i="1"/>
  <c r="N126" i="1"/>
  <c r="K127" i="1"/>
  <c r="S127" i="1"/>
  <c r="CB128" i="1"/>
  <c r="CA128" i="1" s="1"/>
  <c r="P128" i="1"/>
  <c r="T128" i="1"/>
  <c r="M129" i="1"/>
  <c r="CB130" i="1"/>
  <c r="CA130" i="1" s="1"/>
  <c r="N130" i="1"/>
  <c r="V130" i="1"/>
  <c r="O131" i="1"/>
  <c r="S131" i="1"/>
  <c r="L132" i="1"/>
  <c r="P132" i="1"/>
  <c r="T132" i="1"/>
  <c r="M133" i="1"/>
  <c r="J134" i="1"/>
  <c r="N134" i="1"/>
  <c r="J140" i="1"/>
  <c r="J128" i="1"/>
  <c r="J122" i="1"/>
  <c r="J114" i="1"/>
  <c r="L112" i="1"/>
  <c r="CB126" i="1"/>
  <c r="CA126" i="1" s="1"/>
  <c r="CB134" i="1"/>
  <c r="CA134" i="1" s="1"/>
  <c r="Z144" i="1"/>
  <c r="M143" i="1"/>
  <c r="Y142" i="1"/>
  <c r="S141" i="1"/>
  <c r="K137" i="1"/>
  <c r="N136" i="1"/>
  <c r="Z136" i="1"/>
  <c r="Y136" i="1" s="1"/>
  <c r="M135" i="1"/>
  <c r="X134" i="1"/>
  <c r="T134" i="1"/>
  <c r="P134" i="1"/>
  <c r="Y134" i="1"/>
  <c r="S133" i="1"/>
  <c r="K133" i="1"/>
  <c r="V132" i="1"/>
  <c r="N132" i="1"/>
  <c r="J132" i="1"/>
  <c r="M131" i="1"/>
  <c r="X130" i="1"/>
  <c r="T130" i="1"/>
  <c r="P130" i="1"/>
  <c r="L130" i="1"/>
  <c r="S129" i="1"/>
  <c r="K129" i="1"/>
  <c r="N128" i="1"/>
  <c r="Z128" i="1"/>
  <c r="Y128" i="1" s="1"/>
  <c r="M127" i="1"/>
  <c r="X126" i="1"/>
  <c r="T126" i="1"/>
  <c r="W125" i="1"/>
  <c r="O125" i="1"/>
  <c r="K125" i="1"/>
  <c r="N124" i="1"/>
  <c r="M123" i="1"/>
  <c r="X122" i="1"/>
  <c r="T122" i="1"/>
  <c r="P122" i="1"/>
  <c r="L122" i="1"/>
  <c r="W121" i="1"/>
  <c r="S121" i="1"/>
  <c r="O121" i="1"/>
  <c r="N120" i="1"/>
  <c r="Z120" i="1"/>
  <c r="Y120" i="1" s="1"/>
  <c r="U119" i="1"/>
  <c r="M119" i="1"/>
  <c r="X118" i="1"/>
  <c r="T118" i="1"/>
  <c r="P118" i="1"/>
  <c r="L118" i="1"/>
  <c r="W117" i="1"/>
  <c r="S117" i="1"/>
  <c r="O117" i="1"/>
  <c r="N116" i="1"/>
  <c r="J116" i="1"/>
  <c r="T114" i="1"/>
  <c r="P114" i="1"/>
  <c r="L114" i="1"/>
  <c r="W113" i="1"/>
  <c r="S113" i="1"/>
  <c r="AR124" i="1"/>
  <c r="AQ124" i="1" s="1"/>
  <c r="CB120" i="1"/>
  <c r="H113" i="3"/>
  <c r="H126" i="3"/>
  <c r="G126" i="3" s="1"/>
  <c r="H127" i="3"/>
  <c r="G127" i="3" s="1"/>
  <c r="H128" i="3"/>
  <c r="G128" i="3" s="1"/>
  <c r="H129" i="3"/>
  <c r="G129" i="3" s="1"/>
  <c r="H132" i="3"/>
  <c r="G132" i="3" s="1"/>
  <c r="H133" i="3"/>
  <c r="G133" i="3" s="1"/>
  <c r="H134" i="3"/>
  <c r="G134" i="3" s="1"/>
  <c r="H135" i="3"/>
  <c r="G135" i="3" s="1"/>
  <c r="H144" i="3"/>
  <c r="L116" i="1"/>
  <c r="J130" i="1"/>
  <c r="H122" i="3"/>
  <c r="G122" i="3" s="1"/>
  <c r="H137" i="3"/>
  <c r="G137" i="3" s="1"/>
  <c r="O113" i="1"/>
  <c r="N112" i="1"/>
  <c r="Z112" i="1"/>
  <c r="Y112" i="1" s="1"/>
  <c r="U111" i="1"/>
  <c r="M111" i="1"/>
  <c r="X110" i="1"/>
  <c r="T110" i="1"/>
  <c r="P110" i="1"/>
  <c r="S109" i="1"/>
  <c r="K109" i="1"/>
  <c r="L109" i="1"/>
  <c r="P109" i="1"/>
  <c r="T109" i="1"/>
  <c r="J111" i="1"/>
  <c r="N111" i="1"/>
  <c r="R111" i="1"/>
  <c r="V111" i="1"/>
  <c r="O112" i="1"/>
  <c r="S112" i="1"/>
  <c r="L113" i="1"/>
  <c r="T113" i="1"/>
  <c r="M114" i="1"/>
  <c r="J115" i="1"/>
  <c r="N115" i="1"/>
  <c r="K116" i="1"/>
  <c r="O116" i="1"/>
  <c r="L117" i="1"/>
  <c r="T117" i="1"/>
  <c r="M118" i="1"/>
  <c r="J119" i="1"/>
  <c r="N119" i="1"/>
  <c r="R119" i="1"/>
  <c r="V119" i="1"/>
  <c r="O120" i="1"/>
  <c r="S120" i="1"/>
  <c r="L121" i="1"/>
  <c r="T121" i="1"/>
  <c r="N123" i="1"/>
  <c r="V123" i="1"/>
  <c r="K124" i="1"/>
  <c r="S124" i="1"/>
  <c r="P125" i="1"/>
  <c r="T125" i="1"/>
  <c r="M126" i="1"/>
  <c r="J127" i="1"/>
  <c r="K128" i="1"/>
  <c r="S128" i="1"/>
  <c r="L129" i="1"/>
  <c r="P129" i="1"/>
  <c r="T129" i="1"/>
  <c r="N131" i="1"/>
  <c r="O132" i="1"/>
  <c r="S132" i="1"/>
  <c r="L133" i="1"/>
  <c r="P133" i="1"/>
  <c r="T133" i="1"/>
  <c r="J135" i="1"/>
  <c r="N135" i="1"/>
  <c r="R135" i="1"/>
  <c r="V135" i="1"/>
  <c r="P137" i="1"/>
  <c r="M138" i="1"/>
  <c r="O140" i="1"/>
  <c r="W140" i="1"/>
  <c r="K144" i="1"/>
  <c r="W144" i="1"/>
  <c r="L145" i="1"/>
  <c r="X145" i="1"/>
  <c r="M146" i="1"/>
  <c r="BJ146" i="1"/>
  <c r="BI146" i="1" s="1"/>
  <c r="CB109" i="1"/>
  <c r="CA109" i="1" s="1"/>
  <c r="CB111" i="1"/>
  <c r="CA111" i="1" s="1"/>
  <c r="CB113" i="1"/>
  <c r="CB115" i="1"/>
  <c r="CA115" i="1" s="1"/>
  <c r="CB119" i="1"/>
  <c r="CA119" i="1" s="1"/>
  <c r="CB121" i="1"/>
  <c r="CA121" i="1" s="1"/>
  <c r="CB123" i="1"/>
  <c r="CA123" i="1" s="1"/>
  <c r="CB125" i="1"/>
  <c r="CA125" i="1" s="1"/>
  <c r="CB127" i="1"/>
  <c r="CA127" i="1" s="1"/>
  <c r="CB129" i="1"/>
  <c r="CA129" i="1" s="1"/>
  <c r="CB131" i="1"/>
  <c r="CA131" i="1" s="1"/>
  <c r="CB133" i="1"/>
  <c r="CA133" i="1" s="1"/>
  <c r="CB135" i="1"/>
  <c r="CA135" i="1" s="1"/>
  <c r="CB141" i="1"/>
  <c r="CA141" i="1" s="1"/>
  <c r="Z123" i="1"/>
  <c r="Y123" i="1" s="1"/>
  <c r="G140" i="3"/>
  <c r="L126" i="1"/>
  <c r="Z114" i="1"/>
  <c r="Y114" i="1" s="1"/>
  <c r="Z122" i="1"/>
  <c r="Y122" i="1" s="1"/>
  <c r="Z130" i="1"/>
  <c r="Y130" i="1" s="1"/>
  <c r="H116" i="3"/>
  <c r="G116" i="3" s="1"/>
  <c r="H117" i="3"/>
  <c r="H125" i="3"/>
  <c r="G125" i="3" s="1"/>
  <c r="W111" i="1"/>
  <c r="X112" i="1"/>
  <c r="W119" i="1"/>
  <c r="X120" i="1"/>
  <c r="W123" i="1"/>
  <c r="W127" i="1"/>
  <c r="X128" i="1"/>
  <c r="W131" i="1"/>
  <c r="X132" i="1"/>
  <c r="U131" i="1"/>
  <c r="L134" i="1"/>
  <c r="J123" i="1"/>
  <c r="J120" i="1"/>
  <c r="J112" i="1"/>
  <c r="L110" i="1"/>
  <c r="Z118" i="1"/>
  <c r="Y118" i="1" s="1"/>
  <c r="AR115" i="1"/>
  <c r="AQ115" i="1" s="1"/>
  <c r="AS156" i="1"/>
  <c r="BK156" i="1"/>
  <c r="CC156" i="1"/>
  <c r="U109" i="1"/>
  <c r="U117" i="1"/>
  <c r="AQ118" i="1"/>
  <c r="U121" i="1"/>
  <c r="U125" i="1"/>
  <c r="U129" i="1"/>
  <c r="H114" i="3"/>
  <c r="H123" i="3"/>
  <c r="G123" i="3" s="1"/>
  <c r="H131" i="3"/>
  <c r="G131" i="3" s="1"/>
  <c r="H139" i="3"/>
  <c r="G139" i="3" s="1"/>
  <c r="G144" i="3"/>
  <c r="AR109" i="1"/>
  <c r="AQ109" i="1" s="1"/>
  <c r="AR111" i="1"/>
  <c r="AQ111" i="1" s="1"/>
  <c r="AR113" i="1"/>
  <c r="AQ113" i="1" s="1"/>
  <c r="AR117" i="1"/>
  <c r="AR119" i="1"/>
  <c r="AQ119" i="1" s="1"/>
  <c r="AR121" i="1"/>
  <c r="AQ121" i="1" s="1"/>
  <c r="AR125" i="1"/>
  <c r="AR127" i="1"/>
  <c r="AR129" i="1"/>
  <c r="AQ129" i="1" s="1"/>
  <c r="AR133" i="1"/>
  <c r="AQ133" i="1" s="1"/>
  <c r="Z82" i="1"/>
  <c r="Y82" i="1" s="1"/>
  <c r="L82" i="1"/>
  <c r="L90" i="1"/>
  <c r="L94" i="1"/>
  <c r="H94" i="1" s="1"/>
  <c r="AR35" i="1"/>
  <c r="AQ35" i="1" s="1"/>
  <c r="Z106" i="1"/>
  <c r="Y106" i="1" s="1"/>
  <c r="L106" i="1"/>
  <c r="Z104" i="1"/>
  <c r="Y104" i="1" s="1"/>
  <c r="J104" i="1"/>
  <c r="Z102" i="1"/>
  <c r="Y102" i="1" s="1"/>
  <c r="L102" i="1"/>
  <c r="Z100" i="1"/>
  <c r="Y100" i="1" s="1"/>
  <c r="J100" i="1"/>
  <c r="Z98" i="1"/>
  <c r="Y98" i="1" s="1"/>
  <c r="L98" i="1"/>
  <c r="H98" i="1" s="1"/>
  <c r="Z96" i="1"/>
  <c r="Y96" i="1" s="1"/>
  <c r="J96" i="1"/>
  <c r="H96" i="1" s="1"/>
  <c r="Z92" i="1"/>
  <c r="J92" i="1"/>
  <c r="Z88" i="1"/>
  <c r="Y88" i="1" s="1"/>
  <c r="J88" i="1"/>
  <c r="H88" i="1" s="1"/>
  <c r="Z86" i="1"/>
  <c r="Y86" i="1" s="1"/>
  <c r="L86" i="1"/>
  <c r="H86" i="1" s="1"/>
  <c r="Z84" i="1"/>
  <c r="J84" i="1"/>
  <c r="Z80" i="1"/>
  <c r="Y80" i="1" s="1"/>
  <c r="J80" i="1"/>
  <c r="Z78" i="1"/>
  <c r="Y78" i="1" s="1"/>
  <c r="L78" i="1"/>
  <c r="Z76" i="1"/>
  <c r="Y76" i="1" s="1"/>
  <c r="J76" i="1"/>
  <c r="Z72" i="1"/>
  <c r="Y72" i="1" s="1"/>
  <c r="J72" i="1"/>
  <c r="Z70" i="1"/>
  <c r="Y70" i="1" s="1"/>
  <c r="L70" i="1"/>
  <c r="H70" i="1" s="1"/>
  <c r="Z68" i="1"/>
  <c r="Y68" i="1" s="1"/>
  <c r="J68" i="1"/>
  <c r="Z64" i="1"/>
  <c r="Y64" i="1" s="1"/>
  <c r="J64" i="1"/>
  <c r="Z62" i="1"/>
  <c r="Y62" i="1" s="1"/>
  <c r="L62" i="1"/>
  <c r="H62" i="1" s="1"/>
  <c r="Z60" i="1"/>
  <c r="Y60" i="1" s="1"/>
  <c r="J60" i="1"/>
  <c r="L58" i="1"/>
  <c r="H58" i="1" s="1"/>
  <c r="Z58" i="1"/>
  <c r="Y58" i="1" s="1"/>
  <c r="Z56" i="1"/>
  <c r="Y56" i="1" s="1"/>
  <c r="J56" i="1"/>
  <c r="Z54" i="1"/>
  <c r="Y54" i="1" s="1"/>
  <c r="L54" i="1"/>
  <c r="H54" i="1" s="1"/>
  <c r="Z52" i="1"/>
  <c r="Y52" i="1" s="1"/>
  <c r="Z50" i="1"/>
  <c r="Y50" i="1" s="1"/>
  <c r="L50" i="1"/>
  <c r="Z48" i="1"/>
  <c r="Y48" i="1" s="1"/>
  <c r="J48" i="1"/>
  <c r="L46" i="1"/>
  <c r="H46" i="1" s="1"/>
  <c r="Z46" i="1"/>
  <c r="Y46" i="1" s="1"/>
  <c r="Z44" i="1"/>
  <c r="Y44" i="1" s="1"/>
  <c r="J44" i="1"/>
  <c r="Z42" i="1"/>
  <c r="Y42" i="1" s="1"/>
  <c r="L42" i="1"/>
  <c r="Z40" i="1"/>
  <c r="Y40" i="1" s="1"/>
  <c r="L38" i="1"/>
  <c r="H38" i="1" s="1"/>
  <c r="Z38" i="1"/>
  <c r="Y38" i="1" s="1"/>
  <c r="Z36" i="1"/>
  <c r="Y36" i="1" s="1"/>
  <c r="Z32" i="1"/>
  <c r="Y32" i="1" s="1"/>
  <c r="L30" i="1"/>
  <c r="H30" i="1" s="1"/>
  <c r="Z30" i="1"/>
  <c r="Y30" i="1" s="1"/>
  <c r="Z28" i="1"/>
  <c r="Y28" i="1" s="1"/>
  <c r="J28" i="1"/>
  <c r="Z24" i="1"/>
  <c r="Y24" i="1" s="1"/>
  <c r="L22" i="1"/>
  <c r="H22" i="1" s="1"/>
  <c r="Z22" i="1"/>
  <c r="Y22" i="1" s="1"/>
  <c r="AK150" i="1"/>
  <c r="AK156" i="1" s="1"/>
  <c r="Z20" i="1"/>
  <c r="Y20" i="1" s="1"/>
  <c r="J20" i="1"/>
  <c r="H20" i="1" s="1"/>
  <c r="M18" i="1"/>
  <c r="AW150" i="1"/>
  <c r="AW156" i="1" s="1"/>
  <c r="AR19" i="1"/>
  <c r="AQ19" i="1" s="1"/>
  <c r="J19" i="1"/>
  <c r="AR27" i="1"/>
  <c r="AQ27" i="1" s="1"/>
  <c r="J27" i="1"/>
  <c r="AR43" i="1"/>
  <c r="AQ43" i="1" s="1"/>
  <c r="J43" i="1"/>
  <c r="AR51" i="1"/>
  <c r="AQ51" i="1" s="1"/>
  <c r="J51" i="1"/>
  <c r="J59" i="1"/>
  <c r="AR59" i="1"/>
  <c r="AQ59" i="1" s="1"/>
  <c r="AR67" i="1"/>
  <c r="AQ67" i="1" s="1"/>
  <c r="J67" i="1"/>
  <c r="AR75" i="1"/>
  <c r="J75" i="1"/>
  <c r="AR83" i="1"/>
  <c r="AQ83" i="1" s="1"/>
  <c r="J83" i="1"/>
  <c r="AR107" i="1"/>
  <c r="AQ107" i="1" s="1"/>
  <c r="J107" i="1"/>
  <c r="L18" i="1"/>
  <c r="BJ18" i="1"/>
  <c r="BI18" i="1" s="1"/>
  <c r="K21" i="1"/>
  <c r="BM150" i="1"/>
  <c r="BM156" i="1" s="1"/>
  <c r="P22" i="1"/>
  <c r="J24" i="1"/>
  <c r="BJ24" i="1"/>
  <c r="BI24" i="1" s="1"/>
  <c r="O25" i="1"/>
  <c r="T26" i="1"/>
  <c r="N28" i="1"/>
  <c r="S29" i="1"/>
  <c r="M31" i="1"/>
  <c r="L34" i="1"/>
  <c r="BJ34" i="1"/>
  <c r="BI34" i="1" s="1"/>
  <c r="K37" i="1"/>
  <c r="P38" i="1"/>
  <c r="J40" i="1"/>
  <c r="BJ40" i="1"/>
  <c r="BI40" i="1" s="1"/>
  <c r="T42" i="1"/>
  <c r="BJ52" i="1"/>
  <c r="BI52" i="1" s="1"/>
  <c r="N44" i="1"/>
  <c r="O41" i="1"/>
  <c r="H66" i="1"/>
  <c r="U79" i="1"/>
  <c r="G11" i="3"/>
  <c r="H26" i="3"/>
  <c r="G26" i="3" s="1"/>
  <c r="H27" i="3"/>
  <c r="G27" i="3" s="1"/>
  <c r="H36" i="3"/>
  <c r="G36" i="3" s="1"/>
  <c r="H48" i="3"/>
  <c r="G48" i="3" s="1"/>
  <c r="H51" i="3"/>
  <c r="G51" i="3" s="1"/>
  <c r="H61" i="3"/>
  <c r="H63" i="3"/>
  <c r="G63" i="3" s="1"/>
  <c r="H73" i="3"/>
  <c r="H78" i="3"/>
  <c r="G78" i="3" s="1"/>
  <c r="H83" i="3"/>
  <c r="H84" i="3"/>
  <c r="G84" i="3" s="1"/>
  <c r="H92" i="3"/>
  <c r="G92" i="3" s="1"/>
  <c r="H100" i="3"/>
  <c r="G100" i="3" s="1"/>
  <c r="W35" i="1"/>
  <c r="X36" i="1"/>
  <c r="W39" i="1"/>
  <c r="X40" i="1"/>
  <c r="W43" i="1"/>
  <c r="X44" i="1"/>
  <c r="W47" i="1"/>
  <c r="X48" i="1"/>
  <c r="W55" i="1"/>
  <c r="X56" i="1"/>
  <c r="W59" i="1"/>
  <c r="W63" i="1"/>
  <c r="X64" i="1"/>
  <c r="W67" i="1"/>
  <c r="X68" i="1"/>
  <c r="W71" i="1"/>
  <c r="X72" i="1"/>
  <c r="W75" i="1"/>
  <c r="X76" i="1"/>
  <c r="W79" i="1"/>
  <c r="X80" i="1"/>
  <c r="W87" i="1"/>
  <c r="X88" i="1"/>
  <c r="W91" i="1"/>
  <c r="W95" i="1"/>
  <c r="X96" i="1"/>
  <c r="W99" i="1"/>
  <c r="X100" i="1"/>
  <c r="W103" i="1"/>
  <c r="X104" i="1"/>
  <c r="W107" i="1"/>
  <c r="AQ22" i="1"/>
  <c r="U33" i="1"/>
  <c r="AQ54" i="1"/>
  <c r="U61" i="1"/>
  <c r="AQ70" i="1"/>
  <c r="U85" i="1"/>
  <c r="AQ86" i="1"/>
  <c r="U89" i="1"/>
  <c r="U93" i="1"/>
  <c r="U97" i="1"/>
  <c r="AQ102" i="1"/>
  <c r="BI63" i="1"/>
  <c r="H20" i="3"/>
  <c r="G20" i="3" s="1"/>
  <c r="H32" i="3"/>
  <c r="H38" i="3"/>
  <c r="G38" i="3" s="1"/>
  <c r="H39" i="3"/>
  <c r="G39" i="3" s="1"/>
  <c r="H44" i="3"/>
  <c r="G44" i="3" s="1"/>
  <c r="H54" i="3"/>
  <c r="H59" i="3"/>
  <c r="H69" i="3"/>
  <c r="H71" i="3"/>
  <c r="G71" i="3" s="1"/>
  <c r="H81" i="3"/>
  <c r="H90" i="3"/>
  <c r="H98" i="3"/>
  <c r="G98" i="3" s="1"/>
  <c r="H106" i="3"/>
  <c r="G106" i="3" s="1"/>
  <c r="AR21" i="1"/>
  <c r="AQ21" i="1" s="1"/>
  <c r="AR23" i="1"/>
  <c r="AR25" i="1"/>
  <c r="AQ25" i="1" s="1"/>
  <c r="AR29" i="1"/>
  <c r="AQ29" i="1" s="1"/>
  <c r="AR31" i="1"/>
  <c r="AQ31" i="1" s="1"/>
  <c r="AR33" i="1"/>
  <c r="AQ33" i="1" s="1"/>
  <c r="AR37" i="1"/>
  <c r="AQ37" i="1" s="1"/>
  <c r="AR39" i="1"/>
  <c r="AQ39" i="1" s="1"/>
  <c r="AR41" i="1"/>
  <c r="AQ41" i="1" s="1"/>
  <c r="AR45" i="1"/>
  <c r="AR47" i="1"/>
  <c r="AQ47" i="1" s="1"/>
  <c r="AR49" i="1"/>
  <c r="AQ49" i="1" s="1"/>
  <c r="AR53" i="1"/>
  <c r="AQ53" i="1" s="1"/>
  <c r="AR55" i="1"/>
  <c r="AR57" i="1"/>
  <c r="AQ57" i="1" s="1"/>
  <c r="AR61" i="1"/>
  <c r="AQ61" i="1" s="1"/>
  <c r="AR63" i="1"/>
  <c r="AQ63" i="1" s="1"/>
  <c r="AR65" i="1"/>
  <c r="AR69" i="1"/>
  <c r="AQ69" i="1" s="1"/>
  <c r="AR71" i="1"/>
  <c r="AQ71" i="1" s="1"/>
  <c r="AR73" i="1"/>
  <c r="AQ73" i="1" s="1"/>
  <c r="AR77" i="1"/>
  <c r="AR79" i="1"/>
  <c r="AQ79" i="1" s="1"/>
  <c r="AR81" i="1"/>
  <c r="AQ81" i="1" s="1"/>
  <c r="AR85" i="1"/>
  <c r="AQ85" i="1" s="1"/>
  <c r="AR87" i="1"/>
  <c r="AR89" i="1"/>
  <c r="AQ89" i="1" s="1"/>
  <c r="AR93" i="1"/>
  <c r="AQ93" i="1" s="1"/>
  <c r="AR95" i="1"/>
  <c r="AQ95" i="1" s="1"/>
  <c r="AR97" i="1"/>
  <c r="AR101" i="1"/>
  <c r="AQ101" i="1" s="1"/>
  <c r="AR103" i="1"/>
  <c r="AQ103" i="1" s="1"/>
  <c r="AR105" i="1"/>
  <c r="AQ105" i="1" s="1"/>
  <c r="CA150" i="2"/>
  <c r="U135" i="1"/>
  <c r="K150" i="2"/>
  <c r="K154" i="2" s="1"/>
  <c r="O150" i="2"/>
  <c r="O154" i="2" s="1"/>
  <c r="S150" i="2"/>
  <c r="S154" i="2" s="1"/>
  <c r="CB150" i="2"/>
  <c r="L150" i="2"/>
  <c r="L154" i="2" s="1"/>
  <c r="P150" i="2"/>
  <c r="AE150" i="1"/>
  <c r="T145" i="1"/>
  <c r="P145" i="1"/>
  <c r="S144" i="1"/>
  <c r="O144" i="1"/>
  <c r="R143" i="1"/>
  <c r="N143" i="1"/>
  <c r="J143" i="1"/>
  <c r="M142" i="1"/>
  <c r="X141" i="1"/>
  <c r="T141" i="1"/>
  <c r="P141" i="1"/>
  <c r="S140" i="1"/>
  <c r="K140" i="1"/>
  <c r="N139" i="1"/>
  <c r="J139" i="1"/>
  <c r="T137" i="1"/>
  <c r="L137" i="1"/>
  <c r="W136" i="1"/>
  <c r="S136" i="1"/>
  <c r="O136" i="1"/>
  <c r="K136" i="1"/>
  <c r="O137" i="1"/>
  <c r="S137" i="1"/>
  <c r="W137" i="1"/>
  <c r="L138" i="1"/>
  <c r="P138" i="1"/>
  <c r="T138" i="1"/>
  <c r="X138" i="1"/>
  <c r="M139" i="1"/>
  <c r="U139" i="1"/>
  <c r="N140" i="1"/>
  <c r="K141" i="1"/>
  <c r="O141" i="1"/>
  <c r="W141" i="1"/>
  <c r="L142" i="1"/>
  <c r="P142" i="1"/>
  <c r="T142" i="1"/>
  <c r="N144" i="1"/>
  <c r="V144" i="1"/>
  <c r="K145" i="1"/>
  <c r="O145" i="1"/>
  <c r="S145" i="1"/>
  <c r="W145" i="1"/>
  <c r="P146" i="1"/>
  <c r="T146" i="1"/>
  <c r="X146" i="1"/>
  <c r="BR150" i="1"/>
  <c r="BR156" i="1" s="1"/>
  <c r="BV150" i="1"/>
  <c r="BV156" i="1" s="1"/>
  <c r="BO150" i="1"/>
  <c r="BO156" i="1" s="1"/>
  <c r="BP150" i="1"/>
  <c r="BP156" i="1" s="1"/>
  <c r="BQ150" i="1"/>
  <c r="BQ156" i="1" s="1"/>
  <c r="BU150" i="1"/>
  <c r="BU156" i="1" s="1"/>
  <c r="BJ139" i="1"/>
  <c r="BI139" i="1" s="1"/>
  <c r="W135" i="1"/>
  <c r="CB136" i="1"/>
  <c r="CA136" i="1" s="1"/>
  <c r="P136" i="1"/>
  <c r="X136" i="1"/>
  <c r="M137" i="1"/>
  <c r="CB138" i="1"/>
  <c r="CA138" i="1" s="1"/>
  <c r="N138" i="1"/>
  <c r="O139" i="1"/>
  <c r="W139" i="1"/>
  <c r="L140" i="1"/>
  <c r="H140" i="1" s="1"/>
  <c r="P140" i="1"/>
  <c r="T140" i="1"/>
  <c r="X140" i="1"/>
  <c r="M141" i="1"/>
  <c r="J142" i="1"/>
  <c r="V142" i="1"/>
  <c r="K143" i="1"/>
  <c r="O143" i="1"/>
  <c r="W143" i="1"/>
  <c r="CB144" i="1"/>
  <c r="CA144" i="1" s="1"/>
  <c r="T144" i="1"/>
  <c r="X144" i="1"/>
  <c r="M145" i="1"/>
  <c r="J146" i="1"/>
  <c r="N146" i="1"/>
  <c r="H149" i="2"/>
  <c r="G149" i="2" s="1"/>
  <c r="H137" i="2"/>
  <c r="G137" i="2" s="1"/>
  <c r="H139" i="2"/>
  <c r="H146" i="2"/>
  <c r="G146" i="2" s="1"/>
  <c r="AR135" i="1"/>
  <c r="AQ135" i="1" s="1"/>
  <c r="AR149" i="1"/>
  <c r="AQ149" i="1" s="1"/>
  <c r="L146" i="1"/>
  <c r="J144" i="1"/>
  <c r="L136" i="1"/>
  <c r="R139" i="1"/>
  <c r="CE150" i="1"/>
  <c r="CE156" i="1" s="1"/>
  <c r="CI150" i="1"/>
  <c r="CI156" i="1" s="1"/>
  <c r="CM150" i="1"/>
  <c r="CM156" i="1" s="1"/>
  <c r="CF150" i="1"/>
  <c r="CF156" i="1" s="1"/>
  <c r="CJ150" i="1"/>
  <c r="CJ156" i="1" s="1"/>
  <c r="CG150" i="1"/>
  <c r="CG156" i="1" s="1"/>
  <c r="CB137" i="1"/>
  <c r="CA137" i="1" s="1"/>
  <c r="CB139" i="1"/>
  <c r="CA139" i="1" s="1"/>
  <c r="CB143" i="1"/>
  <c r="CA143" i="1" s="1"/>
  <c r="CB145" i="1"/>
  <c r="CA145" i="1" s="1"/>
  <c r="CD150" i="1"/>
  <c r="CD156" i="1" s="1"/>
  <c r="J138" i="1"/>
  <c r="CB142" i="1"/>
  <c r="CA142" i="1" s="1"/>
  <c r="P154" i="2"/>
  <c r="H136" i="2"/>
  <c r="G136" i="2" s="1"/>
  <c r="H141" i="2"/>
  <c r="G141" i="2" s="1"/>
  <c r="H142" i="2"/>
  <c r="U137" i="1"/>
  <c r="G139" i="2"/>
  <c r="CH150" i="1"/>
  <c r="CH156" i="1" s="1"/>
  <c r="L144" i="1"/>
  <c r="J136" i="1"/>
  <c r="Y150" i="2"/>
  <c r="G138" i="2"/>
  <c r="G143" i="2"/>
  <c r="H144" i="2"/>
  <c r="G144" i="2" s="1"/>
  <c r="H145" i="2"/>
  <c r="G145" i="2" s="1"/>
  <c r="AU150" i="1"/>
  <c r="AU156" i="1" s="1"/>
  <c r="AY150" i="1"/>
  <c r="AY156" i="1" s="1"/>
  <c r="BC150" i="1"/>
  <c r="BC156" i="1" s="1"/>
  <c r="AV150" i="1"/>
  <c r="AV156" i="1" s="1"/>
  <c r="AZ150" i="1"/>
  <c r="AZ156" i="1" s="1"/>
  <c r="AT150" i="1"/>
  <c r="AT156" i="1" s="1"/>
  <c r="AX150" i="1"/>
  <c r="AX156" i="1" s="1"/>
  <c r="AR137" i="1"/>
  <c r="AQ137" i="1" s="1"/>
  <c r="AR141" i="1"/>
  <c r="AQ141" i="1" s="1"/>
  <c r="AR143" i="1"/>
  <c r="AQ143" i="1" s="1"/>
  <c r="AR145" i="1"/>
  <c r="AQ145" i="1" s="1"/>
  <c r="CN150" i="1"/>
  <c r="CN156" i="1" s="1"/>
  <c r="T150" i="2"/>
  <c r="T154" i="2" s="1"/>
  <c r="BD150" i="1"/>
  <c r="BD156" i="1" s="1"/>
  <c r="CA12" i="1"/>
  <c r="CA24" i="1"/>
  <c r="CA44" i="1"/>
  <c r="CA56" i="1"/>
  <c r="CA76" i="1"/>
  <c r="CA88" i="1"/>
  <c r="CA108" i="1"/>
  <c r="CA120" i="1"/>
  <c r="CA140" i="1"/>
  <c r="CL150" i="1"/>
  <c r="CL156" i="1" s="1"/>
  <c r="CA29" i="1"/>
  <c r="CA61" i="1"/>
  <c r="CA93" i="1"/>
  <c r="BI33" i="1"/>
  <c r="BI61" i="1"/>
  <c r="BI65" i="1"/>
  <c r="BI81" i="1"/>
  <c r="BI101" i="1"/>
  <c r="BI125" i="1"/>
  <c r="BI121" i="1"/>
  <c r="G139" i="4"/>
  <c r="BI13" i="1"/>
  <c r="BI17" i="1"/>
  <c r="BI53" i="1"/>
  <c r="BI69" i="1"/>
  <c r="BI85" i="1"/>
  <c r="BI109" i="1"/>
  <c r="BI141" i="1"/>
  <c r="BI145" i="1"/>
  <c r="BI73" i="1"/>
  <c r="BI137" i="1"/>
  <c r="BI21" i="1"/>
  <c r="BI25" i="1"/>
  <c r="BI49" i="1"/>
  <c r="BI57" i="1"/>
  <c r="BI97" i="1"/>
  <c r="BI113" i="1"/>
  <c r="BI117" i="1"/>
  <c r="BI129" i="1"/>
  <c r="BI133" i="1"/>
  <c r="BI89" i="1"/>
  <c r="G143" i="4"/>
  <c r="AQ12" i="1"/>
  <c r="AQ24" i="1"/>
  <c r="AQ52" i="1"/>
  <c r="AQ64" i="1"/>
  <c r="AQ76" i="1"/>
  <c r="AQ88" i="1"/>
  <c r="AQ128" i="1"/>
  <c r="AQ140" i="1"/>
  <c r="G120" i="4"/>
  <c r="G136" i="4"/>
  <c r="G145" i="4"/>
  <c r="G12" i="4"/>
  <c r="AQ36" i="1"/>
  <c r="AQ48" i="1"/>
  <c r="AQ60" i="1"/>
  <c r="AQ72" i="1"/>
  <c r="AQ100" i="1"/>
  <c r="AQ112" i="1"/>
  <c r="AQ136" i="1"/>
  <c r="G61" i="4"/>
  <c r="G71" i="4"/>
  <c r="G89" i="4"/>
  <c r="G99" i="4"/>
  <c r="G107" i="4"/>
  <c r="AQ20" i="1"/>
  <c r="AQ32" i="1"/>
  <c r="AQ44" i="1"/>
  <c r="AQ56" i="1"/>
  <c r="AQ84" i="1"/>
  <c r="AQ96" i="1"/>
  <c r="AQ108" i="1"/>
  <c r="AQ120" i="1"/>
  <c r="G18" i="4"/>
  <c r="G26" i="4"/>
  <c r="G43" i="4"/>
  <c r="G118" i="4"/>
  <c r="R146" i="1"/>
  <c r="G33" i="4"/>
  <c r="G39" i="4"/>
  <c r="G47" i="4"/>
  <c r="G51" i="4"/>
  <c r="G122" i="4"/>
  <c r="G130" i="4"/>
  <c r="G141" i="4"/>
  <c r="G147" i="4"/>
  <c r="R107" i="1"/>
  <c r="R115" i="1"/>
  <c r="R127" i="1"/>
  <c r="R131" i="1"/>
  <c r="G14" i="4"/>
  <c r="G30" i="4"/>
  <c r="G41" i="4"/>
  <c r="G49" i="4"/>
  <c r="G52" i="4"/>
  <c r="G58" i="4"/>
  <c r="G63" i="4"/>
  <c r="G73" i="4"/>
  <c r="G83" i="4"/>
  <c r="G91" i="4"/>
  <c r="G93" i="4"/>
  <c r="G101" i="4"/>
  <c r="G111" i="4"/>
  <c r="G124" i="4"/>
  <c r="G132" i="4"/>
  <c r="CA16" i="1"/>
  <c r="R144" i="1"/>
  <c r="R140" i="1"/>
  <c r="R136" i="1"/>
  <c r="R132" i="1"/>
  <c r="R128" i="1"/>
  <c r="R124" i="1"/>
  <c r="R120" i="1"/>
  <c r="R116" i="1"/>
  <c r="R112" i="1"/>
  <c r="R108" i="1"/>
  <c r="R104" i="1"/>
  <c r="R100" i="1"/>
  <c r="R96" i="1"/>
  <c r="R88" i="1"/>
  <c r="R84" i="1"/>
  <c r="R80" i="1"/>
  <c r="R76" i="1"/>
  <c r="R72" i="1"/>
  <c r="R68" i="1"/>
  <c r="R64" i="1"/>
  <c r="R60" i="1"/>
  <c r="R56" i="1"/>
  <c r="R48" i="1"/>
  <c r="R40" i="1"/>
  <c r="R36" i="1"/>
  <c r="R28" i="1"/>
  <c r="R24" i="1"/>
  <c r="R20" i="1"/>
  <c r="R12" i="1"/>
  <c r="R44" i="1"/>
  <c r="R52" i="1"/>
  <c r="R92" i="1"/>
  <c r="CA15" i="1"/>
  <c r="CA19" i="1"/>
  <c r="CA23" i="1"/>
  <c r="CA31" i="1"/>
  <c r="CA147" i="1"/>
  <c r="CA20" i="1"/>
  <c r="CA32" i="1"/>
  <c r="BI36" i="1"/>
  <c r="BI56" i="1"/>
  <c r="BI72" i="1"/>
  <c r="BI100" i="1"/>
  <c r="BI128" i="1"/>
  <c r="BI136" i="1"/>
  <c r="G82" i="3"/>
  <c r="G91" i="3"/>
  <c r="G107" i="3"/>
  <c r="G145" i="3"/>
  <c r="BI11" i="1"/>
  <c r="BI15" i="1"/>
  <c r="BI23" i="1"/>
  <c r="BI27" i="1"/>
  <c r="BI31" i="1"/>
  <c r="BI39" i="1"/>
  <c r="BI43" i="1"/>
  <c r="BI47" i="1"/>
  <c r="BI51" i="1"/>
  <c r="BI67" i="1"/>
  <c r="BI71" i="1"/>
  <c r="BI75" i="1"/>
  <c r="BI79" i="1"/>
  <c r="BI87" i="1"/>
  <c r="BI91" i="1"/>
  <c r="BI95" i="1"/>
  <c r="BI99" i="1"/>
  <c r="BI103" i="1"/>
  <c r="BI107" i="1"/>
  <c r="BI111" i="1"/>
  <c r="BI115" i="1"/>
  <c r="BI119" i="1"/>
  <c r="BI123" i="1"/>
  <c r="BI127" i="1"/>
  <c r="BI131" i="1"/>
  <c r="BI20" i="1"/>
  <c r="BI35" i="1"/>
  <c r="BI76" i="1"/>
  <c r="BI84" i="1"/>
  <c r="G21" i="3"/>
  <c r="G24" i="3"/>
  <c r="G37" i="3"/>
  <c r="G49" i="3"/>
  <c r="G33" i="3"/>
  <c r="G66" i="3"/>
  <c r="G141" i="3"/>
  <c r="G68" i="3"/>
  <c r="G70" i="3"/>
  <c r="G89" i="3"/>
  <c r="G97" i="3"/>
  <c r="G113" i="3"/>
  <c r="G29" i="3"/>
  <c r="G32" i="3"/>
  <c r="G86" i="3"/>
  <c r="G95" i="3"/>
  <c r="G120" i="3"/>
  <c r="R14" i="1"/>
  <c r="R18" i="1"/>
  <c r="R22" i="1"/>
  <c r="R30" i="1"/>
  <c r="R34" i="1"/>
  <c r="R46" i="1"/>
  <c r="R54" i="1"/>
  <c r="R58" i="1"/>
  <c r="R66" i="1"/>
  <c r="R70" i="1"/>
  <c r="R94" i="1"/>
  <c r="R102" i="1"/>
  <c r="R110" i="1"/>
  <c r="R134" i="1"/>
  <c r="R138" i="1"/>
  <c r="G18" i="3"/>
  <c r="G25" i="3"/>
  <c r="G28" i="3"/>
  <c r="G40" i="3"/>
  <c r="G50" i="3"/>
  <c r="G60" i="3"/>
  <c r="G62" i="3"/>
  <c r="G72" i="3"/>
  <c r="G115" i="3"/>
  <c r="G41" i="3"/>
  <c r="G64" i="3"/>
  <c r="G85" i="3"/>
  <c r="CA14" i="1"/>
  <c r="CA54" i="1"/>
  <c r="CA74" i="1"/>
  <c r="CA25" i="1"/>
  <c r="CA65" i="1"/>
  <c r="CA18" i="1"/>
  <c r="CA30" i="1"/>
  <c r="CA37" i="1"/>
  <c r="CA50" i="1"/>
  <c r="CA62" i="1"/>
  <c r="CA82" i="1"/>
  <c r="CA94" i="1"/>
  <c r="G17" i="2"/>
  <c r="G18" i="2"/>
  <c r="G57" i="2"/>
  <c r="R26" i="1"/>
  <c r="R38" i="1"/>
  <c r="R42" i="1"/>
  <c r="R62" i="1"/>
  <c r="R74" i="1"/>
  <c r="R82" i="1"/>
  <c r="R90" i="1"/>
  <c r="R106" i="1"/>
  <c r="R114" i="1"/>
  <c r="R122" i="1"/>
  <c r="R126" i="1"/>
  <c r="R130" i="1"/>
  <c r="R142" i="1"/>
  <c r="CA10" i="1"/>
  <c r="CA22" i="1"/>
  <c r="CA42" i="1"/>
  <c r="CA86" i="1"/>
  <c r="CA106" i="1"/>
  <c r="G52" i="2"/>
  <c r="G142" i="2"/>
  <c r="CA57" i="1"/>
  <c r="CA73" i="1"/>
  <c r="CA105" i="1"/>
  <c r="CA113" i="1"/>
  <c r="CA13" i="1"/>
  <c r="CA26" i="1"/>
  <c r="CA38" i="1"/>
  <c r="CA45" i="1"/>
  <c r="CA58" i="1"/>
  <c r="CA70" i="1"/>
  <c r="CA90" i="1"/>
  <c r="CA102" i="1"/>
  <c r="CA122" i="1"/>
  <c r="G83" i="2"/>
  <c r="G97" i="2"/>
  <c r="G119" i="2"/>
  <c r="BT150" i="1"/>
  <c r="BT156" i="1" s="1"/>
  <c r="G45" i="2"/>
  <c r="G131" i="2"/>
  <c r="BI147" i="1"/>
  <c r="G33" i="2"/>
  <c r="G77" i="2"/>
  <c r="G123" i="2"/>
  <c r="AQ131" i="1"/>
  <c r="G36" i="2"/>
  <c r="R86" i="1"/>
  <c r="AQ11" i="1"/>
  <c r="AQ38" i="1"/>
  <c r="AQ75" i="1"/>
  <c r="AQ91" i="1"/>
  <c r="AQ123" i="1"/>
  <c r="G29" i="2"/>
  <c r="G61" i="2"/>
  <c r="G89" i="2"/>
  <c r="G95" i="2"/>
  <c r="G96" i="2"/>
  <c r="G103" i="2"/>
  <c r="G62" i="2"/>
  <c r="AQ10" i="1"/>
  <c r="AQ26" i="1"/>
  <c r="AQ42" i="1"/>
  <c r="AQ58" i="1"/>
  <c r="AQ74" i="1"/>
  <c r="AQ90" i="1"/>
  <c r="AQ106" i="1"/>
  <c r="AQ122" i="1"/>
  <c r="G101" i="2"/>
  <c r="G107" i="2"/>
  <c r="BB150" i="1"/>
  <c r="BB156" i="1" s="1"/>
  <c r="AQ15" i="1"/>
  <c r="AQ23" i="1"/>
  <c r="AQ55" i="1"/>
  <c r="AQ87" i="1"/>
  <c r="AQ127" i="1"/>
  <c r="R16" i="1"/>
  <c r="Y16" i="1"/>
  <c r="Y144" i="1"/>
  <c r="G23" i="2"/>
  <c r="G43" i="2"/>
  <c r="G59" i="2"/>
  <c r="G65" i="2"/>
  <c r="G71" i="2"/>
  <c r="G75" i="2"/>
  <c r="G93" i="2"/>
  <c r="G99" i="2"/>
  <c r="G105" i="2"/>
  <c r="G111" i="2"/>
  <c r="G112" i="2"/>
  <c r="G117" i="2"/>
  <c r="G129" i="2"/>
  <c r="G135" i="2"/>
  <c r="G140" i="2"/>
  <c r="R32" i="1"/>
  <c r="Y84" i="1"/>
  <c r="Y92" i="1"/>
  <c r="Y124" i="1"/>
  <c r="G11" i="2"/>
  <c r="G13" i="2"/>
  <c r="G25" i="2"/>
  <c r="G31" i="2"/>
  <c r="G35" i="2"/>
  <c r="G47" i="2"/>
  <c r="G51" i="2"/>
  <c r="G63" i="2"/>
  <c r="G67" i="2"/>
  <c r="G73" i="2"/>
  <c r="G79" i="2"/>
  <c r="G80" i="2"/>
  <c r="G85" i="2"/>
  <c r="G15" i="2"/>
  <c r="G21" i="2"/>
  <c r="G37" i="2"/>
  <c r="G53" i="2"/>
  <c r="G69" i="2"/>
  <c r="G81" i="2"/>
  <c r="G87" i="2"/>
  <c r="G91" i="2"/>
  <c r="G109" i="2"/>
  <c r="G115" i="2"/>
  <c r="G121" i="2"/>
  <c r="G128" i="2"/>
  <c r="G133" i="2"/>
  <c r="V150" i="4"/>
  <c r="D154" i="4" s="1"/>
  <c r="V12" i="1"/>
  <c r="V16" i="1"/>
  <c r="V24" i="1"/>
  <c r="V28" i="1"/>
  <c r="V40" i="1"/>
  <c r="V44" i="1"/>
  <c r="V48" i="1"/>
  <c r="V52" i="1"/>
  <c r="V56" i="1"/>
  <c r="V60" i="1"/>
  <c r="V64" i="1"/>
  <c r="V68" i="1"/>
  <c r="V72" i="1"/>
  <c r="V80" i="1"/>
  <c r="V96" i="1"/>
  <c r="V100" i="1"/>
  <c r="V104" i="1"/>
  <c r="V108" i="1"/>
  <c r="V112" i="1"/>
  <c r="V116" i="1"/>
  <c r="V120" i="1"/>
  <c r="V124" i="1"/>
  <c r="V128" i="1"/>
  <c r="V136" i="1"/>
  <c r="V140" i="1"/>
  <c r="V15" i="1"/>
  <c r="V19" i="1"/>
  <c r="V23" i="1"/>
  <c r="V27" i="1"/>
  <c r="V31" i="1"/>
  <c r="V35" i="1"/>
  <c r="V39" i="1"/>
  <c r="V47" i="1"/>
  <c r="V51" i="1"/>
  <c r="V55" i="1"/>
  <c r="V59" i="1"/>
  <c r="V63" i="1"/>
  <c r="V71" i="1"/>
  <c r="V75" i="1"/>
  <c r="V83" i="1"/>
  <c r="V95" i="1"/>
  <c r="V99" i="1"/>
  <c r="V115" i="1"/>
  <c r="V127" i="1"/>
  <c r="V131" i="1"/>
  <c r="V139" i="1"/>
  <c r="V143" i="1"/>
  <c r="V147" i="1"/>
  <c r="BF150" i="1"/>
  <c r="BF156" i="1" s="1"/>
  <c r="V11" i="1"/>
  <c r="CP150" i="1"/>
  <c r="CP156" i="1" s="1"/>
  <c r="BX150" i="1"/>
  <c r="BX156" i="1" s="1"/>
  <c r="V20" i="1"/>
  <c r="V36" i="1"/>
  <c r="U22" i="1"/>
  <c r="U150" i="4"/>
  <c r="C154" i="4" s="1"/>
  <c r="BE150" i="1"/>
  <c r="BE156" i="1" s="1"/>
  <c r="U35" i="1"/>
  <c r="U63" i="1"/>
  <c r="U95" i="1"/>
  <c r="U107" i="1"/>
  <c r="U123" i="1"/>
  <c r="U19" i="1"/>
  <c r="U27" i="1"/>
  <c r="U43" i="1"/>
  <c r="U47" i="1"/>
  <c r="U59" i="1"/>
  <c r="U75" i="1"/>
  <c r="U91" i="1"/>
  <c r="U115" i="1"/>
  <c r="U127" i="1"/>
  <c r="U150" i="3"/>
  <c r="U154" i="3" s="1"/>
  <c r="U14" i="1"/>
  <c r="U146" i="1"/>
  <c r="U83" i="1"/>
  <c r="U143" i="1"/>
  <c r="U18" i="1"/>
  <c r="U26" i="1"/>
  <c r="U30" i="1"/>
  <c r="U34" i="1"/>
  <c r="U38" i="1"/>
  <c r="U42" i="1"/>
  <c r="U46" i="1"/>
  <c r="U50" i="1"/>
  <c r="U54" i="1"/>
  <c r="U58" i="1"/>
  <c r="U62" i="1"/>
  <c r="U66" i="1"/>
  <c r="U70" i="1"/>
  <c r="U74" i="1"/>
  <c r="U78" i="1"/>
  <c r="U82" i="1"/>
  <c r="U86" i="1"/>
  <c r="U90" i="1"/>
  <c r="U94" i="1"/>
  <c r="U98" i="1"/>
  <c r="U102" i="1"/>
  <c r="U106" i="1"/>
  <c r="U110" i="1"/>
  <c r="U114" i="1"/>
  <c r="U118" i="1"/>
  <c r="U122" i="1"/>
  <c r="U126" i="1"/>
  <c r="U134" i="1"/>
  <c r="U138" i="1"/>
  <c r="U142" i="1"/>
  <c r="BW150" i="1"/>
  <c r="BW156" i="1" s="1"/>
  <c r="U25" i="1"/>
  <c r="U29" i="1"/>
  <c r="U37" i="1"/>
  <c r="U45" i="1"/>
  <c r="U49" i="1"/>
  <c r="U53" i="1"/>
  <c r="U69" i="1"/>
  <c r="U73" i="1"/>
  <c r="U81" i="1"/>
  <c r="U101" i="1"/>
  <c r="U105" i="1"/>
  <c r="U113" i="1"/>
  <c r="U133" i="1"/>
  <c r="U141" i="1"/>
  <c r="U145" i="1"/>
  <c r="CO150" i="1"/>
  <c r="CO156" i="1" s="1"/>
  <c r="U10" i="1"/>
  <c r="U150" i="2"/>
  <c r="U154" i="2" s="1"/>
  <c r="U23" i="1"/>
  <c r="U39" i="1"/>
  <c r="Q150" i="4"/>
  <c r="Q154" i="4" s="1"/>
  <c r="Q17" i="1"/>
  <c r="Q21" i="1"/>
  <c r="Q25" i="1"/>
  <c r="Q29" i="1"/>
  <c r="Q33" i="1"/>
  <c r="Q37" i="1"/>
  <c r="Q45" i="1"/>
  <c r="Q49" i="1"/>
  <c r="Q53" i="1"/>
  <c r="Q57" i="1"/>
  <c r="Q61" i="1"/>
  <c r="Q69" i="1"/>
  <c r="Q73" i="1"/>
  <c r="Q77" i="1"/>
  <c r="Q81" i="1"/>
  <c r="Q85" i="1"/>
  <c r="Q89" i="1"/>
  <c r="Q97" i="1"/>
  <c r="Q101" i="1"/>
  <c r="Q105" i="1"/>
  <c r="Q109" i="1"/>
  <c r="Q113" i="1"/>
  <c r="Q117" i="1"/>
  <c r="Q121" i="1"/>
  <c r="Q125" i="1"/>
  <c r="Q129" i="1"/>
  <c r="Q133" i="1"/>
  <c r="Q137" i="1"/>
  <c r="Q141" i="1"/>
  <c r="BA150" i="1"/>
  <c r="BA156" i="1" s="1"/>
  <c r="Q150" i="3"/>
  <c r="Q154" i="3" s="1"/>
  <c r="Q14" i="1"/>
  <c r="Q22" i="1"/>
  <c r="Q26" i="1"/>
  <c r="Q34" i="1"/>
  <c r="Q62" i="1"/>
  <c r="Q66" i="1"/>
  <c r="Q70" i="1"/>
  <c r="Q94" i="1"/>
  <c r="Q110" i="1"/>
  <c r="Q114" i="1"/>
  <c r="Q122" i="1"/>
  <c r="Q134" i="1"/>
  <c r="Q11" i="1"/>
  <c r="Q47" i="1"/>
  <c r="Q83" i="1"/>
  <c r="Q107" i="1"/>
  <c r="Q123" i="1"/>
  <c r="Q131" i="1"/>
  <c r="Q10" i="1"/>
  <c r="Q18" i="1"/>
  <c r="Q30" i="1"/>
  <c r="Q38" i="1"/>
  <c r="Q42" i="1"/>
  <c r="Q46" i="1"/>
  <c r="Q50" i="1"/>
  <c r="Q58" i="1"/>
  <c r="Q74" i="1"/>
  <c r="Q78" i="1"/>
  <c r="Q82" i="1"/>
  <c r="Q86" i="1"/>
  <c r="Q90" i="1"/>
  <c r="Q98" i="1"/>
  <c r="Q102" i="1"/>
  <c r="Q106" i="1"/>
  <c r="Q118" i="1"/>
  <c r="Q126" i="1"/>
  <c r="Q130" i="1"/>
  <c r="Q138" i="1"/>
  <c r="Q142" i="1"/>
  <c r="Q146" i="1"/>
  <c r="Q15" i="1"/>
  <c r="Q23" i="1"/>
  <c r="Q27" i="1"/>
  <c r="Q31" i="1"/>
  <c r="Q39" i="1"/>
  <c r="Q43" i="1"/>
  <c r="Q51" i="1"/>
  <c r="Q59" i="1"/>
  <c r="Q63" i="1"/>
  <c r="Q67" i="1"/>
  <c r="Q71" i="1"/>
  <c r="Q75" i="1"/>
  <c r="Q79" i="1"/>
  <c r="Q87" i="1"/>
  <c r="Q91" i="1"/>
  <c r="Q99" i="1"/>
  <c r="Q103" i="1"/>
  <c r="Q111" i="1"/>
  <c r="Q115" i="1"/>
  <c r="Q119" i="1"/>
  <c r="Q127" i="1"/>
  <c r="Q135" i="1"/>
  <c r="Q139" i="1"/>
  <c r="Q143" i="1"/>
  <c r="Q147" i="1"/>
  <c r="CK150" i="1"/>
  <c r="CK156" i="1" s="1"/>
  <c r="BS150" i="1"/>
  <c r="BS156" i="1" s="1"/>
  <c r="Q19" i="1"/>
  <c r="Q35" i="1"/>
  <c r="Q150" i="2"/>
  <c r="Q154" i="2" s="1"/>
  <c r="G65" i="4"/>
  <c r="CA52" i="1"/>
  <c r="CA64" i="1"/>
  <c r="CR150" i="1"/>
  <c r="CR156" i="1" s="1"/>
  <c r="CA83" i="1"/>
  <c r="CA87" i="1"/>
  <c r="CA95" i="1"/>
  <c r="CA40" i="1"/>
  <c r="CA60" i="1"/>
  <c r="CA72" i="1"/>
  <c r="CA92" i="1"/>
  <c r="CA104" i="1"/>
  <c r="G75" i="4"/>
  <c r="CA96" i="1"/>
  <c r="CQ150" i="1"/>
  <c r="CQ156" i="1" s="1"/>
  <c r="CA39" i="1"/>
  <c r="CA51" i="1"/>
  <c r="CA59" i="1"/>
  <c r="CA75" i="1"/>
  <c r="CA79" i="1"/>
  <c r="CA103" i="1"/>
  <c r="CA48" i="1"/>
  <c r="CA68" i="1"/>
  <c r="CA80" i="1"/>
  <c r="CA132" i="1"/>
  <c r="BY150" i="1"/>
  <c r="BY156" i="1" s="1"/>
  <c r="BZ150" i="1"/>
  <c r="BZ156" i="1" s="1"/>
  <c r="BI37" i="1"/>
  <c r="BI45" i="1"/>
  <c r="BI44" i="1"/>
  <c r="G44" i="4"/>
  <c r="G76" i="4"/>
  <c r="G86" i="4"/>
  <c r="G104" i="4"/>
  <c r="G114" i="4"/>
  <c r="G131" i="4"/>
  <c r="G68" i="4"/>
  <c r="G70" i="4"/>
  <c r="G88" i="4"/>
  <c r="G98" i="4"/>
  <c r="G106" i="4"/>
  <c r="G117" i="4"/>
  <c r="W36" i="1"/>
  <c r="X37" i="1"/>
  <c r="W40" i="1"/>
  <c r="X41" i="1"/>
  <c r="X45" i="1"/>
  <c r="W48" i="1"/>
  <c r="X49" i="1"/>
  <c r="W52" i="1"/>
  <c r="X53" i="1"/>
  <c r="W56" i="1"/>
  <c r="X61" i="1"/>
  <c r="W64" i="1"/>
  <c r="X65" i="1"/>
  <c r="W68" i="1"/>
  <c r="X69" i="1"/>
  <c r="W72" i="1"/>
  <c r="X77" i="1"/>
  <c r="W80" i="1"/>
  <c r="X81" i="1"/>
  <c r="W84" i="1"/>
  <c r="X85" i="1"/>
  <c r="W88" i="1"/>
  <c r="X93" i="1"/>
  <c r="W96" i="1"/>
  <c r="X97" i="1"/>
  <c r="W100" i="1"/>
  <c r="X101" i="1"/>
  <c r="W104" i="1"/>
  <c r="X109" i="1"/>
  <c r="W112" i="1"/>
  <c r="X113" i="1"/>
  <c r="W116" i="1"/>
  <c r="X117" i="1"/>
  <c r="W120" i="1"/>
  <c r="X125" i="1"/>
  <c r="W128" i="1"/>
  <c r="X129" i="1"/>
  <c r="W132" i="1"/>
  <c r="X133" i="1"/>
  <c r="G54" i="4"/>
  <c r="G82" i="4"/>
  <c r="G90" i="4"/>
  <c r="G100" i="4"/>
  <c r="G108" i="4"/>
  <c r="G127" i="4"/>
  <c r="G135" i="4"/>
  <c r="G38" i="4"/>
  <c r="G46" i="4"/>
  <c r="G55" i="4"/>
  <c r="G74" i="4"/>
  <c r="G92" i="4"/>
  <c r="G121" i="4"/>
  <c r="G74" i="3"/>
  <c r="G109" i="3"/>
  <c r="G52" i="3"/>
  <c r="G54" i="3"/>
  <c r="G55" i="3"/>
  <c r="G65" i="3"/>
  <c r="G75" i="3"/>
  <c r="BH150" i="1"/>
  <c r="BH156" i="1" s="1"/>
  <c r="AQ45" i="1"/>
  <c r="AQ65" i="1"/>
  <c r="AQ77" i="1"/>
  <c r="AQ97" i="1"/>
  <c r="AQ117" i="1"/>
  <c r="AQ125" i="1"/>
  <c r="G59" i="3"/>
  <c r="G69" i="3"/>
  <c r="G81" i="3"/>
  <c r="G90" i="3"/>
  <c r="G114" i="3"/>
  <c r="G61" i="3"/>
  <c r="G73" i="3"/>
  <c r="G83" i="3"/>
  <c r="G108" i="3"/>
  <c r="G117" i="3"/>
  <c r="G42" i="3"/>
  <c r="G43" i="3"/>
  <c r="G53" i="3"/>
  <c r="BI150" i="2"/>
  <c r="G116" i="2"/>
  <c r="G132" i="2"/>
  <c r="AQ150" i="2"/>
  <c r="G20" i="2"/>
  <c r="G68" i="2"/>
  <c r="G94" i="2"/>
  <c r="G46" i="2"/>
  <c r="G100" i="2"/>
  <c r="G110" i="2"/>
  <c r="G126" i="2"/>
  <c r="G30" i="2"/>
  <c r="X150" i="2"/>
  <c r="X154" i="2" s="1"/>
  <c r="X14" i="1"/>
  <c r="W17" i="1"/>
  <c r="X30" i="1"/>
  <c r="W33" i="1"/>
  <c r="G22" i="2"/>
  <c r="G28" i="2"/>
  <c r="G38" i="2"/>
  <c r="G44" i="2"/>
  <c r="G54" i="2"/>
  <c r="G60" i="2"/>
  <c r="G70" i="2"/>
  <c r="G76" i="2"/>
  <c r="G92" i="2"/>
  <c r="G102" i="2"/>
  <c r="G108" i="2"/>
  <c r="G118" i="2"/>
  <c r="G124" i="2"/>
  <c r="G134" i="2"/>
  <c r="W150" i="2"/>
  <c r="E154" i="2" s="1"/>
  <c r="G12" i="2"/>
  <c r="X12" i="1"/>
  <c r="I154" i="2"/>
  <c r="M154" i="2"/>
  <c r="AP150" i="1"/>
  <c r="AP156" i="1" s="1"/>
  <c r="AA156" i="1"/>
  <c r="I154" i="4"/>
  <c r="AE156" i="1"/>
  <c r="H10" i="4"/>
  <c r="Z10" i="1"/>
  <c r="Y10" i="1" s="1"/>
  <c r="M10" i="1"/>
  <c r="L10" i="1"/>
  <c r="H10" i="3"/>
  <c r="AD150" i="1"/>
  <c r="AD156" i="1" s="1"/>
  <c r="H78" i="1"/>
  <c r="H74" i="1"/>
  <c r="H36" i="1"/>
  <c r="O10" i="1"/>
  <c r="CB11" i="1"/>
  <c r="CA11" i="1" s="1"/>
  <c r="BL150" i="1"/>
  <c r="BL156" i="1" s="1"/>
  <c r="W10" i="1"/>
  <c r="BN150" i="1"/>
  <c r="BN156" i="1" s="1"/>
  <c r="V149" i="1"/>
  <c r="R149" i="1"/>
  <c r="S10" i="1"/>
  <c r="AR13" i="1"/>
  <c r="AQ13" i="1" s="1"/>
  <c r="N149" i="1"/>
  <c r="U148" i="1"/>
  <c r="Q148" i="1"/>
  <c r="M148" i="1"/>
  <c r="X147" i="1"/>
  <c r="T147" i="1"/>
  <c r="P147" i="1"/>
  <c r="W146" i="1"/>
  <c r="S146" i="1"/>
  <c r="O146" i="1"/>
  <c r="K146" i="1"/>
  <c r="V145" i="1"/>
  <c r="R145" i="1"/>
  <c r="N145" i="1"/>
  <c r="U144" i="1"/>
  <c r="Q144" i="1"/>
  <c r="M144" i="1"/>
  <c r="X143" i="1"/>
  <c r="T143" i="1"/>
  <c r="P143" i="1"/>
  <c r="W142" i="1"/>
  <c r="S142" i="1"/>
  <c r="O142" i="1"/>
  <c r="K142" i="1"/>
  <c r="V141" i="1"/>
  <c r="R141" i="1"/>
  <c r="N141" i="1"/>
  <c r="U140" i="1"/>
  <c r="Q140" i="1"/>
  <c r="M140" i="1"/>
  <c r="X139" i="1"/>
  <c r="T139" i="1"/>
  <c r="P139" i="1"/>
  <c r="W138" i="1"/>
  <c r="S138" i="1"/>
  <c r="O138" i="1"/>
  <c r="K138" i="1"/>
  <c r="V137" i="1"/>
  <c r="R137" i="1"/>
  <c r="N137" i="1"/>
  <c r="U136" i="1"/>
  <c r="Q136" i="1"/>
  <c r="M136" i="1"/>
  <c r="X135" i="1"/>
  <c r="T135" i="1"/>
  <c r="P135" i="1"/>
  <c r="W134" i="1"/>
  <c r="S134" i="1"/>
  <c r="O134" i="1"/>
  <c r="K134" i="1"/>
  <c r="V133" i="1"/>
  <c r="R133" i="1"/>
  <c r="N133" i="1"/>
  <c r="U132" i="1"/>
  <c r="Q132" i="1"/>
  <c r="M132" i="1"/>
  <c r="X131" i="1"/>
  <c r="T131" i="1"/>
  <c r="P131" i="1"/>
  <c r="W130" i="1"/>
  <c r="S130" i="1"/>
  <c r="O130" i="1"/>
  <c r="K130" i="1"/>
  <c r="V129" i="1"/>
  <c r="R129" i="1"/>
  <c r="N129" i="1"/>
  <c r="U128" i="1"/>
  <c r="Q128" i="1"/>
  <c r="M128" i="1"/>
  <c r="X127" i="1"/>
  <c r="T127" i="1"/>
  <c r="P127" i="1"/>
  <c r="W126" i="1"/>
  <c r="S126" i="1"/>
  <c r="O126" i="1"/>
  <c r="K126" i="1"/>
  <c r="V125" i="1"/>
  <c r="R125" i="1"/>
  <c r="N125" i="1"/>
  <c r="U124" i="1"/>
  <c r="Q124" i="1"/>
  <c r="M124" i="1"/>
  <c r="X123" i="1"/>
  <c r="T123" i="1"/>
  <c r="P123" i="1"/>
  <c r="W122" i="1"/>
  <c r="S122" i="1"/>
  <c r="O122" i="1"/>
  <c r="K122" i="1"/>
  <c r="V121" i="1"/>
  <c r="R121" i="1"/>
  <c r="N121" i="1"/>
  <c r="U120" i="1"/>
  <c r="Q120" i="1"/>
  <c r="M120" i="1"/>
  <c r="X119" i="1"/>
  <c r="T119" i="1"/>
  <c r="P119" i="1"/>
  <c r="W118" i="1"/>
  <c r="S118" i="1"/>
  <c r="O118" i="1"/>
  <c r="K118" i="1"/>
  <c r="V117" i="1"/>
  <c r="R117" i="1"/>
  <c r="N117" i="1"/>
  <c r="U116" i="1"/>
  <c r="Q116" i="1"/>
  <c r="M116" i="1"/>
  <c r="X115" i="1"/>
  <c r="T115" i="1"/>
  <c r="P115" i="1"/>
  <c r="W114" i="1"/>
  <c r="S114" i="1"/>
  <c r="O114" i="1"/>
  <c r="K114" i="1"/>
  <c r="V113" i="1"/>
  <c r="R113" i="1"/>
  <c r="N113" i="1"/>
  <c r="U112" i="1"/>
  <c r="Q112" i="1"/>
  <c r="M112" i="1"/>
  <c r="X111" i="1"/>
  <c r="T111" i="1"/>
  <c r="P111" i="1"/>
  <c r="W110" i="1"/>
  <c r="S110" i="1"/>
  <c r="O110" i="1"/>
  <c r="K110" i="1"/>
  <c r="V109" i="1"/>
  <c r="R109" i="1"/>
  <c r="N109" i="1"/>
  <c r="U108" i="1"/>
  <c r="Q108" i="1"/>
  <c r="M108" i="1"/>
  <c r="X107" i="1"/>
  <c r="T107" i="1"/>
  <c r="P107" i="1"/>
  <c r="W106" i="1"/>
  <c r="S106" i="1"/>
  <c r="O106" i="1"/>
  <c r="K106" i="1"/>
  <c r="V105" i="1"/>
  <c r="R105" i="1"/>
  <c r="N105" i="1"/>
  <c r="U104" i="1"/>
  <c r="Q104" i="1"/>
  <c r="M104" i="1"/>
  <c r="X103" i="1"/>
  <c r="T103" i="1"/>
  <c r="P103" i="1"/>
  <c r="W102" i="1"/>
  <c r="S102" i="1"/>
  <c r="O102" i="1"/>
  <c r="K102" i="1"/>
  <c r="V101" i="1"/>
  <c r="R101" i="1"/>
  <c r="N101" i="1"/>
  <c r="U100" i="1"/>
  <c r="Q100" i="1"/>
  <c r="M100" i="1"/>
  <c r="X99" i="1"/>
  <c r="T99" i="1"/>
  <c r="P99" i="1"/>
  <c r="W98" i="1"/>
  <c r="S98" i="1"/>
  <c r="O98" i="1"/>
  <c r="K98" i="1"/>
  <c r="V97" i="1"/>
  <c r="R97" i="1"/>
  <c r="N97" i="1"/>
  <c r="U96" i="1"/>
  <c r="Q96" i="1"/>
  <c r="M96" i="1"/>
  <c r="X95" i="1"/>
  <c r="T95" i="1"/>
  <c r="P95" i="1"/>
  <c r="W94" i="1"/>
  <c r="S94" i="1"/>
  <c r="O94" i="1"/>
  <c r="K94" i="1"/>
  <c r="V93" i="1"/>
  <c r="R93" i="1"/>
  <c r="N93" i="1"/>
  <c r="U92" i="1"/>
  <c r="Q92" i="1"/>
  <c r="M92" i="1"/>
  <c r="X91" i="1"/>
  <c r="T91" i="1"/>
  <c r="P91" i="1"/>
  <c r="W90" i="1"/>
  <c r="S90" i="1"/>
  <c r="O90" i="1"/>
  <c r="K90" i="1"/>
  <c r="V89" i="1"/>
  <c r="R89" i="1"/>
  <c r="N89" i="1"/>
  <c r="U88" i="1"/>
  <c r="K10" i="1"/>
  <c r="BG150" i="1"/>
  <c r="BG156" i="1" s="1"/>
  <c r="Q88" i="1"/>
  <c r="M88" i="1"/>
  <c r="X87" i="1"/>
  <c r="T87" i="1"/>
  <c r="P87" i="1"/>
  <c r="L87" i="1"/>
  <c r="W86" i="1"/>
  <c r="S86" i="1"/>
  <c r="O86" i="1"/>
  <c r="K86" i="1"/>
  <c r="V85" i="1"/>
  <c r="R85" i="1"/>
  <c r="N85" i="1"/>
  <c r="U84" i="1"/>
  <c r="Q84" i="1"/>
  <c r="M84" i="1"/>
  <c r="X83" i="1"/>
  <c r="T83" i="1"/>
  <c r="P83" i="1"/>
  <c r="W82" i="1"/>
  <c r="S82" i="1"/>
  <c r="O82" i="1"/>
  <c r="K82" i="1"/>
  <c r="V81" i="1"/>
  <c r="R81" i="1"/>
  <c r="N81" i="1"/>
  <c r="U80" i="1"/>
  <c r="Q80" i="1"/>
  <c r="M80" i="1"/>
  <c r="X79" i="1"/>
  <c r="T79" i="1"/>
  <c r="P79" i="1"/>
  <c r="W78" i="1"/>
  <c r="S78" i="1"/>
  <c r="O78" i="1"/>
  <c r="K78" i="1"/>
  <c r="V77" i="1"/>
  <c r="R77" i="1"/>
  <c r="N77" i="1"/>
  <c r="U76" i="1"/>
  <c r="Q76" i="1"/>
  <c r="M76" i="1"/>
  <c r="X75" i="1"/>
  <c r="T75" i="1"/>
  <c r="P75" i="1"/>
  <c r="W74" i="1"/>
  <c r="S74" i="1"/>
  <c r="O74" i="1"/>
  <c r="K74" i="1"/>
  <c r="V73" i="1"/>
  <c r="R73" i="1"/>
  <c r="N73" i="1"/>
  <c r="U72" i="1"/>
  <c r="Q72" i="1"/>
  <c r="M72" i="1"/>
  <c r="X71" i="1"/>
  <c r="T71" i="1"/>
  <c r="P71" i="1"/>
  <c r="W70" i="1"/>
  <c r="S70" i="1"/>
  <c r="O70" i="1"/>
  <c r="K70" i="1"/>
  <c r="V69" i="1"/>
  <c r="R69" i="1"/>
  <c r="N69" i="1"/>
  <c r="U68" i="1"/>
  <c r="Q68" i="1"/>
  <c r="M68" i="1"/>
  <c r="X67" i="1"/>
  <c r="T67" i="1"/>
  <c r="P67" i="1"/>
  <c r="W66" i="1"/>
  <c r="S66" i="1"/>
  <c r="O66" i="1"/>
  <c r="K66" i="1"/>
  <c r="V65" i="1"/>
  <c r="R65" i="1"/>
  <c r="N65" i="1"/>
  <c r="U64" i="1"/>
  <c r="Q64" i="1"/>
  <c r="M64" i="1"/>
  <c r="X63" i="1"/>
  <c r="T63" i="1"/>
  <c r="P63" i="1"/>
  <c r="W62" i="1"/>
  <c r="S62" i="1"/>
  <c r="O62" i="1"/>
  <c r="K62" i="1"/>
  <c r="V61" i="1"/>
  <c r="R61" i="1"/>
  <c r="N61" i="1"/>
  <c r="U60" i="1"/>
  <c r="Q60" i="1"/>
  <c r="M60" i="1"/>
  <c r="X59" i="1"/>
  <c r="T59" i="1"/>
  <c r="P59" i="1"/>
  <c r="W58" i="1"/>
  <c r="S58" i="1"/>
  <c r="O58" i="1"/>
  <c r="K58" i="1"/>
  <c r="V57" i="1"/>
  <c r="R57" i="1"/>
  <c r="N57" i="1"/>
  <c r="U56" i="1"/>
  <c r="Q56" i="1"/>
  <c r="M56" i="1"/>
  <c r="X55" i="1"/>
  <c r="T55" i="1"/>
  <c r="P55" i="1"/>
  <c r="W54" i="1"/>
  <c r="S54" i="1"/>
  <c r="O54" i="1"/>
  <c r="K54" i="1"/>
  <c r="V53" i="1"/>
  <c r="R53" i="1"/>
  <c r="N53" i="1"/>
  <c r="U52" i="1"/>
  <c r="Q52" i="1"/>
  <c r="M52" i="1"/>
  <c r="X51" i="1"/>
  <c r="T51" i="1"/>
  <c r="P51" i="1"/>
  <c r="W50" i="1"/>
  <c r="S50" i="1"/>
  <c r="O50" i="1"/>
  <c r="K50" i="1"/>
  <c r="V49" i="1"/>
  <c r="R49" i="1"/>
  <c r="N49" i="1"/>
  <c r="U48" i="1"/>
  <c r="Q48" i="1"/>
  <c r="M48" i="1"/>
  <c r="X47" i="1"/>
  <c r="T47" i="1"/>
  <c r="P47" i="1"/>
  <c r="W46" i="1"/>
  <c r="S46" i="1"/>
  <c r="O46" i="1"/>
  <c r="K46" i="1"/>
  <c r="V45" i="1"/>
  <c r="R45" i="1"/>
  <c r="N45" i="1"/>
  <c r="U44" i="1"/>
  <c r="Q44" i="1"/>
  <c r="M44" i="1"/>
  <c r="X43" i="1"/>
  <c r="T43" i="1"/>
  <c r="P43" i="1"/>
  <c r="W42" i="1"/>
  <c r="S42" i="1"/>
  <c r="O42" i="1"/>
  <c r="K42" i="1"/>
  <c r="V41" i="1"/>
  <c r="R41" i="1"/>
  <c r="N41" i="1"/>
  <c r="U40" i="1"/>
  <c r="Q40" i="1"/>
  <c r="M40" i="1"/>
  <c r="X39" i="1"/>
  <c r="T39" i="1"/>
  <c r="P39" i="1"/>
  <c r="W38" i="1"/>
  <c r="S38" i="1"/>
  <c r="O38" i="1"/>
  <c r="K38" i="1"/>
  <c r="V37" i="1"/>
  <c r="R37" i="1"/>
  <c r="N37" i="1"/>
  <c r="U36" i="1"/>
  <c r="Q36" i="1"/>
  <c r="M36" i="1"/>
  <c r="X35" i="1"/>
  <c r="T35" i="1"/>
  <c r="P35" i="1"/>
  <c r="W34" i="1"/>
  <c r="S34" i="1"/>
  <c r="O34" i="1"/>
  <c r="K34" i="1"/>
  <c r="V33" i="1"/>
  <c r="R33" i="1"/>
  <c r="N33" i="1"/>
  <c r="U32" i="1"/>
  <c r="Q32" i="1"/>
  <c r="M32" i="1"/>
  <c r="X31" i="1"/>
  <c r="T31" i="1"/>
  <c r="P31" i="1"/>
  <c r="W30" i="1"/>
  <c r="S30" i="1"/>
  <c r="O30" i="1"/>
  <c r="K30" i="1"/>
  <c r="V29" i="1"/>
  <c r="R29" i="1"/>
  <c r="N29" i="1"/>
  <c r="U28" i="1"/>
  <c r="Q28" i="1"/>
  <c r="M28" i="1"/>
  <c r="X27" i="1"/>
  <c r="T27" i="1"/>
  <c r="P27" i="1"/>
  <c r="W26" i="1"/>
  <c r="S26" i="1"/>
  <c r="O26" i="1"/>
  <c r="K26" i="1"/>
  <c r="V25" i="1"/>
  <c r="R25" i="1"/>
  <c r="N25" i="1"/>
  <c r="U24" i="1"/>
  <c r="Q24" i="1"/>
  <c r="M24" i="1"/>
  <c r="X23" i="1"/>
  <c r="T23" i="1"/>
  <c r="P23" i="1"/>
  <c r="L23" i="1"/>
  <c r="W22" i="1"/>
  <c r="S22" i="1"/>
  <c r="O22" i="1"/>
  <c r="K22" i="1"/>
  <c r="V21" i="1"/>
  <c r="R21" i="1"/>
  <c r="N21" i="1"/>
  <c r="U20" i="1"/>
  <c r="Q20" i="1"/>
  <c r="M20" i="1"/>
  <c r="X19" i="1"/>
  <c r="T19" i="1"/>
  <c r="P19" i="1"/>
  <c r="W18" i="1"/>
  <c r="S18" i="1"/>
  <c r="O18" i="1"/>
  <c r="K18" i="1"/>
  <c r="V17" i="1"/>
  <c r="R17" i="1"/>
  <c r="N17" i="1"/>
  <c r="U16" i="1"/>
  <c r="Q16" i="1"/>
  <c r="M16" i="1"/>
  <c r="X15" i="1"/>
  <c r="T15" i="1"/>
  <c r="P15" i="1"/>
  <c r="W14" i="1"/>
  <c r="S14" i="1"/>
  <c r="O14" i="1"/>
  <c r="K14" i="1"/>
  <c r="V13" i="1"/>
  <c r="R13" i="1"/>
  <c r="N13" i="1"/>
  <c r="U12" i="1"/>
  <c r="Q12" i="1"/>
  <c r="M12" i="1"/>
  <c r="X11" i="1"/>
  <c r="T11" i="1"/>
  <c r="P11" i="1"/>
  <c r="L11" i="1"/>
  <c r="Z149" i="1"/>
  <c r="Y149" i="1" s="1"/>
  <c r="J149" i="1"/>
  <c r="Z147" i="1"/>
  <c r="Y147" i="1" s="1"/>
  <c r="L147" i="1"/>
  <c r="Z143" i="1"/>
  <c r="Y143" i="1" s="1"/>
  <c r="L143" i="1"/>
  <c r="L135" i="1"/>
  <c r="Z135" i="1"/>
  <c r="Y135" i="1" s="1"/>
  <c r="Z121" i="1"/>
  <c r="Y121" i="1" s="1"/>
  <c r="J121" i="1"/>
  <c r="H121" i="1" s="1"/>
  <c r="Z119" i="1"/>
  <c r="Y119" i="1" s="1"/>
  <c r="L119" i="1"/>
  <c r="Z115" i="1"/>
  <c r="Y115" i="1" s="1"/>
  <c r="L115" i="1"/>
  <c r="Z111" i="1"/>
  <c r="Y111" i="1" s="1"/>
  <c r="L111" i="1"/>
  <c r="Z105" i="1"/>
  <c r="Y105" i="1" s="1"/>
  <c r="J105" i="1"/>
  <c r="Z101" i="1"/>
  <c r="Y101" i="1" s="1"/>
  <c r="J101" i="1"/>
  <c r="Z85" i="1"/>
  <c r="Y85" i="1" s="1"/>
  <c r="J85" i="1"/>
  <c r="H85" i="1" s="1"/>
  <c r="Z79" i="1"/>
  <c r="Y79" i="1" s="1"/>
  <c r="L79" i="1"/>
  <c r="L75" i="1"/>
  <c r="Z75" i="1"/>
  <c r="Y75" i="1" s="1"/>
  <c r="Z63" i="1"/>
  <c r="Y63" i="1" s="1"/>
  <c r="L63" i="1"/>
  <c r="L59" i="1"/>
  <c r="Z59" i="1"/>
  <c r="Y59" i="1" s="1"/>
  <c r="Z47" i="1"/>
  <c r="Y47" i="1" s="1"/>
  <c r="L47" i="1"/>
  <c r="Z45" i="1"/>
  <c r="Y45" i="1" s="1"/>
  <c r="J45" i="1"/>
  <c r="Z41" i="1"/>
  <c r="Y41" i="1" s="1"/>
  <c r="J41" i="1"/>
  <c r="L35" i="1"/>
  <c r="Z35" i="1"/>
  <c r="Y35" i="1" s="1"/>
  <c r="Z33" i="1"/>
  <c r="Y33" i="1" s="1"/>
  <c r="J33" i="1"/>
  <c r="L31" i="1"/>
  <c r="Z31" i="1"/>
  <c r="Y31" i="1" s="1"/>
  <c r="Z21" i="1"/>
  <c r="Y21" i="1" s="1"/>
  <c r="J21" i="1"/>
  <c r="Z17" i="1"/>
  <c r="Y17" i="1" s="1"/>
  <c r="J17" i="1"/>
  <c r="AC150" i="1"/>
  <c r="AC156" i="1" s="1"/>
  <c r="AM150" i="1"/>
  <c r="AM156" i="1" s="1"/>
  <c r="AI150" i="1"/>
  <c r="AI156" i="1" s="1"/>
  <c r="AO150" i="1"/>
  <c r="AO156" i="1" s="1"/>
  <c r="Z87" i="1"/>
  <c r="Y87" i="1" s="1"/>
  <c r="Z139" i="1"/>
  <c r="Y139" i="1" s="1"/>
  <c r="L139" i="1"/>
  <c r="Z131" i="1"/>
  <c r="Y131" i="1" s="1"/>
  <c r="L131" i="1"/>
  <c r="Z127" i="1"/>
  <c r="Y127" i="1" s="1"/>
  <c r="L127" i="1"/>
  <c r="Z117" i="1"/>
  <c r="Y117" i="1" s="1"/>
  <c r="J117" i="1"/>
  <c r="Z113" i="1"/>
  <c r="Y113" i="1" s="1"/>
  <c r="J113" i="1"/>
  <c r="Z109" i="1"/>
  <c r="Y109" i="1" s="1"/>
  <c r="J109" i="1"/>
  <c r="L103" i="1"/>
  <c r="Z103" i="1"/>
  <c r="Y103" i="1" s="1"/>
  <c r="Z95" i="1"/>
  <c r="Y95" i="1" s="1"/>
  <c r="L95" i="1"/>
  <c r="Z93" i="1"/>
  <c r="Y93" i="1" s="1"/>
  <c r="J93" i="1"/>
  <c r="Z83" i="1"/>
  <c r="Y83" i="1" s="1"/>
  <c r="L83" i="1"/>
  <c r="H83" i="1" s="1"/>
  <c r="Z81" i="1"/>
  <c r="Y81" i="1" s="1"/>
  <c r="J81" i="1"/>
  <c r="Z77" i="1"/>
  <c r="Y77" i="1" s="1"/>
  <c r="J77" i="1"/>
  <c r="Z73" i="1"/>
  <c r="Y73" i="1" s="1"/>
  <c r="J73" i="1"/>
  <c r="Z69" i="1"/>
  <c r="Y69" i="1" s="1"/>
  <c r="J69" i="1"/>
  <c r="Z65" i="1"/>
  <c r="Y65" i="1" s="1"/>
  <c r="J65" i="1"/>
  <c r="Z61" i="1"/>
  <c r="Y61" i="1" s="1"/>
  <c r="J61" i="1"/>
  <c r="Z57" i="1"/>
  <c r="Y57" i="1" s="1"/>
  <c r="J57" i="1"/>
  <c r="L55" i="1"/>
  <c r="Z55" i="1"/>
  <c r="Y55" i="1" s="1"/>
  <c r="Z53" i="1"/>
  <c r="Y53" i="1" s="1"/>
  <c r="J53" i="1"/>
  <c r="Z49" i="1"/>
  <c r="Y49" i="1" s="1"/>
  <c r="J49" i="1"/>
  <c r="L39" i="1"/>
  <c r="Z39" i="1"/>
  <c r="Y39" i="1" s="1"/>
  <c r="Z37" i="1"/>
  <c r="Y37" i="1" s="1"/>
  <c r="J37" i="1"/>
  <c r="L27" i="1"/>
  <c r="Z27" i="1"/>
  <c r="Y27" i="1" s="1"/>
  <c r="Z25" i="1"/>
  <c r="Y25" i="1" s="1"/>
  <c r="J25" i="1"/>
  <c r="L15" i="1"/>
  <c r="H15" i="1" s="1"/>
  <c r="Z15" i="1"/>
  <c r="Y15" i="1" s="1"/>
  <c r="Z13" i="1"/>
  <c r="Y13" i="1" s="1"/>
  <c r="J13" i="1"/>
  <c r="H11" i="1"/>
  <c r="AG150" i="1"/>
  <c r="AG156" i="1" s="1"/>
  <c r="AL150" i="1"/>
  <c r="AL156" i="1" s="1"/>
  <c r="Z145" i="1"/>
  <c r="Y145" i="1" s="1"/>
  <c r="J145" i="1"/>
  <c r="Z141" i="1"/>
  <c r="Y141" i="1" s="1"/>
  <c r="J141" i="1"/>
  <c r="Z137" i="1"/>
  <c r="Y137" i="1" s="1"/>
  <c r="J137" i="1"/>
  <c r="Z133" i="1"/>
  <c r="Y133" i="1" s="1"/>
  <c r="J133" i="1"/>
  <c r="Z129" i="1"/>
  <c r="Y129" i="1" s="1"/>
  <c r="Z125" i="1"/>
  <c r="Y125" i="1" s="1"/>
  <c r="J125" i="1"/>
  <c r="Z107" i="1"/>
  <c r="Y107" i="1" s="1"/>
  <c r="L107" i="1"/>
  <c r="Z99" i="1"/>
  <c r="Y99" i="1" s="1"/>
  <c r="L99" i="1"/>
  <c r="Z97" i="1"/>
  <c r="Y97" i="1" s="1"/>
  <c r="J97" i="1"/>
  <c r="Z91" i="1"/>
  <c r="Y91" i="1" s="1"/>
  <c r="L91" i="1"/>
  <c r="H91" i="1" s="1"/>
  <c r="Z89" i="1"/>
  <c r="Y89" i="1" s="1"/>
  <c r="J89" i="1"/>
  <c r="L71" i="1"/>
  <c r="Z71" i="1"/>
  <c r="Y71" i="1" s="1"/>
  <c r="Z67" i="1"/>
  <c r="Y67" i="1" s="1"/>
  <c r="L67" i="1"/>
  <c r="Z51" i="1"/>
  <c r="Y51" i="1" s="1"/>
  <c r="L51" i="1"/>
  <c r="H51" i="1" s="1"/>
  <c r="L43" i="1"/>
  <c r="Z43" i="1"/>
  <c r="Y43" i="1" s="1"/>
  <c r="Z29" i="1"/>
  <c r="Y29" i="1" s="1"/>
  <c r="J29" i="1"/>
  <c r="L19" i="1"/>
  <c r="Z19" i="1"/>
  <c r="Y19" i="1" s="1"/>
  <c r="AH150" i="1"/>
  <c r="AH156" i="1" s="1"/>
  <c r="J129" i="1"/>
  <c r="L123" i="1"/>
  <c r="Z23" i="1"/>
  <c r="Y23" i="1" s="1"/>
  <c r="Y11" i="1"/>
  <c r="AB150" i="1"/>
  <c r="AB156" i="1" s="1"/>
  <c r="AF150" i="1"/>
  <c r="AF156" i="1" s="1"/>
  <c r="AJ150" i="1"/>
  <c r="AJ156" i="1" s="1"/>
  <c r="AN150" i="1"/>
  <c r="AN156" i="1" s="1"/>
  <c r="J10" i="1"/>
  <c r="N10" i="1"/>
  <c r="V10" i="1"/>
  <c r="G10" i="4"/>
  <c r="Y150" i="4"/>
  <c r="L150" i="4"/>
  <c r="L154" i="4" s="1"/>
  <c r="P150" i="4"/>
  <c r="P154" i="4" s="1"/>
  <c r="T150" i="4"/>
  <c r="T154" i="4" s="1"/>
  <c r="X150" i="4"/>
  <c r="AR150" i="4"/>
  <c r="CB150" i="4"/>
  <c r="BI150" i="4"/>
  <c r="J150" i="4"/>
  <c r="J154" i="4" s="1"/>
  <c r="N150" i="4"/>
  <c r="N154" i="4" s="1"/>
  <c r="R150" i="4"/>
  <c r="R154" i="4" s="1"/>
  <c r="Z150" i="4"/>
  <c r="BJ150" i="4"/>
  <c r="K150" i="4"/>
  <c r="K154" i="4" s="1"/>
  <c r="O150" i="4"/>
  <c r="O154" i="4" s="1"/>
  <c r="S150" i="4"/>
  <c r="S154" i="4" s="1"/>
  <c r="W150" i="4"/>
  <c r="AQ150" i="4"/>
  <c r="CA150" i="4"/>
  <c r="G10" i="3"/>
  <c r="L150" i="3"/>
  <c r="L154" i="3" s="1"/>
  <c r="P150" i="3"/>
  <c r="P154" i="3" s="1"/>
  <c r="T150" i="3"/>
  <c r="T154" i="3" s="1"/>
  <c r="X150" i="3"/>
  <c r="AR150" i="3"/>
  <c r="CB150" i="3"/>
  <c r="BI150" i="3"/>
  <c r="J150" i="3"/>
  <c r="J154" i="3" s="1"/>
  <c r="N150" i="3"/>
  <c r="N154" i="3" s="1"/>
  <c r="R150" i="3"/>
  <c r="R154" i="3" s="1"/>
  <c r="V150" i="3"/>
  <c r="Z150" i="3"/>
  <c r="BJ150" i="3"/>
  <c r="Y150" i="3"/>
  <c r="K150" i="3"/>
  <c r="K154" i="3" s="1"/>
  <c r="O150" i="3"/>
  <c r="O154" i="3" s="1"/>
  <c r="S150" i="3"/>
  <c r="S154" i="3" s="1"/>
  <c r="W150" i="3"/>
  <c r="AQ150" i="3"/>
  <c r="CA150" i="3"/>
  <c r="AR150" i="2"/>
  <c r="J150" i="2"/>
  <c r="J154" i="2" s="1"/>
  <c r="H10" i="2"/>
  <c r="N150" i="2"/>
  <c r="N154" i="2" s="1"/>
  <c r="R150" i="2"/>
  <c r="R154" i="2" s="1"/>
  <c r="V150" i="2"/>
  <c r="Z150" i="2"/>
  <c r="BI10" i="1"/>
  <c r="I150" i="1"/>
  <c r="I161" i="1" s="1"/>
  <c r="H90" i="1" l="1"/>
  <c r="H12" i="1"/>
  <c r="H43" i="1"/>
  <c r="G66" i="1"/>
  <c r="H40" i="1"/>
  <c r="G40" i="1" s="1"/>
  <c r="H34" i="1"/>
  <c r="G34" i="1" s="1"/>
  <c r="H50" i="1"/>
  <c r="G50" i="1" s="1"/>
  <c r="H72" i="1"/>
  <c r="G72" i="1" s="1"/>
  <c r="H106" i="1"/>
  <c r="H108" i="1"/>
  <c r="G108" i="1" s="1"/>
  <c r="H148" i="1"/>
  <c r="H56" i="1"/>
  <c r="G56" i="1" s="1"/>
  <c r="H64" i="1"/>
  <c r="G64" i="1" s="1"/>
  <c r="H76" i="1"/>
  <c r="G76" i="1" s="1"/>
  <c r="H19" i="1"/>
  <c r="G98" i="1"/>
  <c r="H102" i="1"/>
  <c r="G102" i="1" s="1"/>
  <c r="H135" i="1"/>
  <c r="H18" i="1"/>
  <c r="G18" i="1" s="1"/>
  <c r="H82" i="1"/>
  <c r="H17" i="1"/>
  <c r="G70" i="1"/>
  <c r="G88" i="1"/>
  <c r="H52" i="1"/>
  <c r="G52" i="1" s="1"/>
  <c r="H142" i="1"/>
  <c r="G142" i="1" s="1"/>
  <c r="U154" i="4"/>
  <c r="H71" i="1"/>
  <c r="G71" i="1" s="1"/>
  <c r="H39" i="1"/>
  <c r="G39" i="1" s="1"/>
  <c r="H47" i="1"/>
  <c r="H63" i="1"/>
  <c r="H42" i="1"/>
  <c r="G42" i="1" s="1"/>
  <c r="H100" i="1"/>
  <c r="G100" i="1" s="1"/>
  <c r="H104" i="1"/>
  <c r="G104" i="1" s="1"/>
  <c r="H32" i="1"/>
  <c r="G32" i="1" s="1"/>
  <c r="H115" i="1"/>
  <c r="H26" i="1"/>
  <c r="G26" i="1" s="1"/>
  <c r="H110" i="1"/>
  <c r="G110" i="1" s="1"/>
  <c r="H84" i="1"/>
  <c r="G84" i="1" s="1"/>
  <c r="H24" i="1"/>
  <c r="G24" i="1" s="1"/>
  <c r="H150" i="4"/>
  <c r="H154" i="4" s="1"/>
  <c r="H67" i="1"/>
  <c r="G67" i="1" s="1"/>
  <c r="H87" i="1"/>
  <c r="G87" i="1" s="1"/>
  <c r="H144" i="1"/>
  <c r="G144" i="1" s="1"/>
  <c r="H31" i="1"/>
  <c r="G31" i="1" s="1"/>
  <c r="H35" i="1"/>
  <c r="H59" i="1"/>
  <c r="G59" i="1" s="1"/>
  <c r="G78" i="1"/>
  <c r="H44" i="1"/>
  <c r="G44" i="1" s="1"/>
  <c r="H48" i="1"/>
  <c r="G48" i="1" s="1"/>
  <c r="H80" i="1"/>
  <c r="G80" i="1" s="1"/>
  <c r="H27" i="1"/>
  <c r="G27" i="1" s="1"/>
  <c r="H103" i="1"/>
  <c r="G103" i="1" s="1"/>
  <c r="H79" i="1"/>
  <c r="H23" i="1"/>
  <c r="G148" i="1"/>
  <c r="H28" i="1"/>
  <c r="G28" i="1" s="1"/>
  <c r="H68" i="1"/>
  <c r="G68" i="1" s="1"/>
  <c r="H92" i="1"/>
  <c r="G92" i="1" s="1"/>
  <c r="H130" i="1"/>
  <c r="G130" i="1" s="1"/>
  <c r="H16" i="1"/>
  <c r="G16" i="1" s="1"/>
  <c r="H111" i="1"/>
  <c r="H119" i="1"/>
  <c r="G119" i="1" s="1"/>
  <c r="H134" i="1"/>
  <c r="H132" i="1"/>
  <c r="G132" i="1" s="1"/>
  <c r="H128" i="1"/>
  <c r="G128" i="1" s="1"/>
  <c r="H126" i="1"/>
  <c r="G126" i="1" s="1"/>
  <c r="G134" i="1"/>
  <c r="H131" i="1"/>
  <c r="H123" i="1"/>
  <c r="H133" i="1"/>
  <c r="G133" i="1" s="1"/>
  <c r="H97" i="1"/>
  <c r="G97" i="1" s="1"/>
  <c r="H61" i="1"/>
  <c r="G61" i="1" s="1"/>
  <c r="H77" i="1"/>
  <c r="G77" i="1" s="1"/>
  <c r="H95" i="1"/>
  <c r="G95" i="1" s="1"/>
  <c r="H55" i="1"/>
  <c r="H45" i="1"/>
  <c r="G45" i="1" s="1"/>
  <c r="H105" i="1"/>
  <c r="G105" i="1" s="1"/>
  <c r="H29" i="1"/>
  <c r="H60" i="1"/>
  <c r="G60" i="1" s="1"/>
  <c r="H99" i="1"/>
  <c r="H53" i="1"/>
  <c r="G53" i="1" s="1"/>
  <c r="H75" i="1"/>
  <c r="H147" i="1"/>
  <c r="G147" i="1" s="1"/>
  <c r="H89" i="1"/>
  <c r="G89" i="1" s="1"/>
  <c r="H107" i="1"/>
  <c r="H37" i="1"/>
  <c r="G37" i="1" s="1"/>
  <c r="H69" i="1"/>
  <c r="G69" i="1" s="1"/>
  <c r="G20" i="1"/>
  <c r="C154" i="3"/>
  <c r="G54" i="1"/>
  <c r="CB150" i="1"/>
  <c r="CB156" i="1" s="1"/>
  <c r="H139" i="1"/>
  <c r="G139" i="1" s="1"/>
  <c r="H138" i="1"/>
  <c r="G138" i="1" s="1"/>
  <c r="H143" i="1"/>
  <c r="G143" i="1" s="1"/>
  <c r="H112" i="1"/>
  <c r="G112" i="1" s="1"/>
  <c r="H114" i="1"/>
  <c r="G114" i="1" s="1"/>
  <c r="H116" i="1"/>
  <c r="G116" i="1" s="1"/>
  <c r="H118" i="1"/>
  <c r="G118" i="1" s="1"/>
  <c r="H124" i="1"/>
  <c r="G124" i="1" s="1"/>
  <c r="H122" i="1"/>
  <c r="G122" i="1" s="1"/>
  <c r="AR150" i="1"/>
  <c r="AR156" i="1" s="1"/>
  <c r="H120" i="1"/>
  <c r="G120" i="1" s="1"/>
  <c r="H129" i="1"/>
  <c r="G129" i="1" s="1"/>
  <c r="H113" i="1"/>
  <c r="G113" i="1" s="1"/>
  <c r="BJ150" i="1"/>
  <c r="BJ156" i="1" s="1"/>
  <c r="H137" i="1"/>
  <c r="G137" i="1" s="1"/>
  <c r="H127" i="1"/>
  <c r="G127" i="1" s="1"/>
  <c r="H146" i="1"/>
  <c r="G146" i="1" s="1"/>
  <c r="G140" i="1"/>
  <c r="H150" i="3"/>
  <c r="H152" i="3" s="1"/>
  <c r="H117" i="1"/>
  <c r="H65" i="1"/>
  <c r="H81" i="1"/>
  <c r="G81" i="1" s="1"/>
  <c r="G86" i="1"/>
  <c r="G82" i="1"/>
  <c r="H49" i="1"/>
  <c r="G49" i="1" s="1"/>
  <c r="H21" i="1"/>
  <c r="G21" i="1" s="1"/>
  <c r="H33" i="1"/>
  <c r="G33" i="1" s="1"/>
  <c r="H101" i="1"/>
  <c r="G101" i="1" s="1"/>
  <c r="O150" i="1"/>
  <c r="H149" i="1"/>
  <c r="G149" i="1" s="1"/>
  <c r="H145" i="1"/>
  <c r="G145" i="1" s="1"/>
  <c r="S150" i="1"/>
  <c r="C154" i="2"/>
  <c r="T150" i="1"/>
  <c r="H136" i="1"/>
  <c r="G136" i="1" s="1"/>
  <c r="BI150" i="1"/>
  <c r="BI156" i="1" s="1"/>
  <c r="G96" i="1"/>
  <c r="G36" i="1"/>
  <c r="G74" i="1"/>
  <c r="G30" i="1"/>
  <c r="G46" i="1"/>
  <c r="CA150" i="1"/>
  <c r="CA156" i="1" s="1"/>
  <c r="G38" i="1"/>
  <c r="G58" i="1"/>
  <c r="G14" i="1"/>
  <c r="G22" i="1"/>
  <c r="G94" i="1"/>
  <c r="G106" i="1"/>
  <c r="G62" i="1"/>
  <c r="G117" i="1"/>
  <c r="G90" i="1"/>
  <c r="G17" i="1"/>
  <c r="G29" i="1"/>
  <c r="V154" i="4"/>
  <c r="U150" i="1"/>
  <c r="Q150" i="1"/>
  <c r="G150" i="4"/>
  <c r="G154" i="4" s="1"/>
  <c r="G65" i="1"/>
  <c r="AQ150" i="1"/>
  <c r="AQ156" i="1" s="1"/>
  <c r="G135" i="1"/>
  <c r="G83" i="1"/>
  <c r="G150" i="3"/>
  <c r="G51" i="1"/>
  <c r="W154" i="2"/>
  <c r="F154" i="2"/>
  <c r="X150" i="1"/>
  <c r="G111" i="1"/>
  <c r="G43" i="1"/>
  <c r="G75" i="1"/>
  <c r="G12" i="1"/>
  <c r="G15" i="1"/>
  <c r="V154" i="2"/>
  <c r="D154" i="2"/>
  <c r="F154" i="3"/>
  <c r="X154" i="3"/>
  <c r="E154" i="3"/>
  <c r="W154" i="3"/>
  <c r="V154" i="3"/>
  <c r="D154" i="3"/>
  <c r="H152" i="4"/>
  <c r="E154" i="4"/>
  <c r="W154" i="4"/>
  <c r="F154" i="4"/>
  <c r="X154" i="4"/>
  <c r="I156" i="1"/>
  <c r="I154" i="1"/>
  <c r="W150" i="1"/>
  <c r="W161" i="1" s="1"/>
  <c r="M150" i="1"/>
  <c r="M161" i="1" s="1"/>
  <c r="Y150" i="1"/>
  <c r="Y156" i="1" s="1"/>
  <c r="C152" i="4"/>
  <c r="C152" i="3"/>
  <c r="C152" i="2"/>
  <c r="K150" i="1"/>
  <c r="K161" i="1" s="1"/>
  <c r="G35" i="1"/>
  <c r="R150" i="1"/>
  <c r="R161" i="1" s="1"/>
  <c r="G107" i="1"/>
  <c r="G11" i="1"/>
  <c r="P150" i="1"/>
  <c r="P161" i="1" s="1"/>
  <c r="V150" i="1"/>
  <c r="V161" i="1" s="1"/>
  <c r="H57" i="1"/>
  <c r="G57" i="1" s="1"/>
  <c r="H73" i="1"/>
  <c r="G73" i="1" s="1"/>
  <c r="H93" i="1"/>
  <c r="G93" i="1" s="1"/>
  <c r="H41" i="1"/>
  <c r="G41" i="1" s="1"/>
  <c r="G47" i="1"/>
  <c r="G63" i="1"/>
  <c r="G79" i="1"/>
  <c r="N150" i="1"/>
  <c r="N161" i="1" s="1"/>
  <c r="G123" i="1"/>
  <c r="G19" i="1"/>
  <c r="H141" i="1"/>
  <c r="G141" i="1" s="1"/>
  <c r="H13" i="1"/>
  <c r="G13" i="1" s="1"/>
  <c r="H25" i="1"/>
  <c r="G25" i="1" s="1"/>
  <c r="H109" i="1"/>
  <c r="G109" i="1" s="1"/>
  <c r="G85" i="1"/>
  <c r="G115" i="1"/>
  <c r="G121" i="1"/>
  <c r="G91" i="1"/>
  <c r="G99" i="1"/>
  <c r="H125" i="1"/>
  <c r="G125" i="1" s="1"/>
  <c r="G55" i="1"/>
  <c r="G131" i="1"/>
  <c r="G23" i="1"/>
  <c r="Z150" i="1"/>
  <c r="Z156" i="1" s="1"/>
  <c r="L150" i="1"/>
  <c r="L161" i="1" s="1"/>
  <c r="H10" i="1"/>
  <c r="J150" i="1"/>
  <c r="J161" i="1" s="1"/>
  <c r="H150" i="2"/>
  <c r="G10" i="2"/>
  <c r="G150" i="2" s="1"/>
  <c r="A140" i="1"/>
  <c r="A141" i="1" s="1"/>
  <c r="X154" i="1" l="1"/>
  <c r="X161" i="1"/>
  <c r="S156" i="1"/>
  <c r="S161" i="1"/>
  <c r="Q154" i="1"/>
  <c r="Q161" i="1"/>
  <c r="T156" i="1"/>
  <c r="T161" i="1"/>
  <c r="U156" i="1"/>
  <c r="U161" i="1"/>
  <c r="D152" i="4"/>
  <c r="O154" i="1"/>
  <c r="O161" i="1"/>
  <c r="H154" i="3"/>
  <c r="D152" i="3"/>
  <c r="G152" i="3"/>
  <c r="O156" i="1"/>
  <c r="S154" i="1"/>
  <c r="T154" i="1"/>
  <c r="G152" i="4"/>
  <c r="U154" i="1"/>
  <c r="C154" i="1"/>
  <c r="Q156" i="1"/>
  <c r="G154" i="3"/>
  <c r="F154" i="1"/>
  <c r="X156" i="1"/>
  <c r="H154" i="2"/>
  <c r="H152" i="2"/>
  <c r="G152" i="2"/>
  <c r="G154" i="2"/>
  <c r="J156" i="1"/>
  <c r="J154" i="1"/>
  <c r="N156" i="1"/>
  <c r="N154" i="1"/>
  <c r="L156" i="1"/>
  <c r="L154" i="1"/>
  <c r="C152" i="1"/>
  <c r="K156" i="1"/>
  <c r="K154" i="1"/>
  <c r="W156" i="1"/>
  <c r="W154" i="1"/>
  <c r="R156" i="1"/>
  <c r="R154" i="1"/>
  <c r="V156" i="1"/>
  <c r="V154" i="1"/>
  <c r="D154" i="1"/>
  <c r="P156" i="1"/>
  <c r="P154" i="1"/>
  <c r="M156" i="1"/>
  <c r="M154" i="1"/>
  <c r="E154" i="1"/>
  <c r="D152" i="2"/>
  <c r="G10" i="1"/>
  <c r="G150" i="1" s="1"/>
  <c r="G161" i="1" s="1"/>
  <c r="H150" i="1"/>
  <c r="H161" i="1" s="1"/>
  <c r="A142" i="1"/>
  <c r="A143" i="1" s="1"/>
  <c r="A144" i="1" s="1"/>
  <c r="A145" i="1" s="1"/>
  <c r="H156" i="1" l="1"/>
  <c r="H154" i="1"/>
  <c r="D152" i="1"/>
  <c r="H152" i="1"/>
  <c r="G156" i="1"/>
  <c r="G154" i="1"/>
  <c r="G152" i="1"/>
  <c r="H8" i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</calcChain>
</file>

<file path=xl/sharedStrings.xml><?xml version="1.0" encoding="utf-8"?>
<sst xmlns="http://schemas.openxmlformats.org/spreadsheetml/2006/main" count="2629" uniqueCount="206">
  <si>
    <t>№ п/п</t>
  </si>
  <si>
    <t>Наименование медицинской организации</t>
  </si>
  <si>
    <t>ГБУЗ ВО "Областная детская клиническая больница"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</si>
  <si>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</si>
  <si>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</si>
  <si>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</si>
  <si>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</si>
  <si>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</si>
  <si>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</si>
  <si>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</si>
  <si>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</si>
  <si>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город Владимир:</t>
  </si>
  <si>
    <t>ГБУЗ ВО "Городская клиническая больница №5 г. Владимира"</t>
  </si>
  <si>
    <t>ГБУЗ ВО "Городская клиническая больница скорой медицинской помощи г. Владимира"</t>
  </si>
  <si>
    <t>ГБУЗ ВО "Родильный дом №2 г. Владимира"</t>
  </si>
  <si>
    <t>ГБУЗ ВО "Городская больница №2 г. Владимира"</t>
  </si>
  <si>
    <t>ГБУЗ ВО "Городская больница №4 г. Владимира"</t>
  </si>
  <si>
    <t>ГБУЗ ВО "Городская больница №6 г. Владимира"</t>
  </si>
  <si>
    <t>ГБУЗ ВО "Стоматологическая поликлиника №1 г. Владимира"</t>
  </si>
  <si>
    <t>ГБУЗ ВО "Стоматологическая поликлиника №2 г. Владимира"</t>
  </si>
  <si>
    <t>ГБУЗ ВО "Стоматологическая поликлиника №3 г. Владимира"</t>
  </si>
  <si>
    <t>ГБУЗ ВО "Городская поликлиника №1 г. Владимира"</t>
  </si>
  <si>
    <t>ГБУЗ ВО "Городская поликлиника №2 г. Владимира"</t>
  </si>
  <si>
    <t>ГБУЗ ВО "Детская городская поликлиника №1 г. Владимира"</t>
  </si>
  <si>
    <t>ГБУЗ ВО "Детская стоматологическая поликлиника г. Владимира"</t>
  </si>
  <si>
    <t>ГБУЗ ВО "Городская больница №7 г. Владимира"</t>
  </si>
  <si>
    <t>ГБУЗ ВО "Станция скорой медицинской помощи г. Владимира"</t>
  </si>
  <si>
    <t>ФКУЗ "Медико-санитарная часть Министерства внутренних дел Российской Федерации по Владимирской области"</t>
  </si>
  <si>
    <t>ООО "Глазная клиника - Оптикстайл"</t>
  </si>
  <si>
    <t>ООО "Центр ЭКО"</t>
  </si>
  <si>
    <t>ООО "МРТ-Эксперт Владимир"</t>
  </si>
  <si>
    <t>ООО "Диализ СП"</t>
  </si>
  <si>
    <t>ООО "Владимирский диагностический центр"</t>
  </si>
  <si>
    <t>ООО Медицинский центр "Палитра"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</si>
  <si>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</si>
  <si>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</si>
  <si>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</si>
  <si>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</si>
  <si>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</si>
  <si>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</si>
  <si>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Вязниковский район:</t>
  </si>
  <si>
    <t>ГБУЗ ВО "Стоматологическая поликлиника №1 г. Вязники"</t>
  </si>
  <si>
    <t>ГБУЗ ВО "Станция скорой медицинской помощи г. Вязники"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</si>
  <si>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</si>
  <si>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</si>
  <si>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</si>
  <si>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</si>
  <si>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</si>
  <si>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</si>
  <si>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</si>
  <si>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</si>
  <si>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</si>
  <si>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ГБУЗ ВО "Мезиновская амбулатория"</t>
  </si>
  <si>
    <t>ООО "Эльче"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</si>
  <si>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</si>
  <si>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</si>
  <si>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</si>
  <si>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</si>
  <si>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Ковровский район:</t>
  </si>
  <si>
    <t>ГБУЗ ВО "Центральная городская больница города Коврова"</t>
  </si>
  <si>
    <t>ГБУЗ ВО "Ковровская многопрофильная городская больница №1"</t>
  </si>
  <si>
    <t>ГБУЗ ВО "Ковровская городская больница №2"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</si>
  <si>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</si>
  <si>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</si>
  <si>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</si>
  <si>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</si>
  <si>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</si>
  <si>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ООО "БИО Абсолют"</t>
  </si>
  <si>
    <t>Кольчугинский район: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</si>
  <si>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</si>
  <si>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</si>
  <si>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</si>
  <si>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</si>
  <si>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</si>
  <si>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городская больница №1"</t>
  </si>
  <si>
    <t>ГБУЗ ВО "Муромская городская больница №2"</t>
  </si>
  <si>
    <t>ГБУЗ ВО "Муромская городская больница №3"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</si>
  <si>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</si>
  <si>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</si>
  <si>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</si>
  <si>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</si>
  <si>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</si>
  <si>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ЛПУ "Поликлиника ОАО "Муромтепловоз"</t>
  </si>
  <si>
    <t>ООО "Оптикстайл-Муром"</t>
  </si>
  <si>
    <t>ООО "Центр новых медицинских технологий"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</si>
  <si>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</si>
  <si>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</si>
  <si>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</si>
  <si>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</si>
  <si>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</si>
  <si>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</si>
  <si>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</si>
  <si>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</si>
  <si>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</si>
  <si>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</si>
  <si>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ООО "Мир здоровья"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</si>
  <si>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</si>
  <si>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</si>
  <si>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</si>
  <si>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</si>
  <si>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город Нижний Новгород</t>
  </si>
  <si>
    <t>ООО "ЭКО-Содействие"</t>
  </si>
  <si>
    <t>Ивановская область</t>
  </si>
  <si>
    <t>город Ярославль</t>
  </si>
  <si>
    <t>ООО "Эко Центр"</t>
  </si>
  <si>
    <t>ООО "Фрезениус Нефрокеа"</t>
  </si>
  <si>
    <t>город Ессентуки</t>
  </si>
  <si>
    <t>ФГБУ "Северо-Кавказский федеральный научно-клинический центр" Федерального медико-биологического агентства"</t>
  </si>
  <si>
    <t>Амбулаторно-поликлиническая медицинская помощь</t>
  </si>
  <si>
    <t>Стоимость, руб.</t>
  </si>
  <si>
    <t>Посещения с профилактической целью</t>
  </si>
  <si>
    <t>Объемы, посещений</t>
  </si>
  <si>
    <t>Посещения в неотложной форме</t>
  </si>
  <si>
    <t>Обращения по поводу заболевания</t>
  </si>
  <si>
    <t>Объемы, обращений</t>
  </si>
  <si>
    <t>Медицинская помощь в условиях дневного стационара</t>
  </si>
  <si>
    <t>Объемы, случаев лечения</t>
  </si>
  <si>
    <t>Объемы, случаев госпитализации</t>
  </si>
  <si>
    <t>Медицинская помощь в условиях круглосуточного стационара</t>
  </si>
  <si>
    <t>Скорая медицинская помощь</t>
  </si>
  <si>
    <t>Объемы, вызовов</t>
  </si>
  <si>
    <t>Стоимость ВСЕГО, руб.</t>
  </si>
  <si>
    <t>Стоимость медицинской помощи ВСЕГО, руб.</t>
  </si>
  <si>
    <t>Объемы ВСЕГО, случаев госпитализации</t>
  </si>
  <si>
    <t>Медицинская реабилитация</t>
  </si>
  <si>
    <t>Высокотехнологичная медицинская помощь</t>
  </si>
  <si>
    <t>Областные медицинские организации:</t>
  </si>
  <si>
    <t>ООО "Учреждение здравоохранения областной диагностический центр"</t>
  </si>
  <si>
    <t>ООО "Офтальма"</t>
  </si>
  <si>
    <t>ГБУЗ ВО "Вязниковская районная больница"</t>
  </si>
  <si>
    <t>ГБУЗ ВО "Гусь-Хрустальная городская больница"</t>
  </si>
  <si>
    <t>ООО "Вектор"</t>
  </si>
  <si>
    <t>ООО "Олимпия"</t>
  </si>
  <si>
    <t>ООО "Лавмедикл К"</t>
  </si>
  <si>
    <t>ООО "Свой доктор"</t>
  </si>
  <si>
    <t>ООО "Здоровая семья"</t>
  </si>
  <si>
    <t>ЧУЗ "Клиническая больница "РЖД-Медицина" города Муром"</t>
  </si>
  <si>
    <t>ООО "Диализ Ковров"</t>
  </si>
  <si>
    <t>ООО "Мать и дитя Владимир"</t>
  </si>
  <si>
    <t>ООО "ЛПУ МИБС"</t>
  </si>
  <si>
    <t>ООО "Добрый доктор"</t>
  </si>
  <si>
    <t>АО "Муромский стрелочный завод"</t>
  </si>
  <si>
    <t>ООО "Новая медицина для всех"</t>
  </si>
  <si>
    <t>ФГБОУ ВПО "Приволжский исследовательский медицинский университет» Минздрава России</t>
  </si>
  <si>
    <t>ФГБУЗ "Медицинский центр "Решма" Федерального медико-биологического агентства"</t>
  </si>
  <si>
    <t>город Москва</t>
  </si>
  <si>
    <t>ООО "М-Лайн"</t>
  </si>
  <si>
    <t>ООО "Онкоклиника - Владимир"</t>
  </si>
  <si>
    <t>ООО Клиника инновационной диагностики "МедиКа"</t>
  </si>
  <si>
    <t>ИТОГО</t>
  </si>
  <si>
    <t>Распределение плановых объемов и стоимости бесплатного оказания застрахованным Владимирской области медицинской помощи на 2020 год</t>
  </si>
  <si>
    <t>№ медицинской организации по реестру</t>
  </si>
  <si>
    <t>Террито-риальный признак</t>
  </si>
  <si>
    <t>Признак формы собст-венности</t>
  </si>
  <si>
    <t>Наименование межрайоного филиала, ответственного за информационное взаимодействие</t>
  </si>
  <si>
    <t>01</t>
  </si>
  <si>
    <t>090</t>
  </si>
  <si>
    <t>Владимирский межрайонный филиал</t>
  </si>
  <si>
    <t>093</t>
  </si>
  <si>
    <t>Ковровский межрайонный филиал</t>
  </si>
  <si>
    <t>02</t>
  </si>
  <si>
    <t>03</t>
  </si>
  <si>
    <t>ООО "Клиника медицинских экспертиз"</t>
  </si>
  <si>
    <t>ООО "Клиника современных медицинских технологий"</t>
  </si>
  <si>
    <t>092</t>
  </si>
  <si>
    <t>Александровский межрайонный филиал</t>
  </si>
  <si>
    <t>ЧУЗ "Поликлиника "РЖД-Медицина" города Александров"</t>
  </si>
  <si>
    <t>04</t>
  </si>
  <si>
    <t>ООО "Струнинский медицинский центр"</t>
  </si>
  <si>
    <t>097</t>
  </si>
  <si>
    <t>Вязниковский межрайонный филиал</t>
  </si>
  <si>
    <t>096</t>
  </si>
  <si>
    <t>Гусь-Хрустальный межрайонный филиал</t>
  </si>
  <si>
    <t>330350</t>
  </si>
  <si>
    <t>094</t>
  </si>
  <si>
    <t>Юрьев-Польский межрайонный филиал</t>
  </si>
  <si>
    <t>091</t>
  </si>
  <si>
    <t>Муромский межрайонный филиал</t>
  </si>
  <si>
    <t>095</t>
  </si>
  <si>
    <t>Собинский межрайонный филиал</t>
  </si>
  <si>
    <t>ООО "ЛавМедикл"</t>
  </si>
  <si>
    <t>МЧУ ДПО "Нефросовет"</t>
  </si>
  <si>
    <t>АО "Клиника К+31"</t>
  </si>
  <si>
    <t>ООО "МедЭко"</t>
  </si>
  <si>
    <t>АО "ЛабКвест"</t>
  </si>
  <si>
    <t>ООО "Независимая лаборатория ИНВИТРО"</t>
  </si>
  <si>
    <t>город Курск</t>
  </si>
  <si>
    <t>ООО "Ядерные медицинские технологии"</t>
  </si>
  <si>
    <t>А</t>
  </si>
  <si>
    <t>В</t>
  </si>
  <si>
    <t>1 квартал</t>
  </si>
  <si>
    <t>2 квартал</t>
  </si>
  <si>
    <t>3 квартал</t>
  </si>
  <si>
    <t>4 квартал</t>
  </si>
  <si>
    <t>2020 год</t>
  </si>
  <si>
    <t>Распределение плановых объемов и стоимости бесплатного оказания застрахованным Владимирской области медицинской помощи на 2020 год (филиал ООО "Капитал Медицинское страхование" по Владимирской области)</t>
  </si>
  <si>
    <t>Распределение плановых объемов и стоимости бесплатного оказания застрахованным Владимирской области медицинской помощи на 2020 год  (филиал АО "МАКС-М" в г.Владимир)</t>
  </si>
  <si>
    <t>контроль 1</t>
  </si>
  <si>
    <t>контроль 2</t>
  </si>
  <si>
    <t>контроль 3</t>
  </si>
  <si>
    <t>Распределение плановых объемов и стоимости бесплатного оказания застрахованным Владимирской области медицинской помощи на 2020 год (филиал ООО "СК "Ингосстрах-М" в г. Владимир)</t>
  </si>
  <si>
    <t>ТП</t>
  </si>
  <si>
    <t>МТР</t>
  </si>
  <si>
    <t>Отклонение</t>
  </si>
  <si>
    <t>ВО</t>
  </si>
  <si>
    <t>УТВЕРЖДЕНО 
протоколом заседания комиссии по разработке территориальной программы обязательного медицинского страхования от 30.12.2019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</si>
</sst>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5" fillId="0" borderId="0" xfId="0" applyFont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12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" fillId="2" borderId="0" xfId="0" applyFont="1" applyFill="1" applyAlignment="1"/>
    <xf numFmtId="49" fontId="17" fillId="0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center" vertical="center" wrapText="1"/>
    </xf>
    <xf numFmtId="4" fontId="5" fillId="4" borderId="0" xfId="0" applyNumberFormat="1" applyFont="1" applyFill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externalLink" Target="externalLinks/externalLink1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8;&#1060;&#1054;&#1052;&#1057;/&#1050;&#1086;&#1084;&#1080;&#1089;&#1089;&#1080;&#1103;%20&#1087;&#1086;%20&#1088;&#1072;&#1079;&#1088;&#1072;&#1073;&#1086;&#1090;&#1082;&#1077;%20&#1058;&#1055;&#1054;&#1052;&#1057;/&#1055;&#1088;&#1086;&#1090;&#1086;&#1082;&#1086;&#1083;&#1099;/2019/&#1055;&#1088;&#1086;&#1090;&#1086;&#1082;&#1086;&#1083;%20&#8470;13%20&#1086;&#1090;%2030.12.2019/2019/&#1055;&#1088;&#1080;&#1083;&#1086;&#1078;&#1077;&#1085;&#1080;&#1077;%20&#8470;___%20%20&#1056;&#1072;&#1089;&#1087;&#1088;&#1077;&#1076;&#1077;&#1083;&#1077;&#1085;&#1080;&#1077;%20&#1086;&#1073;&#1098;&#1077;&#1084;&#1086;&#1074;%20&#1080;%20&#1089;&#1090;&#1086;&#1080;&#1084;&#1086;&#1089;&#1090;&#1080;%20&#1052;&#1054;,%20&#1057;&#1052;&#1054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ГО"/>
      <sheetName val="КМС"/>
      <sheetName val="ИГС"/>
      <sheetName val="МАКС"/>
    </sheetNames>
    <sheetDataSet>
      <sheetData sheetId="0"/>
      <sheetData sheetId="1"/>
      <sheetData sheetId="2"/>
      <sheetData sheetId="3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8.xml"/><Relationship Id="rId17" Type="http://schemas.openxmlformats.org/officeDocument/2006/relationships/revisionLog" Target="revisionLog1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4BB691D-99F0-4615-9A79-B5726A5368A8}" diskRevisions="1" revisionId="14918" version="2">
  <header guid="{21498617-02A7-4B0F-AAE1-7031DC440CBD}" dateTime="2020-02-12T09:09:15" maxSheetId="5" userName="Звягина Мария Михайловна" r:id="rId17">
    <sheetIdMap count="4">
      <sheetId val="1"/>
      <sheetId val="2"/>
      <sheetId val="3"/>
      <sheetId val="4"/>
    </sheetIdMap>
  </header>
  <header guid="{94BB691D-99F0-4615-9A79-B5726A5368A8}" dateTime="2020-02-12T09:11:29" maxSheetId="5" userName="Звягина Мария Михайловна" r:id="rId18" minRId="14903" maxRId="14906">
    <sheetIdMap count="4">
      <sheetId val="1"/>
      <sheetId val="2"/>
      <sheetId val="3"/>
      <sheetId val="4"/>
    </sheetIdMap>
  </header>
</header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0AA6847-ADDF-4C74-8B3E-D1CCBEEB7235}" action="delete"/>
  <rdn rId="0" localSheetId="1" customView="1" name="Z_40AA6847_ADDF_4C74_8B3E_D1CCBEEB7235_.wvu.PrintArea" hidden="1" oldHidden="1">
    <formula>ВСЕГО!$A$1:$X$149</formula>
    <oldFormula>ВСЕГО!$A$1:$X$149</oldFormula>
  </rdn>
  <rdn rId="0" localSheetId="1" customView="1" name="Z_40AA6847_ADDF_4C74_8B3E_D1CCBEEB7235_.wvu.PrintTitles" hidden="1" oldHidden="1">
    <formula>ВСЕГО!$A:$B,ВСЕГО!$4:$8</formula>
    <oldFormula>ВСЕГО!$A:$B,ВСЕГО!$4:$8</oldFormula>
  </rdn>
  <rdn rId="0" localSheetId="1" customView="1" name="Z_40AA6847_ADDF_4C74_8B3E_D1CCBEEB7235_.wvu.Cols" hidden="1" oldHidden="1">
    <formula>ВСЕГО!$C:$F</formula>
  </rdn>
  <rdn rId="0" localSheetId="2" customView="1" name="Z_40AA6847_ADDF_4C74_8B3E_D1CCBEEB7235_.wvu.PrintArea" hidden="1" oldHidden="1">
    <formula>'Капитал МС'!$A$1:$X$150</formula>
    <oldFormula>'Капитал МС'!$A$1:$X$149</oldFormula>
  </rdn>
  <rdn rId="0" localSheetId="2" customView="1" name="Z_40AA6847_ADDF_4C74_8B3E_D1CCBEEB7235_.wvu.PrintTitles" hidden="1" oldHidden="1">
    <formula>'Капитал МС'!$A:$B,'Капитал МС'!$4:$8</formula>
    <oldFormula>'Капитал МС'!$A:$B,'Капитал МС'!$4:$8</oldFormula>
  </rdn>
  <rdn rId="0" localSheetId="2" customView="1" name="Z_40AA6847_ADDF_4C74_8B3E_D1CCBEEB7235_.wvu.Cols" hidden="1" oldHidden="1">
    <formula>'Капитал МС'!$C:$F</formula>
  </rdn>
  <rdn rId="0" localSheetId="3" customView="1" name="Z_40AA6847_ADDF_4C74_8B3E_D1CCBEEB7235_.wvu.PrintArea" hidden="1" oldHidden="1">
    <formula>ИГС!$A$1:$X$150</formula>
    <oldFormula>ИГС!$A$1:$X$149</oldFormula>
  </rdn>
  <rdn rId="0" localSheetId="3" customView="1" name="Z_40AA6847_ADDF_4C74_8B3E_D1CCBEEB7235_.wvu.PrintTitles" hidden="1" oldHidden="1">
    <formula>ИГС!$A:$B,ИГС!$4:$8</formula>
    <oldFormula>ИГС!$A:$B,ИГС!$4:$8</oldFormula>
  </rdn>
  <rdn rId="0" localSheetId="3" customView="1" name="Z_40AA6847_ADDF_4C74_8B3E_D1CCBEEB7235_.wvu.Cols" hidden="1" oldHidden="1">
    <formula>ИГС!$C:$F</formula>
  </rdn>
  <rdn rId="0" localSheetId="4" customView="1" name="Z_40AA6847_ADDF_4C74_8B3E_D1CCBEEB7235_.wvu.PrintArea" hidden="1" oldHidden="1">
    <formula>'Макс-М'!$A$1:$X$150</formula>
    <oldFormula>'Макс-М'!$A$1:$X$149</oldFormula>
  </rdn>
  <rdn rId="0" localSheetId="4" customView="1" name="Z_40AA6847_ADDF_4C74_8B3E_D1CCBEEB7235_.wvu.PrintTitles" hidden="1" oldHidden="1">
    <formula>'Макс-М'!$A:$B,'Макс-М'!$4:$8</formula>
    <oldFormula>'Макс-М'!$A:$B,'Макс-М'!$4:$8</oldFormula>
  </rdn>
  <rdn rId="0" localSheetId="4" customView="1" name="Z_40AA6847_ADDF_4C74_8B3E_D1CCBEEB7235_.wvu.Cols" hidden="1" oldHidden="1">
    <formula>'Макс-М'!$C:$F</formula>
  </rdn>
  <rcv guid="{40AA6847-ADDF-4C74-8B3E-D1CCBEEB7235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903" sId="1">
    <oc r="U1" t="inlineStr">
      <is>
        <t>Приложение №____ к протоколу заседания комиссии по разработке территориальной программы обязательного медицинского страхования от 30.12.2019 №13</t>
      </is>
    </oc>
    <nc r="U1" t="inlineStr">
      <is>
        <t>УТВЕРЖДЕНО 
протоколом заседания комиссии по разработке территориальной программы обязательного медицинского страхования от 30.12.2019 №13</t>
      </is>
    </nc>
  </rcc>
  <rcc rId="14904" sId="2">
    <oc r="U1" t="inlineStr">
      <is>
        <t>Приложение №____ к протоколу заседания комиссии по разработке территориальной программы обязательного медицинского страхования от 30.12.2019 №13</t>
      </is>
    </oc>
    <nc r="U1" t="inlineStr">
      <is>
        <t>УТВЕРЖДЕНО 
протоколом заседания комиссии по разработке территориальной программы обязательного медицинского страхования от 30.12.2019 №13</t>
      </is>
    </nc>
  </rcc>
  <rcc rId="14905" sId="3">
    <oc r="U1" t="inlineStr">
      <is>
        <t>Приложение №____ к протоколу заседания комиссии по разработке территориальной программы обязательного медицинского страхования от 30.12.2019 №13</t>
      </is>
    </oc>
    <nc r="U1" t="inlineStr">
      <is>
        <t>УТВЕРЖДЕНО 
протоколом заседания комиссии по разработке территориальной программы обязательного медицинского страхования от 30.12.2019 №13</t>
      </is>
    </nc>
  </rcc>
  <rcc rId="14906" sId="4">
    <oc r="U1" t="inlineStr">
      <is>
        <t>Приложение №____ к протоколу заседания комиссии по разработке территориальной программы обязательного медицинского страхования от 30.12.2019 №13</t>
      </is>
    </oc>
    <nc r="U1" t="inlineStr">
      <is>
        <t>УТВЕРЖДЕНО 
протоколом заседания комиссии по разработке территориальной программы обязательного медицинского страхования от 30.12.2019 №13</t>
      </is>
    </nc>
  </rcc>
  <rcv guid="{40AA6847-ADDF-4C74-8B3E-D1CCBEEB7235}" action="delete"/>
  <rdn rId="0" localSheetId="1" customView="1" name="Z_40AA6847_ADDF_4C74_8B3E_D1CCBEEB7235_.wvu.PrintArea" hidden="1" oldHidden="1">
    <formula>ВСЕГО!$A$1:$X$149</formula>
    <oldFormula>ВСЕГО!$A$1:$X$149</oldFormula>
  </rdn>
  <rdn rId="0" localSheetId="1" customView="1" name="Z_40AA6847_ADDF_4C74_8B3E_D1CCBEEB7235_.wvu.PrintTitles" hidden="1" oldHidden="1">
    <formula>ВСЕГО!$A:$B,ВСЕГО!$4:$8</formula>
    <oldFormula>ВСЕГО!$A:$B,ВСЕГО!$4:$8</oldFormula>
  </rdn>
  <rdn rId="0" localSheetId="1" customView="1" name="Z_40AA6847_ADDF_4C74_8B3E_D1CCBEEB7235_.wvu.Cols" hidden="1" oldHidden="1">
    <formula>ВСЕГО!$C:$F</formula>
    <oldFormula>ВСЕГО!$C:$F</oldFormula>
  </rdn>
  <rdn rId="0" localSheetId="2" customView="1" name="Z_40AA6847_ADDF_4C74_8B3E_D1CCBEEB7235_.wvu.PrintArea" hidden="1" oldHidden="1">
    <formula>'Капитал МС'!$A$1:$X$150</formula>
    <oldFormula>'Капитал МС'!$A$1:$X$150</oldFormula>
  </rdn>
  <rdn rId="0" localSheetId="2" customView="1" name="Z_40AA6847_ADDF_4C74_8B3E_D1CCBEEB7235_.wvu.PrintTitles" hidden="1" oldHidden="1">
    <formula>'Капитал МС'!$A:$B,'Капитал МС'!$4:$8</formula>
    <oldFormula>'Капитал МС'!$A:$B,'Капитал МС'!$4:$8</oldFormula>
  </rdn>
  <rdn rId="0" localSheetId="2" customView="1" name="Z_40AA6847_ADDF_4C74_8B3E_D1CCBEEB7235_.wvu.Cols" hidden="1" oldHidden="1">
    <formula>'Капитал МС'!$C:$F</formula>
    <oldFormula>'Капитал МС'!$C:$F</oldFormula>
  </rdn>
  <rdn rId="0" localSheetId="3" customView="1" name="Z_40AA6847_ADDF_4C74_8B3E_D1CCBEEB7235_.wvu.PrintArea" hidden="1" oldHidden="1">
    <formula>ИГС!$A$1:$X$150</formula>
    <oldFormula>ИГС!$A$1:$X$150</oldFormula>
  </rdn>
  <rdn rId="0" localSheetId="3" customView="1" name="Z_40AA6847_ADDF_4C74_8B3E_D1CCBEEB7235_.wvu.PrintTitles" hidden="1" oldHidden="1">
    <formula>ИГС!$A:$B,ИГС!$4:$8</formula>
    <oldFormula>ИГС!$A:$B,ИГС!$4:$8</oldFormula>
  </rdn>
  <rdn rId="0" localSheetId="3" customView="1" name="Z_40AA6847_ADDF_4C74_8B3E_D1CCBEEB7235_.wvu.Cols" hidden="1" oldHidden="1">
    <formula>ИГС!$C:$F</formula>
    <oldFormula>ИГС!$C:$F</oldFormula>
  </rdn>
  <rdn rId="0" localSheetId="4" customView="1" name="Z_40AA6847_ADDF_4C74_8B3E_D1CCBEEB7235_.wvu.PrintArea" hidden="1" oldHidden="1">
    <formula>'Макс-М'!$A$1:$X$150</formula>
    <oldFormula>'Макс-М'!$A$1:$X$150</oldFormula>
  </rdn>
  <rdn rId="0" localSheetId="4" customView="1" name="Z_40AA6847_ADDF_4C74_8B3E_D1CCBEEB7235_.wvu.PrintTitles" hidden="1" oldHidden="1">
    <formula>'Макс-М'!$A:$B,'Макс-М'!$4:$8</formula>
    <oldFormula>'Макс-М'!$A:$B,'Макс-М'!$4:$8</oldFormula>
  </rdn>
  <rdn rId="0" localSheetId="4" customView="1" name="Z_40AA6847_ADDF_4C74_8B3E_D1CCBEEB7235_.wvu.Cols" hidden="1" oldHidden="1">
    <formula>'Макс-М'!$C:$F</formula>
    <oldFormula>'Макс-М'!$C:$F</oldFormula>
  </rdn>
  <rcv guid="{40AA6847-ADDF-4C74-8B3E-D1CCBEEB723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61"/>
  <sheetViews>
    <sheetView showZeros="0" tabSelected="1" view="pageBreakPreview" zoomScale="90" zoomScaleSheetLayoutView="90" workbookViewId="0">
      <pane xSplit="2" ySplit="8" topLeftCell="G9" activePane="bottomRight" state="frozen"/>
      <selection pane="topRight" activeCell="C1" sqref="C1"/>
      <selection pane="bottomLeft" activeCell="A9" sqref="A9"/>
      <selection pane="bottomRight" activeCell="B13" sqref="B13"/>
    </sheetView>
  </sheetViews>
  <sheetFormatPr defaultRowHeight="15" x14ac:dyDescent="0.25"/>
  <cols>
    <col min="1" max="1" width="6.28515625" style="4" customWidth="1"/>
    <col min="2" max="2" width="69.140625" style="5" customWidth="1"/>
    <col min="3" max="5" width="15.7109375" style="5" hidden="1" customWidth="1"/>
    <col min="6" max="6" width="15.7109375" style="33" hidden="1" customWidth="1"/>
    <col min="7" max="7" width="19" style="6" customWidth="1"/>
    <col min="8" max="8" width="18" style="6" customWidth="1"/>
    <col min="9" max="9" width="11.28515625" style="6" customWidth="1"/>
    <col min="10" max="10" width="17.7109375" style="6" customWidth="1"/>
    <col min="11" max="11" width="11.85546875" style="6" customWidth="1"/>
    <col min="12" max="12" width="14.42578125" style="6" customWidth="1"/>
    <col min="13" max="13" width="12" style="6" customWidth="1"/>
    <col min="14" max="14" width="17.7109375" style="6" customWidth="1"/>
    <col min="15" max="15" width="13.7109375" style="6" customWidth="1"/>
    <col min="16" max="16" width="17.140625" style="6" customWidth="1"/>
    <col min="17" max="17" width="11.28515625" style="6" customWidth="1"/>
    <col min="18" max="18" width="16.28515625" style="6" customWidth="1"/>
    <col min="19" max="19" width="12.42578125" style="6" customWidth="1"/>
    <col min="20" max="20" width="14.5703125" style="6" customWidth="1"/>
    <col min="21" max="21" width="11.28515625" style="6" customWidth="1"/>
    <col min="22" max="22" width="16.7109375" style="6" customWidth="1"/>
    <col min="23" max="23" width="10.42578125" style="6" customWidth="1"/>
    <col min="24" max="24" width="16.7109375" style="6" customWidth="1"/>
    <col min="25" max="25" width="14.5703125" style="1" customWidth="1"/>
    <col min="26" max="41" width="9.140625" style="1"/>
    <col min="42" max="43" width="15.85546875" style="1" customWidth="1"/>
    <col min="44" max="59" width="9.140625" style="1"/>
    <col min="60" max="61" width="14.42578125" style="1" customWidth="1"/>
    <col min="62" max="77" width="9.140625" style="1"/>
    <col min="78" max="79" width="19" style="1" customWidth="1"/>
    <col min="80" max="94" width="9.140625" style="1"/>
    <col min="95" max="96" width="16" style="1" customWidth="1"/>
    <col min="97" max="16384" width="9.140625" style="1"/>
  </cols>
  <sheetData>
    <row r="1" spans="1:96" ht="71.25" customHeight="1" x14ac:dyDescent="0.25">
      <c r="A1" s="1"/>
      <c r="B1" s="2"/>
      <c r="C1" s="2"/>
      <c r="D1" s="2"/>
      <c r="E1" s="2"/>
      <c r="F1" s="28"/>
      <c r="U1" s="55" t="s">
        <v>205</v>
      </c>
      <c r="V1" s="56"/>
      <c r="W1" s="56"/>
      <c r="X1" s="56"/>
    </row>
    <row r="2" spans="1:96" ht="18.75" x14ac:dyDescent="0.3">
      <c r="A2" s="20"/>
      <c r="B2" s="11"/>
      <c r="C2" s="11"/>
      <c r="D2" s="11"/>
      <c r="E2" s="11"/>
      <c r="F2" s="29"/>
      <c r="G2" s="53" t="s">
        <v>150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96" x14ac:dyDescent="0.25">
      <c r="A3" s="1"/>
      <c r="B3" s="2"/>
      <c r="C3" s="2"/>
      <c r="D3" s="2"/>
      <c r="E3" s="2"/>
      <c r="F3" s="28"/>
    </row>
    <row r="4" spans="1:96" ht="15" customHeight="1" x14ac:dyDescent="0.25">
      <c r="A4" s="44" t="s">
        <v>0</v>
      </c>
      <c r="B4" s="44" t="s">
        <v>1</v>
      </c>
      <c r="C4" s="44" t="s">
        <v>151</v>
      </c>
      <c r="D4" s="44" t="s">
        <v>152</v>
      </c>
      <c r="E4" s="44" t="s">
        <v>153</v>
      </c>
      <c r="F4" s="44" t="s">
        <v>154</v>
      </c>
      <c r="G4" s="47" t="s">
        <v>194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7" t="s">
        <v>190</v>
      </c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7" t="s">
        <v>191</v>
      </c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7" t="s">
        <v>192</v>
      </c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7" t="s">
        <v>193</v>
      </c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</row>
    <row r="5" spans="1:96" ht="44.25" customHeight="1" x14ac:dyDescent="0.25">
      <c r="A5" s="45"/>
      <c r="B5" s="45"/>
      <c r="C5" s="45"/>
      <c r="D5" s="45"/>
      <c r="E5" s="45"/>
      <c r="F5" s="45"/>
      <c r="G5" s="51" t="s">
        <v>122</v>
      </c>
      <c r="H5" s="49" t="s">
        <v>108</v>
      </c>
      <c r="I5" s="50"/>
      <c r="J5" s="50"/>
      <c r="K5" s="50"/>
      <c r="L5" s="50"/>
      <c r="M5" s="50"/>
      <c r="N5" s="50"/>
      <c r="O5" s="49" t="s">
        <v>115</v>
      </c>
      <c r="P5" s="50"/>
      <c r="Q5" s="49" t="s">
        <v>118</v>
      </c>
      <c r="R5" s="50"/>
      <c r="S5" s="50"/>
      <c r="T5" s="50"/>
      <c r="U5" s="50"/>
      <c r="V5" s="50"/>
      <c r="W5" s="49" t="s">
        <v>119</v>
      </c>
      <c r="X5" s="50"/>
      <c r="Y5" s="51" t="s">
        <v>122</v>
      </c>
      <c r="Z5" s="49" t="s">
        <v>108</v>
      </c>
      <c r="AA5" s="50"/>
      <c r="AB5" s="50"/>
      <c r="AC5" s="50"/>
      <c r="AD5" s="50"/>
      <c r="AE5" s="50"/>
      <c r="AF5" s="50"/>
      <c r="AG5" s="49" t="s">
        <v>115</v>
      </c>
      <c r="AH5" s="50"/>
      <c r="AI5" s="49" t="s">
        <v>118</v>
      </c>
      <c r="AJ5" s="50"/>
      <c r="AK5" s="50"/>
      <c r="AL5" s="50"/>
      <c r="AM5" s="50"/>
      <c r="AN5" s="50"/>
      <c r="AO5" s="49" t="s">
        <v>119</v>
      </c>
      <c r="AP5" s="50"/>
      <c r="AQ5" s="51" t="s">
        <v>122</v>
      </c>
      <c r="AR5" s="49" t="s">
        <v>108</v>
      </c>
      <c r="AS5" s="50"/>
      <c r="AT5" s="50"/>
      <c r="AU5" s="50"/>
      <c r="AV5" s="50"/>
      <c r="AW5" s="50"/>
      <c r="AX5" s="50"/>
      <c r="AY5" s="49" t="s">
        <v>115</v>
      </c>
      <c r="AZ5" s="50"/>
      <c r="BA5" s="49" t="s">
        <v>118</v>
      </c>
      <c r="BB5" s="50"/>
      <c r="BC5" s="50"/>
      <c r="BD5" s="50"/>
      <c r="BE5" s="50"/>
      <c r="BF5" s="50"/>
      <c r="BG5" s="49" t="s">
        <v>119</v>
      </c>
      <c r="BH5" s="50"/>
      <c r="BI5" s="51" t="s">
        <v>122</v>
      </c>
      <c r="BJ5" s="49" t="s">
        <v>108</v>
      </c>
      <c r="BK5" s="50"/>
      <c r="BL5" s="50"/>
      <c r="BM5" s="50"/>
      <c r="BN5" s="50"/>
      <c r="BO5" s="50"/>
      <c r="BP5" s="50"/>
      <c r="BQ5" s="49" t="s">
        <v>115</v>
      </c>
      <c r="BR5" s="50"/>
      <c r="BS5" s="49" t="s">
        <v>118</v>
      </c>
      <c r="BT5" s="50"/>
      <c r="BU5" s="50"/>
      <c r="BV5" s="50"/>
      <c r="BW5" s="50"/>
      <c r="BX5" s="50"/>
      <c r="BY5" s="49" t="s">
        <v>119</v>
      </c>
      <c r="BZ5" s="50"/>
      <c r="CA5" s="51" t="s">
        <v>122</v>
      </c>
      <c r="CB5" s="49" t="s">
        <v>108</v>
      </c>
      <c r="CC5" s="50"/>
      <c r="CD5" s="50"/>
      <c r="CE5" s="50"/>
      <c r="CF5" s="50"/>
      <c r="CG5" s="50"/>
      <c r="CH5" s="50"/>
      <c r="CI5" s="49" t="s">
        <v>115</v>
      </c>
      <c r="CJ5" s="50"/>
      <c r="CK5" s="49" t="s">
        <v>118</v>
      </c>
      <c r="CL5" s="50"/>
      <c r="CM5" s="50"/>
      <c r="CN5" s="50"/>
      <c r="CO5" s="50"/>
      <c r="CP5" s="50"/>
      <c r="CQ5" s="49" t="s">
        <v>119</v>
      </c>
      <c r="CR5" s="50"/>
    </row>
    <row r="6" spans="1:96" ht="33" customHeight="1" x14ac:dyDescent="0.25">
      <c r="A6" s="45"/>
      <c r="B6" s="45"/>
      <c r="C6" s="45"/>
      <c r="D6" s="45"/>
      <c r="E6" s="45"/>
      <c r="F6" s="45"/>
      <c r="G6" s="52"/>
      <c r="H6" s="49" t="s">
        <v>121</v>
      </c>
      <c r="I6" s="49" t="s">
        <v>110</v>
      </c>
      <c r="J6" s="50"/>
      <c r="K6" s="49" t="s">
        <v>112</v>
      </c>
      <c r="L6" s="50"/>
      <c r="M6" s="49" t="s">
        <v>113</v>
      </c>
      <c r="N6" s="50"/>
      <c r="O6" s="49" t="s">
        <v>116</v>
      </c>
      <c r="P6" s="49" t="s">
        <v>109</v>
      </c>
      <c r="Q6" s="49" t="s">
        <v>123</v>
      </c>
      <c r="R6" s="49" t="s">
        <v>121</v>
      </c>
      <c r="S6" s="49" t="s">
        <v>124</v>
      </c>
      <c r="T6" s="50"/>
      <c r="U6" s="49" t="s">
        <v>125</v>
      </c>
      <c r="V6" s="50"/>
      <c r="W6" s="49" t="s">
        <v>120</v>
      </c>
      <c r="X6" s="49" t="s">
        <v>109</v>
      </c>
      <c r="Y6" s="52"/>
      <c r="Z6" s="49" t="s">
        <v>121</v>
      </c>
      <c r="AA6" s="49" t="s">
        <v>110</v>
      </c>
      <c r="AB6" s="50"/>
      <c r="AC6" s="49" t="s">
        <v>112</v>
      </c>
      <c r="AD6" s="50"/>
      <c r="AE6" s="49" t="s">
        <v>113</v>
      </c>
      <c r="AF6" s="50"/>
      <c r="AG6" s="49" t="s">
        <v>116</v>
      </c>
      <c r="AH6" s="49" t="s">
        <v>109</v>
      </c>
      <c r="AI6" s="49" t="s">
        <v>123</v>
      </c>
      <c r="AJ6" s="49" t="s">
        <v>121</v>
      </c>
      <c r="AK6" s="49" t="s">
        <v>124</v>
      </c>
      <c r="AL6" s="50"/>
      <c r="AM6" s="49" t="s">
        <v>125</v>
      </c>
      <c r="AN6" s="50"/>
      <c r="AO6" s="49" t="s">
        <v>120</v>
      </c>
      <c r="AP6" s="49" t="s">
        <v>109</v>
      </c>
      <c r="AQ6" s="52"/>
      <c r="AR6" s="49" t="s">
        <v>121</v>
      </c>
      <c r="AS6" s="49" t="s">
        <v>110</v>
      </c>
      <c r="AT6" s="50"/>
      <c r="AU6" s="49" t="s">
        <v>112</v>
      </c>
      <c r="AV6" s="50"/>
      <c r="AW6" s="49" t="s">
        <v>113</v>
      </c>
      <c r="AX6" s="50"/>
      <c r="AY6" s="49" t="s">
        <v>116</v>
      </c>
      <c r="AZ6" s="49" t="s">
        <v>109</v>
      </c>
      <c r="BA6" s="49" t="s">
        <v>123</v>
      </c>
      <c r="BB6" s="49" t="s">
        <v>121</v>
      </c>
      <c r="BC6" s="49" t="s">
        <v>124</v>
      </c>
      <c r="BD6" s="50"/>
      <c r="BE6" s="49" t="s">
        <v>125</v>
      </c>
      <c r="BF6" s="50"/>
      <c r="BG6" s="49" t="s">
        <v>120</v>
      </c>
      <c r="BH6" s="49" t="s">
        <v>109</v>
      </c>
      <c r="BI6" s="52"/>
      <c r="BJ6" s="49" t="s">
        <v>121</v>
      </c>
      <c r="BK6" s="49" t="s">
        <v>110</v>
      </c>
      <c r="BL6" s="50"/>
      <c r="BM6" s="49" t="s">
        <v>112</v>
      </c>
      <c r="BN6" s="50"/>
      <c r="BO6" s="49" t="s">
        <v>113</v>
      </c>
      <c r="BP6" s="50"/>
      <c r="BQ6" s="49" t="s">
        <v>116</v>
      </c>
      <c r="BR6" s="49" t="s">
        <v>109</v>
      </c>
      <c r="BS6" s="49" t="s">
        <v>123</v>
      </c>
      <c r="BT6" s="49" t="s">
        <v>121</v>
      </c>
      <c r="BU6" s="49" t="s">
        <v>124</v>
      </c>
      <c r="BV6" s="50"/>
      <c r="BW6" s="49" t="s">
        <v>125</v>
      </c>
      <c r="BX6" s="50"/>
      <c r="BY6" s="49" t="s">
        <v>120</v>
      </c>
      <c r="BZ6" s="49" t="s">
        <v>109</v>
      </c>
      <c r="CA6" s="52"/>
      <c r="CB6" s="49" t="s">
        <v>121</v>
      </c>
      <c r="CC6" s="49" t="s">
        <v>110</v>
      </c>
      <c r="CD6" s="50"/>
      <c r="CE6" s="49" t="s">
        <v>112</v>
      </c>
      <c r="CF6" s="50"/>
      <c r="CG6" s="49" t="s">
        <v>113</v>
      </c>
      <c r="CH6" s="50"/>
      <c r="CI6" s="49" t="s">
        <v>116</v>
      </c>
      <c r="CJ6" s="49" t="s">
        <v>109</v>
      </c>
      <c r="CK6" s="49" t="s">
        <v>123</v>
      </c>
      <c r="CL6" s="49" t="s">
        <v>121</v>
      </c>
      <c r="CM6" s="49" t="s">
        <v>124</v>
      </c>
      <c r="CN6" s="50"/>
      <c r="CO6" s="49" t="s">
        <v>125</v>
      </c>
      <c r="CP6" s="50"/>
      <c r="CQ6" s="49" t="s">
        <v>120</v>
      </c>
      <c r="CR6" s="49" t="s">
        <v>109</v>
      </c>
    </row>
    <row r="7" spans="1:96" ht="51" x14ac:dyDescent="0.25">
      <c r="A7" s="46"/>
      <c r="B7" s="46"/>
      <c r="C7" s="46"/>
      <c r="D7" s="46"/>
      <c r="E7" s="46"/>
      <c r="F7" s="46"/>
      <c r="G7" s="52"/>
      <c r="H7" s="50"/>
      <c r="I7" s="19" t="s">
        <v>111</v>
      </c>
      <c r="J7" s="19" t="s">
        <v>109</v>
      </c>
      <c r="K7" s="19" t="s">
        <v>111</v>
      </c>
      <c r="L7" s="19" t="s">
        <v>109</v>
      </c>
      <c r="M7" s="19" t="s">
        <v>114</v>
      </c>
      <c r="N7" s="19" t="s">
        <v>109</v>
      </c>
      <c r="O7" s="50"/>
      <c r="P7" s="50"/>
      <c r="Q7" s="50"/>
      <c r="R7" s="50"/>
      <c r="S7" s="19" t="s">
        <v>117</v>
      </c>
      <c r="T7" s="19" t="s">
        <v>109</v>
      </c>
      <c r="U7" s="19" t="s">
        <v>117</v>
      </c>
      <c r="V7" s="19" t="s">
        <v>109</v>
      </c>
      <c r="W7" s="50"/>
      <c r="X7" s="50"/>
      <c r="Y7" s="52"/>
      <c r="Z7" s="50"/>
      <c r="AA7" s="22" t="s">
        <v>111</v>
      </c>
      <c r="AB7" s="22" t="s">
        <v>109</v>
      </c>
      <c r="AC7" s="22" t="s">
        <v>111</v>
      </c>
      <c r="AD7" s="22" t="s">
        <v>109</v>
      </c>
      <c r="AE7" s="22" t="s">
        <v>114</v>
      </c>
      <c r="AF7" s="22" t="s">
        <v>109</v>
      </c>
      <c r="AG7" s="50"/>
      <c r="AH7" s="50"/>
      <c r="AI7" s="50"/>
      <c r="AJ7" s="50"/>
      <c r="AK7" s="22" t="s">
        <v>117</v>
      </c>
      <c r="AL7" s="22" t="s">
        <v>109</v>
      </c>
      <c r="AM7" s="22" t="s">
        <v>117</v>
      </c>
      <c r="AN7" s="22" t="s">
        <v>109</v>
      </c>
      <c r="AO7" s="50"/>
      <c r="AP7" s="50"/>
      <c r="AQ7" s="52"/>
      <c r="AR7" s="50"/>
      <c r="AS7" s="22" t="s">
        <v>111</v>
      </c>
      <c r="AT7" s="22" t="s">
        <v>109</v>
      </c>
      <c r="AU7" s="22" t="s">
        <v>111</v>
      </c>
      <c r="AV7" s="22" t="s">
        <v>109</v>
      </c>
      <c r="AW7" s="22" t="s">
        <v>114</v>
      </c>
      <c r="AX7" s="22" t="s">
        <v>109</v>
      </c>
      <c r="AY7" s="50"/>
      <c r="AZ7" s="50"/>
      <c r="BA7" s="50"/>
      <c r="BB7" s="50"/>
      <c r="BC7" s="22" t="s">
        <v>117</v>
      </c>
      <c r="BD7" s="22" t="s">
        <v>109</v>
      </c>
      <c r="BE7" s="22" t="s">
        <v>117</v>
      </c>
      <c r="BF7" s="22" t="s">
        <v>109</v>
      </c>
      <c r="BG7" s="50"/>
      <c r="BH7" s="50"/>
      <c r="BI7" s="52"/>
      <c r="BJ7" s="50"/>
      <c r="BK7" s="22" t="s">
        <v>111</v>
      </c>
      <c r="BL7" s="22" t="s">
        <v>109</v>
      </c>
      <c r="BM7" s="22" t="s">
        <v>111</v>
      </c>
      <c r="BN7" s="22" t="s">
        <v>109</v>
      </c>
      <c r="BO7" s="22" t="s">
        <v>114</v>
      </c>
      <c r="BP7" s="22" t="s">
        <v>109</v>
      </c>
      <c r="BQ7" s="50"/>
      <c r="BR7" s="50"/>
      <c r="BS7" s="50"/>
      <c r="BT7" s="50"/>
      <c r="BU7" s="22" t="s">
        <v>117</v>
      </c>
      <c r="BV7" s="22" t="s">
        <v>109</v>
      </c>
      <c r="BW7" s="22" t="s">
        <v>117</v>
      </c>
      <c r="BX7" s="22" t="s">
        <v>109</v>
      </c>
      <c r="BY7" s="50"/>
      <c r="BZ7" s="50"/>
      <c r="CA7" s="52"/>
      <c r="CB7" s="50"/>
      <c r="CC7" s="22" t="s">
        <v>111</v>
      </c>
      <c r="CD7" s="22" t="s">
        <v>109</v>
      </c>
      <c r="CE7" s="22" t="s">
        <v>111</v>
      </c>
      <c r="CF7" s="22" t="s">
        <v>109</v>
      </c>
      <c r="CG7" s="22" t="s">
        <v>114</v>
      </c>
      <c r="CH7" s="22" t="s">
        <v>109</v>
      </c>
      <c r="CI7" s="50"/>
      <c r="CJ7" s="50"/>
      <c r="CK7" s="50"/>
      <c r="CL7" s="50"/>
      <c r="CM7" s="22" t="s">
        <v>117</v>
      </c>
      <c r="CN7" s="22" t="s">
        <v>109</v>
      </c>
      <c r="CO7" s="22" t="s">
        <v>117</v>
      </c>
      <c r="CP7" s="22" t="s">
        <v>109</v>
      </c>
      <c r="CQ7" s="50"/>
      <c r="CR7" s="50"/>
    </row>
    <row r="8" spans="1:96" s="3" customFormat="1" ht="13.5" x14ac:dyDescent="0.2">
      <c r="A8" s="23" t="s">
        <v>188</v>
      </c>
      <c r="B8" s="23" t="s">
        <v>189</v>
      </c>
      <c r="C8" s="23"/>
      <c r="D8" s="24"/>
      <c r="E8" s="24"/>
      <c r="F8" s="30"/>
      <c r="G8" s="7">
        <v>1</v>
      </c>
      <c r="H8" s="7">
        <f>1+G8</f>
        <v>2</v>
      </c>
      <c r="I8" s="7">
        <f t="shared" ref="I8:X8" si="0">1+H8</f>
        <v>3</v>
      </c>
      <c r="J8" s="7">
        <f t="shared" si="0"/>
        <v>4</v>
      </c>
      <c r="K8" s="7">
        <f t="shared" si="0"/>
        <v>5</v>
      </c>
      <c r="L8" s="7">
        <f t="shared" si="0"/>
        <v>6</v>
      </c>
      <c r="M8" s="7">
        <f t="shared" si="0"/>
        <v>7</v>
      </c>
      <c r="N8" s="7">
        <f t="shared" si="0"/>
        <v>8</v>
      </c>
      <c r="O8" s="7">
        <f t="shared" si="0"/>
        <v>9</v>
      </c>
      <c r="P8" s="7">
        <f t="shared" si="0"/>
        <v>10</v>
      </c>
      <c r="Q8" s="7">
        <f t="shared" si="0"/>
        <v>11</v>
      </c>
      <c r="R8" s="7">
        <f t="shared" si="0"/>
        <v>12</v>
      </c>
      <c r="S8" s="7">
        <f t="shared" si="0"/>
        <v>13</v>
      </c>
      <c r="T8" s="7">
        <f t="shared" si="0"/>
        <v>14</v>
      </c>
      <c r="U8" s="7">
        <f t="shared" si="0"/>
        <v>15</v>
      </c>
      <c r="V8" s="7">
        <f t="shared" si="0"/>
        <v>16</v>
      </c>
      <c r="W8" s="7">
        <f t="shared" si="0"/>
        <v>17</v>
      </c>
      <c r="X8" s="7">
        <f t="shared" si="0"/>
        <v>18</v>
      </c>
      <c r="Y8" s="7">
        <v>1</v>
      </c>
      <c r="Z8" s="7">
        <f>1+Y8</f>
        <v>2</v>
      </c>
      <c r="AA8" s="7">
        <f t="shared" ref="AA8" si="1">1+Z8</f>
        <v>3</v>
      </c>
      <c r="AB8" s="7">
        <f t="shared" ref="AB8" si="2">1+AA8</f>
        <v>4</v>
      </c>
      <c r="AC8" s="7">
        <f t="shared" ref="AC8" si="3">1+AB8</f>
        <v>5</v>
      </c>
      <c r="AD8" s="7">
        <f t="shared" ref="AD8" si="4">1+AC8</f>
        <v>6</v>
      </c>
      <c r="AE8" s="7">
        <f t="shared" ref="AE8" si="5">1+AD8</f>
        <v>7</v>
      </c>
      <c r="AF8" s="7">
        <f t="shared" ref="AF8" si="6">1+AE8</f>
        <v>8</v>
      </c>
      <c r="AG8" s="7">
        <f t="shared" ref="AG8" si="7">1+AF8</f>
        <v>9</v>
      </c>
      <c r="AH8" s="7">
        <f t="shared" ref="AH8" si="8">1+AG8</f>
        <v>10</v>
      </c>
      <c r="AI8" s="7">
        <f t="shared" ref="AI8" si="9">1+AH8</f>
        <v>11</v>
      </c>
      <c r="AJ8" s="7">
        <f t="shared" ref="AJ8" si="10">1+AI8</f>
        <v>12</v>
      </c>
      <c r="AK8" s="7">
        <f t="shared" ref="AK8" si="11">1+AJ8</f>
        <v>13</v>
      </c>
      <c r="AL8" s="7">
        <f t="shared" ref="AL8" si="12">1+AK8</f>
        <v>14</v>
      </c>
      <c r="AM8" s="7">
        <f t="shared" ref="AM8" si="13">1+AL8</f>
        <v>15</v>
      </c>
      <c r="AN8" s="7">
        <f t="shared" ref="AN8" si="14">1+AM8</f>
        <v>16</v>
      </c>
      <c r="AO8" s="7">
        <f t="shared" ref="AO8" si="15">1+AN8</f>
        <v>17</v>
      </c>
      <c r="AP8" s="7">
        <f t="shared" ref="AP8" si="16">1+AO8</f>
        <v>18</v>
      </c>
      <c r="AQ8" s="7">
        <v>1</v>
      </c>
      <c r="AR8" s="7">
        <f>1+AQ8</f>
        <v>2</v>
      </c>
      <c r="AS8" s="7">
        <f t="shared" ref="AS8" si="17">1+AR8</f>
        <v>3</v>
      </c>
      <c r="AT8" s="7">
        <f t="shared" ref="AT8" si="18">1+AS8</f>
        <v>4</v>
      </c>
      <c r="AU8" s="7">
        <f t="shared" ref="AU8" si="19">1+AT8</f>
        <v>5</v>
      </c>
      <c r="AV8" s="7">
        <f t="shared" ref="AV8" si="20">1+AU8</f>
        <v>6</v>
      </c>
      <c r="AW8" s="7">
        <f t="shared" ref="AW8" si="21">1+AV8</f>
        <v>7</v>
      </c>
      <c r="AX8" s="7">
        <f t="shared" ref="AX8" si="22">1+AW8</f>
        <v>8</v>
      </c>
      <c r="AY8" s="7">
        <f t="shared" ref="AY8" si="23">1+AX8</f>
        <v>9</v>
      </c>
      <c r="AZ8" s="7">
        <f t="shared" ref="AZ8" si="24">1+AY8</f>
        <v>10</v>
      </c>
      <c r="BA8" s="7">
        <f t="shared" ref="BA8" si="25">1+AZ8</f>
        <v>11</v>
      </c>
      <c r="BB8" s="7">
        <f t="shared" ref="BB8" si="26">1+BA8</f>
        <v>12</v>
      </c>
      <c r="BC8" s="7">
        <f t="shared" ref="BC8" si="27">1+BB8</f>
        <v>13</v>
      </c>
      <c r="BD8" s="7">
        <f t="shared" ref="BD8" si="28">1+BC8</f>
        <v>14</v>
      </c>
      <c r="BE8" s="7">
        <f t="shared" ref="BE8" si="29">1+BD8</f>
        <v>15</v>
      </c>
      <c r="BF8" s="7">
        <f t="shared" ref="BF8" si="30">1+BE8</f>
        <v>16</v>
      </c>
      <c r="BG8" s="7">
        <f t="shared" ref="BG8" si="31">1+BF8</f>
        <v>17</v>
      </c>
      <c r="BH8" s="7">
        <f t="shared" ref="BH8" si="32">1+BG8</f>
        <v>18</v>
      </c>
      <c r="BI8" s="7">
        <v>1</v>
      </c>
      <c r="BJ8" s="7">
        <f>1+BI8</f>
        <v>2</v>
      </c>
      <c r="BK8" s="7">
        <f t="shared" ref="BK8" si="33">1+BJ8</f>
        <v>3</v>
      </c>
      <c r="BL8" s="7">
        <f t="shared" ref="BL8" si="34">1+BK8</f>
        <v>4</v>
      </c>
      <c r="BM8" s="7">
        <f t="shared" ref="BM8" si="35">1+BL8</f>
        <v>5</v>
      </c>
      <c r="BN8" s="7">
        <f t="shared" ref="BN8" si="36">1+BM8</f>
        <v>6</v>
      </c>
      <c r="BO8" s="7">
        <f t="shared" ref="BO8" si="37">1+BN8</f>
        <v>7</v>
      </c>
      <c r="BP8" s="7">
        <f t="shared" ref="BP8" si="38">1+BO8</f>
        <v>8</v>
      </c>
      <c r="BQ8" s="7">
        <f t="shared" ref="BQ8" si="39">1+BP8</f>
        <v>9</v>
      </c>
      <c r="BR8" s="7">
        <f t="shared" ref="BR8" si="40">1+BQ8</f>
        <v>10</v>
      </c>
      <c r="BS8" s="7">
        <f t="shared" ref="BS8" si="41">1+BR8</f>
        <v>11</v>
      </c>
      <c r="BT8" s="7">
        <f t="shared" ref="BT8" si="42">1+BS8</f>
        <v>12</v>
      </c>
      <c r="BU8" s="7">
        <f t="shared" ref="BU8" si="43">1+BT8</f>
        <v>13</v>
      </c>
      <c r="BV8" s="7">
        <f t="shared" ref="BV8" si="44">1+BU8</f>
        <v>14</v>
      </c>
      <c r="BW8" s="7">
        <f t="shared" ref="BW8" si="45">1+BV8</f>
        <v>15</v>
      </c>
      <c r="BX8" s="7">
        <f t="shared" ref="BX8" si="46">1+BW8</f>
        <v>16</v>
      </c>
      <c r="BY8" s="7">
        <f t="shared" ref="BY8" si="47">1+BX8</f>
        <v>17</v>
      </c>
      <c r="BZ8" s="7">
        <f t="shared" ref="BZ8" si="48">1+BY8</f>
        <v>18</v>
      </c>
      <c r="CA8" s="7">
        <v>1</v>
      </c>
      <c r="CB8" s="7">
        <f>1+CA8</f>
        <v>2</v>
      </c>
      <c r="CC8" s="7">
        <f t="shared" ref="CC8" si="49">1+CB8</f>
        <v>3</v>
      </c>
      <c r="CD8" s="7">
        <f t="shared" ref="CD8" si="50">1+CC8</f>
        <v>4</v>
      </c>
      <c r="CE8" s="7">
        <f t="shared" ref="CE8" si="51">1+CD8</f>
        <v>5</v>
      </c>
      <c r="CF8" s="7">
        <f t="shared" ref="CF8" si="52">1+CE8</f>
        <v>6</v>
      </c>
      <c r="CG8" s="7">
        <f t="shared" ref="CG8" si="53">1+CF8</f>
        <v>7</v>
      </c>
      <c r="CH8" s="7">
        <f t="shared" ref="CH8" si="54">1+CG8</f>
        <v>8</v>
      </c>
      <c r="CI8" s="7">
        <f t="shared" ref="CI8" si="55">1+CH8</f>
        <v>9</v>
      </c>
      <c r="CJ8" s="7">
        <f t="shared" ref="CJ8" si="56">1+CI8</f>
        <v>10</v>
      </c>
      <c r="CK8" s="7">
        <f t="shared" ref="CK8" si="57">1+CJ8</f>
        <v>11</v>
      </c>
      <c r="CL8" s="7">
        <f t="shared" ref="CL8" si="58">1+CK8</f>
        <v>12</v>
      </c>
      <c r="CM8" s="7">
        <f t="shared" ref="CM8" si="59">1+CL8</f>
        <v>13</v>
      </c>
      <c r="CN8" s="7">
        <f t="shared" ref="CN8" si="60">1+CM8</f>
        <v>14</v>
      </c>
      <c r="CO8" s="7">
        <f t="shared" ref="CO8" si="61">1+CN8</f>
        <v>15</v>
      </c>
      <c r="CP8" s="7">
        <f t="shared" ref="CP8" si="62">1+CO8</f>
        <v>16</v>
      </c>
      <c r="CQ8" s="7">
        <f t="shared" ref="CQ8" si="63">1+CP8</f>
        <v>17</v>
      </c>
      <c r="CR8" s="7">
        <f t="shared" ref="CR8" si="64">1+CQ8</f>
        <v>18</v>
      </c>
    </row>
    <row r="9" spans="1:96" x14ac:dyDescent="0.25">
      <c r="A9" s="12"/>
      <c r="B9" s="17" t="s">
        <v>126</v>
      </c>
      <c r="C9" s="12"/>
      <c r="D9" s="25"/>
      <c r="E9" s="26" t="s">
        <v>155</v>
      </c>
      <c r="F9" s="31"/>
      <c r="G9" s="8"/>
      <c r="H9" s="8"/>
      <c r="I9" s="9">
        <v>0</v>
      </c>
      <c r="J9" s="8"/>
      <c r="K9" s="9">
        <v>0</v>
      </c>
      <c r="L9" s="8"/>
      <c r="M9" s="9">
        <v>0</v>
      </c>
      <c r="N9" s="8"/>
      <c r="O9" s="9">
        <v>0</v>
      </c>
      <c r="P9" s="8"/>
      <c r="Q9" s="9">
        <v>0</v>
      </c>
      <c r="R9" s="8"/>
      <c r="S9" s="9"/>
      <c r="T9" s="8"/>
      <c r="U9" s="9">
        <v>0</v>
      </c>
      <c r="V9" s="8"/>
      <c r="W9" s="9">
        <v>0</v>
      </c>
      <c r="X9" s="8"/>
      <c r="Y9" s="8"/>
      <c r="Z9" s="8"/>
      <c r="AA9" s="9">
        <v>0</v>
      </c>
      <c r="AB9" s="8"/>
      <c r="AC9" s="9">
        <v>0</v>
      </c>
      <c r="AD9" s="8"/>
      <c r="AE9" s="9">
        <v>0</v>
      </c>
      <c r="AF9" s="8"/>
      <c r="AG9" s="9">
        <v>0</v>
      </c>
      <c r="AH9" s="8"/>
      <c r="AI9" s="9">
        <v>0</v>
      </c>
      <c r="AJ9" s="8"/>
      <c r="AK9" s="9"/>
      <c r="AL9" s="8"/>
      <c r="AM9" s="9">
        <v>0</v>
      </c>
      <c r="AN9" s="8"/>
      <c r="AO9" s="9">
        <v>0</v>
      </c>
      <c r="AP9" s="8"/>
      <c r="AQ9" s="8"/>
      <c r="AR9" s="8"/>
      <c r="AS9" s="9">
        <v>0</v>
      </c>
      <c r="AT9" s="8"/>
      <c r="AU9" s="9">
        <v>0</v>
      </c>
      <c r="AV9" s="8"/>
      <c r="AW9" s="9">
        <v>0</v>
      </c>
      <c r="AX9" s="8"/>
      <c r="AY9" s="9">
        <v>0</v>
      </c>
      <c r="AZ9" s="8"/>
      <c r="BA9" s="9">
        <v>0</v>
      </c>
      <c r="BB9" s="8"/>
      <c r="BC9" s="9"/>
      <c r="BD9" s="8"/>
      <c r="BE9" s="9">
        <v>0</v>
      </c>
      <c r="BF9" s="8"/>
      <c r="BG9" s="9">
        <v>0</v>
      </c>
      <c r="BH9" s="8"/>
      <c r="BI9" s="8"/>
      <c r="BJ9" s="8"/>
      <c r="BK9" s="9">
        <v>0</v>
      </c>
      <c r="BL9" s="8"/>
      <c r="BM9" s="9">
        <v>0</v>
      </c>
      <c r="BN9" s="8"/>
      <c r="BO9" s="9">
        <v>0</v>
      </c>
      <c r="BP9" s="8"/>
      <c r="BQ9" s="9">
        <v>0</v>
      </c>
      <c r="BR9" s="8"/>
      <c r="BS9" s="9">
        <v>0</v>
      </c>
      <c r="BT9" s="8"/>
      <c r="BU9" s="9"/>
      <c r="BV9" s="8"/>
      <c r="BW9" s="9">
        <v>0</v>
      </c>
      <c r="BX9" s="8"/>
      <c r="BY9" s="9">
        <v>0</v>
      </c>
      <c r="BZ9" s="8"/>
      <c r="CA9" s="8"/>
      <c r="CB9" s="8"/>
      <c r="CC9" s="9">
        <v>0</v>
      </c>
      <c r="CD9" s="8"/>
      <c r="CE9" s="9">
        <v>0</v>
      </c>
      <c r="CF9" s="8"/>
      <c r="CG9" s="9">
        <v>0</v>
      </c>
      <c r="CH9" s="8"/>
      <c r="CI9" s="9">
        <v>0</v>
      </c>
      <c r="CJ9" s="8"/>
      <c r="CK9" s="9">
        <v>0</v>
      </c>
      <c r="CL9" s="8"/>
      <c r="CM9" s="9"/>
      <c r="CN9" s="8"/>
      <c r="CO9" s="9">
        <v>0</v>
      </c>
      <c r="CP9" s="8"/>
      <c r="CQ9" s="9">
        <v>0</v>
      </c>
      <c r="CR9" s="8"/>
    </row>
    <row r="10" spans="1:96" ht="15" customHeight="1" x14ac:dyDescent="0.25">
      <c r="A10" s="12">
        <v>1</v>
      </c>
      <c r="B10" s="18" t="s">
        <v>2</v>
      </c>
      <c r="C10" s="12">
        <v>330278</v>
      </c>
      <c r="D10" s="25" t="s">
        <v>156</v>
      </c>
      <c r="E10" s="25" t="s">
        <v>155</v>
      </c>
      <c r="F10" s="31" t="s">
        <v>157</v>
      </c>
      <c r="G10" s="8">
        <f>H10+P10+R10+X10</f>
        <v>490679997.56</v>
      </c>
      <c r="H10" s="8">
        <f>J10+L10+N10</f>
        <v>153062984.44999999</v>
      </c>
      <c r="I10" s="9">
        <f t="shared" ref="I10:I41" si="65">AA10+AS10+BK10+CC10</f>
        <v>225406</v>
      </c>
      <c r="J10" s="8">
        <f t="shared" ref="J10:X10" si="66">AB10+AT10+BL10+CD10</f>
        <v>87379026.25</v>
      </c>
      <c r="K10" s="9">
        <f t="shared" si="66"/>
        <v>11836</v>
      </c>
      <c r="L10" s="8">
        <f t="shared" si="66"/>
        <v>4142597.06</v>
      </c>
      <c r="M10" s="9">
        <f t="shared" si="66"/>
        <v>50290</v>
      </c>
      <c r="N10" s="8">
        <f t="shared" si="66"/>
        <v>61541361.140000001</v>
      </c>
      <c r="O10" s="9">
        <f t="shared" si="66"/>
        <v>1028</v>
      </c>
      <c r="P10" s="8">
        <f t="shared" si="66"/>
        <v>14080174.699999999</v>
      </c>
      <c r="Q10" s="9">
        <f t="shared" si="66"/>
        <v>8925</v>
      </c>
      <c r="R10" s="8">
        <f t="shared" ref="R10:R74" si="67">AJ10+BB10+BT10+CL10</f>
        <v>323536838.41000003</v>
      </c>
      <c r="S10" s="9">
        <f t="shared" si="66"/>
        <v>0</v>
      </c>
      <c r="T10" s="8">
        <f t="shared" si="66"/>
        <v>0</v>
      </c>
      <c r="U10" s="9">
        <f t="shared" si="66"/>
        <v>209</v>
      </c>
      <c r="V10" s="8">
        <f t="shared" si="66"/>
        <v>50654317</v>
      </c>
      <c r="W10" s="9">
        <f t="shared" si="66"/>
        <v>0</v>
      </c>
      <c r="X10" s="8">
        <f t="shared" si="66"/>
        <v>0</v>
      </c>
      <c r="Y10" s="8">
        <f>Z10+AH10+AJ10+AP10</f>
        <v>123841073.61</v>
      </c>
      <c r="Z10" s="8">
        <f>AB10+AD10+AF10</f>
        <v>39436820.329999998</v>
      </c>
      <c r="AA10" s="9">
        <f>'Капитал МС'!AA10+ИГС!AA10+'Макс-М'!AA10</f>
        <v>56352</v>
      </c>
      <c r="AB10" s="8">
        <f>'Капитал МС'!AB10+ИГС!AB10+'Макс-М'!AB10</f>
        <v>22453715.149999999</v>
      </c>
      <c r="AC10" s="9">
        <f>'Капитал МС'!AC10+ИГС!AC10+'Макс-М'!AC10</f>
        <v>2959</v>
      </c>
      <c r="AD10" s="8">
        <f>'Капитал МС'!AD10+ИГС!AD10+'Макс-М'!AD10</f>
        <v>1035649.27</v>
      </c>
      <c r="AE10" s="9">
        <f>'Капитал МС'!AE10+ИГС!AE10+'Макс-М'!AE10</f>
        <v>12573</v>
      </c>
      <c r="AF10" s="8">
        <f>'Капитал МС'!AF10+ИГС!AF10+'Макс-М'!AF10</f>
        <v>15947455.91</v>
      </c>
      <c r="AG10" s="9">
        <f>'Капитал МС'!AG10+ИГС!AG10+'Макс-М'!AG10</f>
        <v>257</v>
      </c>
      <c r="AH10" s="8">
        <f>'Капитал МС'!AH10+ИГС!AH10+'Макс-М'!AH10</f>
        <v>3520043.68</v>
      </c>
      <c r="AI10" s="9">
        <f>'Капитал МС'!AI10+ИГС!AI10+'Макс-М'!AI10</f>
        <v>2231</v>
      </c>
      <c r="AJ10" s="8">
        <f>'Капитал МС'!AJ10+ИГС!AJ10+'Макс-М'!AJ10</f>
        <v>80884209.599999994</v>
      </c>
      <c r="AK10" s="9">
        <f>'Капитал МС'!AK10+ИГС!AK10+'Макс-М'!AK10</f>
        <v>0</v>
      </c>
      <c r="AL10" s="8">
        <f>'Капитал МС'!AL10+ИГС!AL10+'Макс-М'!AL10</f>
        <v>0</v>
      </c>
      <c r="AM10" s="9">
        <f>'Капитал МС'!AM10+ИГС!AM10+'Макс-М'!AM10</f>
        <v>53</v>
      </c>
      <c r="AN10" s="8">
        <f>'Капитал МС'!AN10+ИГС!AN10+'Макс-М'!AN10</f>
        <v>12663579.26</v>
      </c>
      <c r="AO10" s="9">
        <f>'Капитал МС'!AO10+ИГС!AO10+'Макс-М'!AO10</f>
        <v>0</v>
      </c>
      <c r="AP10" s="8">
        <f>'Капитал МС'!AP10+ИГС!AP10+'Макс-М'!AP10</f>
        <v>0</v>
      </c>
      <c r="AQ10" s="8">
        <f>AR10+AZ10+BB10+BH10</f>
        <v>123841073.61</v>
      </c>
      <c r="AR10" s="8">
        <f>AT10+AV10+AX10</f>
        <v>39436820.329999998</v>
      </c>
      <c r="AS10" s="9">
        <f>'Капитал МС'!AS10+ИГС!AS10+'Макс-М'!AS10</f>
        <v>56352</v>
      </c>
      <c r="AT10" s="8">
        <f>'Капитал МС'!AT10+ИГС!AT10+'Макс-М'!AT10</f>
        <v>22453715.149999999</v>
      </c>
      <c r="AU10" s="9">
        <f>'Капитал МС'!AU10+ИГС!AU10+'Макс-М'!AU10</f>
        <v>2959</v>
      </c>
      <c r="AV10" s="8">
        <f>'Капитал МС'!AV10+ИГС!AV10+'Макс-М'!AV10</f>
        <v>1035649.27</v>
      </c>
      <c r="AW10" s="9">
        <f>'Капитал МС'!AW10+ИГС!AW10+'Макс-М'!AW10</f>
        <v>12573</v>
      </c>
      <c r="AX10" s="8">
        <f>'Капитал МС'!AX10+ИГС!AX10+'Макс-М'!AX10</f>
        <v>15947455.91</v>
      </c>
      <c r="AY10" s="9">
        <f>'Капитал МС'!AY10+ИГС!AY10+'Макс-М'!AY10</f>
        <v>257</v>
      </c>
      <c r="AZ10" s="8">
        <f>'Капитал МС'!AZ10+ИГС!AZ10+'Макс-М'!AZ10</f>
        <v>3520043.68</v>
      </c>
      <c r="BA10" s="9">
        <f>'Капитал МС'!BA10+ИГС!BA10+'Макс-М'!BA10</f>
        <v>2231</v>
      </c>
      <c r="BB10" s="8">
        <f>'Капитал МС'!BB10+ИГС!BB10+'Макс-М'!BB10</f>
        <v>80884209.599999994</v>
      </c>
      <c r="BC10" s="9">
        <f>'Капитал МС'!BC10+ИГС!BC10+'Макс-М'!BC10</f>
        <v>0</v>
      </c>
      <c r="BD10" s="8">
        <f>'Капитал МС'!BD10+ИГС!BD10+'Макс-М'!BD10</f>
        <v>0</v>
      </c>
      <c r="BE10" s="9">
        <f>'Капитал МС'!BE10+ИГС!BE10+'Макс-М'!BE10</f>
        <v>53</v>
      </c>
      <c r="BF10" s="8">
        <f>'Капитал МС'!BF10+ИГС!BF10+'Макс-М'!BF10</f>
        <v>12663579.26</v>
      </c>
      <c r="BG10" s="9">
        <f>'Капитал МС'!BG10+ИГС!BG10+'Макс-М'!BG10</f>
        <v>0</v>
      </c>
      <c r="BH10" s="8">
        <f>'Капитал МС'!BH10+ИГС!BH10+'Макс-М'!BH10</f>
        <v>0</v>
      </c>
      <c r="BI10" s="8">
        <f>BJ10+BR10+BT10+BZ10</f>
        <v>123841073.61</v>
      </c>
      <c r="BJ10" s="8">
        <f>BL10+BN10+BP10</f>
        <v>39436820.329999998</v>
      </c>
      <c r="BK10" s="9">
        <f>'Капитал МС'!BK10+ИГС!BK10+'Макс-М'!BK10</f>
        <v>56352</v>
      </c>
      <c r="BL10" s="8">
        <f>'Капитал МС'!BL10+ИГС!BL10+'Макс-М'!BL10</f>
        <v>22453715.149999999</v>
      </c>
      <c r="BM10" s="9">
        <f>'Капитал МС'!BM10+ИГС!BM10+'Макс-М'!BM10</f>
        <v>2959</v>
      </c>
      <c r="BN10" s="8">
        <f>'Капитал МС'!BN10+ИГС!BN10+'Макс-М'!BN10</f>
        <v>1035649.27</v>
      </c>
      <c r="BO10" s="9">
        <f>'Капитал МС'!BO10+ИГС!BO10+'Макс-М'!BO10</f>
        <v>12573</v>
      </c>
      <c r="BP10" s="8">
        <f>'Капитал МС'!BP10+ИГС!BP10+'Макс-М'!BP10</f>
        <v>15947455.91</v>
      </c>
      <c r="BQ10" s="9">
        <f>'Капитал МС'!BQ10+ИГС!BQ10+'Макс-М'!BQ10</f>
        <v>257</v>
      </c>
      <c r="BR10" s="8">
        <f>'Капитал МС'!BR10+ИГС!BR10+'Макс-М'!BR10</f>
        <v>3520043.68</v>
      </c>
      <c r="BS10" s="9">
        <f>'Капитал МС'!BS10+ИГС!BS10+'Макс-М'!BS10</f>
        <v>2231</v>
      </c>
      <c r="BT10" s="8">
        <f>'Капитал МС'!BT10+ИГС!BT10+'Макс-М'!BT10</f>
        <v>80884209.599999994</v>
      </c>
      <c r="BU10" s="9">
        <f>'Капитал МС'!BU10+ИГС!BU10+'Макс-М'!BU10</f>
        <v>0</v>
      </c>
      <c r="BV10" s="8">
        <f>'Капитал МС'!BV10+ИГС!BV10+'Макс-М'!BV10</f>
        <v>0</v>
      </c>
      <c r="BW10" s="9">
        <f>'Капитал МС'!BW10+ИГС!BW10+'Макс-М'!BW10</f>
        <v>53</v>
      </c>
      <c r="BX10" s="8">
        <f>'Капитал МС'!BX10+ИГС!BX10+'Макс-М'!BX10</f>
        <v>12663579.26</v>
      </c>
      <c r="BY10" s="9">
        <f>'Капитал МС'!BY10+ИГС!BY10+'Макс-М'!BY10</f>
        <v>0</v>
      </c>
      <c r="BZ10" s="8">
        <f>'Капитал МС'!BZ10+ИГС!BZ10+'Макс-М'!BZ10</f>
        <v>0</v>
      </c>
      <c r="CA10" s="8">
        <f>CB10+CJ10+CL10+CR10</f>
        <v>119156776.73</v>
      </c>
      <c r="CB10" s="8">
        <f>CD10+CF10+CH10</f>
        <v>34752523.460000001</v>
      </c>
      <c r="CC10" s="9">
        <f>'Капитал МС'!CC10+ИГС!CC10+'Макс-М'!CC10</f>
        <v>56350</v>
      </c>
      <c r="CD10" s="8">
        <f>'Капитал МС'!CD10+ИГС!CD10+'Макс-М'!CD10</f>
        <v>20017880.800000001</v>
      </c>
      <c r="CE10" s="9">
        <f>'Капитал МС'!CE10+ИГС!CE10+'Макс-М'!CE10</f>
        <v>2959</v>
      </c>
      <c r="CF10" s="8">
        <f>'Капитал МС'!CF10+ИГС!CF10+'Макс-М'!CF10</f>
        <v>1035649.25</v>
      </c>
      <c r="CG10" s="9">
        <f>'Капитал МС'!CG10+ИГС!CG10+'Макс-М'!CG10</f>
        <v>12571</v>
      </c>
      <c r="CH10" s="8">
        <f>'Капитал МС'!CH10+ИГС!CH10+'Макс-М'!CH10</f>
        <v>13698993.41</v>
      </c>
      <c r="CI10" s="9">
        <f>'Капитал МС'!CI10+ИГС!CI10+'Макс-М'!CI10</f>
        <v>257</v>
      </c>
      <c r="CJ10" s="8">
        <f>'Капитал МС'!CJ10+ИГС!CJ10+'Макс-М'!CJ10</f>
        <v>3520043.66</v>
      </c>
      <c r="CK10" s="9">
        <f>'Капитал МС'!CK10+ИГС!CK10+'Макс-М'!CK10</f>
        <v>2232</v>
      </c>
      <c r="CL10" s="8">
        <f>'Капитал МС'!CL10+ИГС!CL10+'Макс-М'!CL10</f>
        <v>80884209.609999999</v>
      </c>
      <c r="CM10" s="9">
        <f>'Капитал МС'!CM10+ИГС!CM10+'Макс-М'!CM10</f>
        <v>0</v>
      </c>
      <c r="CN10" s="8">
        <f>'Капитал МС'!CN10+ИГС!CN10+'Макс-М'!CN10</f>
        <v>0</v>
      </c>
      <c r="CO10" s="9">
        <f>'Капитал МС'!CO10+ИГС!CO10+'Макс-М'!CO10</f>
        <v>50</v>
      </c>
      <c r="CP10" s="8">
        <f>'Капитал МС'!CP10+ИГС!CP10+'Макс-М'!CP10</f>
        <v>12663579.220000001</v>
      </c>
      <c r="CQ10" s="9">
        <f>'Капитал МС'!CQ10+ИГС!CQ10+'Макс-М'!CQ10</f>
        <v>0</v>
      </c>
      <c r="CR10" s="8">
        <f>'Капитал МС'!CR10+ИГС!CR10+'Макс-М'!CR10</f>
        <v>0</v>
      </c>
    </row>
    <row r="11" spans="1:96" ht="15" customHeight="1" x14ac:dyDescent="0.25">
      <c r="A11" s="12">
        <v>2</v>
      </c>
      <c r="B11" s="18" t="s">
        <v>3</v>
      </c>
      <c r="C11" s="12">
        <v>330268</v>
      </c>
      <c r="D11" s="25" t="s">
        <v>156</v>
      </c>
      <c r="E11" s="25" t="s">
        <v>155</v>
      </c>
      <c r="F11" s="31" t="s">
        <v>157</v>
      </c>
      <c r="G11" s="8">
        <f t="shared" ref="G11:G74" si="68">H11+P11+R11+X11</f>
        <v>63501753.280000001</v>
      </c>
      <c r="H11" s="8">
        <f t="shared" ref="H11:H74" si="69">J11+L11+N11</f>
        <v>10272917.18</v>
      </c>
      <c r="I11" s="9">
        <f t="shared" si="65"/>
        <v>28872</v>
      </c>
      <c r="J11" s="8">
        <f t="shared" ref="J11:J74" si="70">AB11+AT11+BL11+CD11</f>
        <v>4520083.5599999996</v>
      </c>
      <c r="K11" s="9">
        <f t="shared" ref="K11:K74" si="71">AC11+AU11+BM11+CE11</f>
        <v>0</v>
      </c>
      <c r="L11" s="8">
        <f t="shared" ref="L11:L74" si="72">AD11+AV11+BN11+CF11</f>
        <v>0</v>
      </c>
      <c r="M11" s="9">
        <f t="shared" ref="M11:M74" si="73">AE11+AW11+BO11+CG11</f>
        <v>13186</v>
      </c>
      <c r="N11" s="8">
        <f t="shared" ref="N11:N74" si="74">AF11+AX11+BP11+CH11</f>
        <v>5752833.6200000001</v>
      </c>
      <c r="O11" s="9">
        <f t="shared" ref="O11:O74" si="75">AG11+AY11+BQ11+CI11</f>
        <v>1451</v>
      </c>
      <c r="P11" s="8">
        <f t="shared" ref="P11:P74" si="76">AH11+AZ11+BR11+CJ11</f>
        <v>34939537.329999998</v>
      </c>
      <c r="Q11" s="9">
        <f t="shared" ref="Q11:Q74" si="77">AI11+BA11+BS11+CK11</f>
        <v>539</v>
      </c>
      <c r="R11" s="8">
        <f t="shared" si="67"/>
        <v>18289298.77</v>
      </c>
      <c r="S11" s="9">
        <f t="shared" ref="S11:S74" si="78">AK11+BC11+BU11+CM11</f>
        <v>0</v>
      </c>
      <c r="T11" s="8">
        <f t="shared" ref="T11:T74" si="79">AL11+BD11+BV11+CN11</f>
        <v>0</v>
      </c>
      <c r="U11" s="9">
        <f t="shared" ref="U11:U74" si="80">AM11+BE11+BW11+CO11</f>
        <v>8</v>
      </c>
      <c r="V11" s="8">
        <f t="shared" ref="V11:V74" si="81">AN11+BF11+BX11+CP11</f>
        <v>810736</v>
      </c>
      <c r="W11" s="9">
        <f t="shared" ref="W11:W74" si="82">AO11+BG11+BY11+CQ11</f>
        <v>0</v>
      </c>
      <c r="X11" s="8">
        <f t="shared" ref="X11:X74" si="83">AP11+BH11+BZ11+CR11</f>
        <v>0</v>
      </c>
      <c r="Y11" s="8">
        <f t="shared" ref="Y11:Y74" si="84">Z11+AH11+AJ11+AP11</f>
        <v>15875438.34</v>
      </c>
      <c r="Z11" s="8">
        <f t="shared" ref="Z11:Z74" si="85">AB11+AD11+AF11</f>
        <v>2568229.2999999998</v>
      </c>
      <c r="AA11" s="9">
        <f>'Капитал МС'!AA11+ИГС!AA11+'Макс-М'!AA11</f>
        <v>7218</v>
      </c>
      <c r="AB11" s="8">
        <f>'Капитал МС'!AB11+ИГС!AB11+'Макс-М'!AB11</f>
        <v>1130020.8899999999</v>
      </c>
      <c r="AC11" s="9">
        <f>'Капитал МС'!AC11+ИГС!AC11+'Макс-М'!AC11</f>
        <v>0</v>
      </c>
      <c r="AD11" s="8">
        <f>'Капитал МС'!AD11+ИГС!AD11+'Макс-М'!AD11</f>
        <v>0</v>
      </c>
      <c r="AE11" s="9">
        <f>'Капитал МС'!AE11+ИГС!AE11+'Макс-М'!AE11</f>
        <v>3297</v>
      </c>
      <c r="AF11" s="8">
        <f>'Капитал МС'!AF11+ИГС!AF11+'Макс-М'!AF11</f>
        <v>1438208.41</v>
      </c>
      <c r="AG11" s="9">
        <f>'Капитал МС'!AG11+ИГС!AG11+'Макс-М'!AG11</f>
        <v>364</v>
      </c>
      <c r="AH11" s="8">
        <f>'Капитал МС'!AH11+ИГС!AH11+'Макс-М'!AH11</f>
        <v>8734884.3399999999</v>
      </c>
      <c r="AI11" s="9">
        <f>'Капитал МС'!AI11+ИГС!AI11+'Макс-М'!AI11</f>
        <v>136</v>
      </c>
      <c r="AJ11" s="8">
        <f>'Капитал МС'!AJ11+ИГС!AJ11+'Макс-М'!AJ11</f>
        <v>4572324.7</v>
      </c>
      <c r="AK11" s="9">
        <f>'Капитал МС'!AK11+ИГС!AK11+'Макс-М'!AK11</f>
        <v>0</v>
      </c>
      <c r="AL11" s="8">
        <f>'Капитал МС'!AL11+ИГС!AL11+'Макс-М'!AL11</f>
        <v>0</v>
      </c>
      <c r="AM11" s="9">
        <f>'Капитал МС'!AM11+ИГС!AM11+'Макс-М'!AM11</f>
        <v>3</v>
      </c>
      <c r="AN11" s="8">
        <f>'Капитал МС'!AN11+ИГС!AN11+'Макс-М'!AN11</f>
        <v>252684.01</v>
      </c>
      <c r="AO11" s="9">
        <f>'Капитал МС'!AO11+ИГС!AO11+'Макс-М'!AO11</f>
        <v>0</v>
      </c>
      <c r="AP11" s="8">
        <f>'Капитал МС'!AP11+ИГС!AP11+'Макс-М'!AP11</f>
        <v>0</v>
      </c>
      <c r="AQ11" s="8">
        <f t="shared" ref="AQ11:AQ74" si="86">AR11+AZ11+BB11+BH11</f>
        <v>15875438.34</v>
      </c>
      <c r="AR11" s="8">
        <f t="shared" ref="AR11:AR74" si="87">AT11+AV11+AX11</f>
        <v>2568229.2999999998</v>
      </c>
      <c r="AS11" s="9">
        <f>'Капитал МС'!AS11+ИГС!AS11+'Макс-М'!AS11</f>
        <v>7218</v>
      </c>
      <c r="AT11" s="8">
        <f>'Капитал МС'!AT11+ИГС!AT11+'Макс-М'!AT11</f>
        <v>1130020.8899999999</v>
      </c>
      <c r="AU11" s="9">
        <f>'Капитал МС'!AU11+ИГС!AU11+'Макс-М'!AU11</f>
        <v>0</v>
      </c>
      <c r="AV11" s="8">
        <f>'Капитал МС'!AV11+ИГС!AV11+'Макс-М'!AV11</f>
        <v>0</v>
      </c>
      <c r="AW11" s="9">
        <f>'Капитал МС'!AW11+ИГС!AW11+'Макс-М'!AW11</f>
        <v>3297</v>
      </c>
      <c r="AX11" s="8">
        <f>'Капитал МС'!AX11+ИГС!AX11+'Макс-М'!AX11</f>
        <v>1438208.41</v>
      </c>
      <c r="AY11" s="9">
        <f>'Капитал МС'!AY11+ИГС!AY11+'Макс-М'!AY11</f>
        <v>364</v>
      </c>
      <c r="AZ11" s="8">
        <f>'Капитал МС'!AZ11+ИГС!AZ11+'Макс-М'!AZ11</f>
        <v>8734884.3399999999</v>
      </c>
      <c r="BA11" s="9">
        <f>'Капитал МС'!BA11+ИГС!BA11+'Макс-М'!BA11</f>
        <v>136</v>
      </c>
      <c r="BB11" s="8">
        <f>'Капитал МС'!BB11+ИГС!BB11+'Макс-М'!BB11</f>
        <v>4572324.7</v>
      </c>
      <c r="BC11" s="9">
        <f>'Капитал МС'!BC11+ИГС!BC11+'Макс-М'!BC11</f>
        <v>0</v>
      </c>
      <c r="BD11" s="8">
        <f>'Капитал МС'!BD11+ИГС!BD11+'Макс-М'!BD11</f>
        <v>0</v>
      </c>
      <c r="BE11" s="9">
        <f>'Капитал МС'!BE11+ИГС!BE11+'Макс-М'!BE11</f>
        <v>3</v>
      </c>
      <c r="BF11" s="8">
        <f>'Капитал МС'!BF11+ИГС!BF11+'Макс-М'!BF11</f>
        <v>371177.35</v>
      </c>
      <c r="BG11" s="9">
        <f>'Капитал МС'!BG11+ИГС!BG11+'Макс-М'!BG11</f>
        <v>0</v>
      </c>
      <c r="BH11" s="8">
        <f>'Капитал МС'!BH11+ИГС!BH11+'Макс-М'!BH11</f>
        <v>0</v>
      </c>
      <c r="BI11" s="8">
        <f t="shared" ref="BI11:BI74" si="88">BJ11+BR11+BT11+BZ11</f>
        <v>15875438.34</v>
      </c>
      <c r="BJ11" s="8">
        <f t="shared" ref="BJ11:BJ74" si="89">BL11+BN11+BP11</f>
        <v>2568229.2999999998</v>
      </c>
      <c r="BK11" s="9">
        <f>'Капитал МС'!BK11+ИГС!BK11+'Макс-М'!BK11</f>
        <v>7218</v>
      </c>
      <c r="BL11" s="8">
        <f>'Капитал МС'!BL11+ИГС!BL11+'Макс-М'!BL11</f>
        <v>1130020.8899999999</v>
      </c>
      <c r="BM11" s="9">
        <f>'Капитал МС'!BM11+ИГС!BM11+'Макс-М'!BM11</f>
        <v>0</v>
      </c>
      <c r="BN11" s="8">
        <f>'Капитал МС'!BN11+ИГС!BN11+'Макс-М'!BN11</f>
        <v>0</v>
      </c>
      <c r="BO11" s="9">
        <f>'Капитал МС'!BO11+ИГС!BO11+'Макс-М'!BO11</f>
        <v>3297</v>
      </c>
      <c r="BP11" s="8">
        <f>'Капитал МС'!BP11+ИГС!BP11+'Макс-М'!BP11</f>
        <v>1438208.41</v>
      </c>
      <c r="BQ11" s="9">
        <f>'Капитал МС'!BQ11+ИГС!BQ11+'Макс-М'!BQ11</f>
        <v>364</v>
      </c>
      <c r="BR11" s="8">
        <f>'Капитал МС'!BR11+ИГС!BR11+'Макс-М'!BR11</f>
        <v>8734884.3399999999</v>
      </c>
      <c r="BS11" s="9">
        <f>'Капитал МС'!BS11+ИГС!BS11+'Макс-М'!BS11</f>
        <v>136</v>
      </c>
      <c r="BT11" s="8">
        <f>'Капитал МС'!BT11+ИГС!BT11+'Макс-М'!BT11</f>
        <v>4572324.7</v>
      </c>
      <c r="BU11" s="9">
        <f>'Капитал МС'!BU11+ИГС!BU11+'Макс-М'!BU11</f>
        <v>0</v>
      </c>
      <c r="BV11" s="8">
        <f>'Капитал МС'!BV11+ИГС!BV11+'Макс-М'!BV11</f>
        <v>0</v>
      </c>
      <c r="BW11" s="9">
        <f>'Капитал МС'!BW11+ИГС!BW11+'Макс-М'!BW11</f>
        <v>1</v>
      </c>
      <c r="BX11" s="8">
        <f>'Капитал МС'!BX11+ИГС!BX11+'Макс-М'!BX11</f>
        <v>93437.33</v>
      </c>
      <c r="BY11" s="9">
        <f>'Капитал МС'!BY11+ИГС!BY11+'Макс-М'!BY11</f>
        <v>0</v>
      </c>
      <c r="BZ11" s="8">
        <f>'Капитал МС'!BZ11+ИГС!BZ11+'Макс-М'!BZ11</f>
        <v>0</v>
      </c>
      <c r="CA11" s="8">
        <f t="shared" ref="CA11:CA74" si="90">CB11+CJ11+CL11+CR11</f>
        <v>15875438.26</v>
      </c>
      <c r="CB11" s="8">
        <f t="shared" ref="CB11:CB74" si="91">CD11+CF11+CH11</f>
        <v>2568229.2799999998</v>
      </c>
      <c r="CC11" s="9">
        <f>'Капитал МС'!CC11+ИГС!CC11+'Макс-М'!CC11</f>
        <v>7218</v>
      </c>
      <c r="CD11" s="8">
        <f>'Капитал МС'!CD11+ИГС!CD11+'Макс-М'!CD11</f>
        <v>1130020.8899999999</v>
      </c>
      <c r="CE11" s="9">
        <f>'Капитал МС'!CE11+ИГС!CE11+'Макс-М'!CE11</f>
        <v>0</v>
      </c>
      <c r="CF11" s="8">
        <f>'Капитал МС'!CF11+ИГС!CF11+'Макс-М'!CF11</f>
        <v>0</v>
      </c>
      <c r="CG11" s="9">
        <f>'Капитал МС'!CG11+ИГС!CG11+'Макс-М'!CG11</f>
        <v>3295</v>
      </c>
      <c r="CH11" s="8">
        <f>'Капитал МС'!CH11+ИГС!CH11+'Макс-М'!CH11</f>
        <v>1438208.39</v>
      </c>
      <c r="CI11" s="9">
        <f>'Капитал МС'!CI11+ИГС!CI11+'Макс-М'!CI11</f>
        <v>359</v>
      </c>
      <c r="CJ11" s="8">
        <f>'Капитал МС'!CJ11+ИГС!CJ11+'Макс-М'!CJ11</f>
        <v>8734884.3100000005</v>
      </c>
      <c r="CK11" s="9">
        <f>'Капитал МС'!CK11+ИГС!CK11+'Макс-М'!CK11</f>
        <v>131</v>
      </c>
      <c r="CL11" s="8">
        <f>'Капитал МС'!CL11+ИГС!CL11+'Макс-М'!CL11</f>
        <v>4572324.67</v>
      </c>
      <c r="CM11" s="9">
        <f>'Капитал МС'!CM11+ИГС!CM11+'Макс-М'!CM11</f>
        <v>0</v>
      </c>
      <c r="CN11" s="8">
        <f>'Капитал МС'!CN11+ИГС!CN11+'Макс-М'!CN11</f>
        <v>0</v>
      </c>
      <c r="CO11" s="9">
        <f>'Капитал МС'!CO11+ИГС!CO11+'Макс-М'!CO11</f>
        <v>1</v>
      </c>
      <c r="CP11" s="8">
        <f>'Капитал МС'!CP11+ИГС!CP11+'Макс-М'!CP11</f>
        <v>93437.31</v>
      </c>
      <c r="CQ11" s="9">
        <f>'Капитал МС'!CQ11+ИГС!CQ11+'Макс-М'!CQ11</f>
        <v>0</v>
      </c>
      <c r="CR11" s="8">
        <f>'Капитал МС'!CR11+ИГС!CR11+'Макс-М'!CR11</f>
        <v>0</v>
      </c>
    </row>
    <row r="12" spans="1:96" ht="15" customHeight="1" x14ac:dyDescent="0.25">
      <c r="A12" s="12">
        <v>3</v>
      </c>
      <c r="B12" s="18" t="s">
        <v>4</v>
      </c>
      <c r="C12" s="12">
        <v>330098</v>
      </c>
      <c r="D12" s="25" t="s">
        <v>156</v>
      </c>
      <c r="E12" s="25" t="s">
        <v>155</v>
      </c>
      <c r="F12" s="31" t="s">
        <v>157</v>
      </c>
      <c r="G12" s="8">
        <f t="shared" si="68"/>
        <v>1408024581.8900001</v>
      </c>
      <c r="H12" s="8">
        <f t="shared" si="69"/>
        <v>222609563.09999999</v>
      </c>
      <c r="I12" s="9">
        <f t="shared" si="65"/>
        <v>87265</v>
      </c>
      <c r="J12" s="8">
        <f t="shared" si="70"/>
        <v>49087465.289999999</v>
      </c>
      <c r="K12" s="9">
        <f t="shared" si="71"/>
        <v>0</v>
      </c>
      <c r="L12" s="8">
        <f t="shared" si="72"/>
        <v>0</v>
      </c>
      <c r="M12" s="9">
        <f t="shared" si="73"/>
        <v>12</v>
      </c>
      <c r="N12" s="8">
        <f t="shared" si="74"/>
        <v>173522097.81</v>
      </c>
      <c r="O12" s="9">
        <f t="shared" si="75"/>
        <v>948</v>
      </c>
      <c r="P12" s="8">
        <f t="shared" si="76"/>
        <v>58220559.219999999</v>
      </c>
      <c r="Q12" s="9">
        <f t="shared" si="77"/>
        <v>20246</v>
      </c>
      <c r="R12" s="8">
        <f t="shared" si="67"/>
        <v>1127194459.5699999</v>
      </c>
      <c r="S12" s="9">
        <f t="shared" si="78"/>
        <v>0</v>
      </c>
      <c r="T12" s="8">
        <f t="shared" si="79"/>
        <v>0</v>
      </c>
      <c r="U12" s="9">
        <f t="shared" si="80"/>
        <v>2605</v>
      </c>
      <c r="V12" s="8">
        <f t="shared" si="81"/>
        <v>457198666</v>
      </c>
      <c r="W12" s="9">
        <f t="shared" si="82"/>
        <v>0</v>
      </c>
      <c r="X12" s="8">
        <f t="shared" si="83"/>
        <v>0</v>
      </c>
      <c r="Y12" s="8">
        <f t="shared" si="84"/>
        <v>352006145.5</v>
      </c>
      <c r="Z12" s="8">
        <f t="shared" si="85"/>
        <v>55652390.789999999</v>
      </c>
      <c r="AA12" s="9">
        <f>'Капитал МС'!AA12+ИГС!AA12+'Макс-М'!AA12</f>
        <v>21817</v>
      </c>
      <c r="AB12" s="8">
        <f>'Капитал МС'!AB12+ИГС!AB12+'Макс-М'!AB12</f>
        <v>12271866.33</v>
      </c>
      <c r="AC12" s="9">
        <f>'Капитал МС'!AC12+ИГС!AC12+'Макс-М'!AC12</f>
        <v>0</v>
      </c>
      <c r="AD12" s="8">
        <f>'Капитал МС'!AD12+ИГС!AD12+'Макс-М'!AD12</f>
        <v>0</v>
      </c>
      <c r="AE12" s="9">
        <f>'Капитал МС'!AE12+ИГС!AE12+'Макс-М'!AE12</f>
        <v>3</v>
      </c>
      <c r="AF12" s="8">
        <f>'Капитал МС'!AF12+ИГС!AF12+'Макс-М'!AF12</f>
        <v>43380524.460000001</v>
      </c>
      <c r="AG12" s="9">
        <f>'Капитал МС'!AG12+ИГС!AG12+'Макс-М'!AG12</f>
        <v>237</v>
      </c>
      <c r="AH12" s="8">
        <f>'Капитал МС'!AH12+ИГС!AH12+'Макс-М'!AH12</f>
        <v>14555139.810000001</v>
      </c>
      <c r="AI12" s="9">
        <f>'Капитал МС'!AI12+ИГС!AI12+'Макс-М'!AI12</f>
        <v>5062</v>
      </c>
      <c r="AJ12" s="8">
        <f>'Капитал МС'!AJ12+ИГС!AJ12+'Макс-М'!AJ12</f>
        <v>281798614.89999998</v>
      </c>
      <c r="AK12" s="9">
        <f>'Капитал МС'!AK12+ИГС!AK12+'Макс-М'!AK12</f>
        <v>0</v>
      </c>
      <c r="AL12" s="8">
        <f>'Капитал МС'!AL12+ИГС!AL12+'Макс-М'!AL12</f>
        <v>0</v>
      </c>
      <c r="AM12" s="9">
        <f>'Капитал МС'!AM12+ИГС!AM12+'Макс-М'!AM12</f>
        <v>651</v>
      </c>
      <c r="AN12" s="8">
        <f>'Капитал МС'!AN12+ИГС!AN12+'Макс-М'!AN12</f>
        <v>114299666.5</v>
      </c>
      <c r="AO12" s="9">
        <f>'Капитал МС'!AO12+ИГС!AO12+'Макс-М'!AO12</f>
        <v>0</v>
      </c>
      <c r="AP12" s="8">
        <f>'Капитал МС'!AP12+ИГС!AP12+'Макс-М'!AP12</f>
        <v>0</v>
      </c>
      <c r="AQ12" s="8">
        <f t="shared" si="86"/>
        <v>352006145.5</v>
      </c>
      <c r="AR12" s="8">
        <f t="shared" si="87"/>
        <v>55652390.789999999</v>
      </c>
      <c r="AS12" s="9">
        <f>'Капитал МС'!AS12+ИГС!AS12+'Макс-М'!AS12</f>
        <v>21817</v>
      </c>
      <c r="AT12" s="8">
        <f>'Капитал МС'!AT12+ИГС!AT12+'Макс-М'!AT12</f>
        <v>12271866.33</v>
      </c>
      <c r="AU12" s="9">
        <f>'Капитал МС'!AU12+ИГС!AU12+'Макс-М'!AU12</f>
        <v>0</v>
      </c>
      <c r="AV12" s="8">
        <f>'Капитал МС'!AV12+ИГС!AV12+'Макс-М'!AV12</f>
        <v>0</v>
      </c>
      <c r="AW12" s="9">
        <f>'Капитал МС'!AW12+ИГС!AW12+'Макс-М'!AW12</f>
        <v>3</v>
      </c>
      <c r="AX12" s="8">
        <f>'Капитал МС'!AX12+ИГС!AX12+'Макс-М'!AX12</f>
        <v>43380524.460000001</v>
      </c>
      <c r="AY12" s="9">
        <f>'Капитал МС'!AY12+ИГС!AY12+'Макс-М'!AY12</f>
        <v>237</v>
      </c>
      <c r="AZ12" s="8">
        <f>'Капитал МС'!AZ12+ИГС!AZ12+'Макс-М'!AZ12</f>
        <v>14555139.810000001</v>
      </c>
      <c r="BA12" s="9">
        <f>'Капитал МС'!BA12+ИГС!BA12+'Макс-М'!BA12</f>
        <v>5062</v>
      </c>
      <c r="BB12" s="8">
        <f>'Капитал МС'!BB12+ИГС!BB12+'Макс-М'!BB12</f>
        <v>281798614.89999998</v>
      </c>
      <c r="BC12" s="9">
        <f>'Капитал МС'!BC12+ИГС!BC12+'Макс-М'!BC12</f>
        <v>0</v>
      </c>
      <c r="BD12" s="8">
        <f>'Капитал МС'!BD12+ИГС!BD12+'Макс-М'!BD12</f>
        <v>0</v>
      </c>
      <c r="BE12" s="9">
        <f>'Капитал МС'!BE12+ИГС!BE12+'Макс-М'!BE12</f>
        <v>651</v>
      </c>
      <c r="BF12" s="8">
        <f>'Капитал МС'!BF12+ИГС!BF12+'Макс-М'!BF12</f>
        <v>114299666.5</v>
      </c>
      <c r="BG12" s="9">
        <f>'Капитал МС'!BG12+ИГС!BG12+'Макс-М'!BG12</f>
        <v>0</v>
      </c>
      <c r="BH12" s="8">
        <f>'Капитал МС'!BH12+ИГС!BH12+'Макс-М'!BH12</f>
        <v>0</v>
      </c>
      <c r="BI12" s="8">
        <f t="shared" si="88"/>
        <v>352006145.5</v>
      </c>
      <c r="BJ12" s="8">
        <f t="shared" si="89"/>
        <v>55652390.789999999</v>
      </c>
      <c r="BK12" s="9">
        <f>'Капитал МС'!BK12+ИГС!BK12+'Макс-М'!BK12</f>
        <v>21817</v>
      </c>
      <c r="BL12" s="8">
        <f>'Капитал МС'!BL12+ИГС!BL12+'Макс-М'!BL12</f>
        <v>12271866.33</v>
      </c>
      <c r="BM12" s="9">
        <f>'Капитал МС'!BM12+ИГС!BM12+'Макс-М'!BM12</f>
        <v>0</v>
      </c>
      <c r="BN12" s="8">
        <f>'Капитал МС'!BN12+ИГС!BN12+'Макс-М'!BN12</f>
        <v>0</v>
      </c>
      <c r="BO12" s="9">
        <f>'Капитал МС'!BO12+ИГС!BO12+'Макс-М'!BO12</f>
        <v>3</v>
      </c>
      <c r="BP12" s="8">
        <f>'Капитал МС'!BP12+ИГС!BP12+'Макс-М'!BP12</f>
        <v>43380524.460000001</v>
      </c>
      <c r="BQ12" s="9">
        <f>'Капитал МС'!BQ12+ИГС!BQ12+'Макс-М'!BQ12</f>
        <v>237</v>
      </c>
      <c r="BR12" s="8">
        <f>'Капитал МС'!BR12+ИГС!BR12+'Макс-М'!BR12</f>
        <v>14555139.810000001</v>
      </c>
      <c r="BS12" s="9">
        <f>'Капитал МС'!BS12+ИГС!BS12+'Макс-М'!BS12</f>
        <v>5062</v>
      </c>
      <c r="BT12" s="8">
        <f>'Капитал МС'!BT12+ИГС!BT12+'Макс-М'!BT12</f>
        <v>281798614.89999998</v>
      </c>
      <c r="BU12" s="9">
        <f>'Капитал МС'!BU12+ИГС!BU12+'Макс-М'!BU12</f>
        <v>0</v>
      </c>
      <c r="BV12" s="8">
        <f>'Капитал МС'!BV12+ИГС!BV12+'Макс-М'!BV12</f>
        <v>0</v>
      </c>
      <c r="BW12" s="9">
        <f>'Капитал МС'!BW12+ИГС!BW12+'Макс-М'!BW12</f>
        <v>651</v>
      </c>
      <c r="BX12" s="8">
        <f>'Капитал МС'!BX12+ИГС!BX12+'Макс-М'!BX12</f>
        <v>114299666.5</v>
      </c>
      <c r="BY12" s="9">
        <f>'Капитал МС'!BY12+ИГС!BY12+'Макс-М'!BY12</f>
        <v>0</v>
      </c>
      <c r="BZ12" s="8">
        <f>'Капитал МС'!BZ12+ИГС!BZ12+'Макс-М'!BZ12</f>
        <v>0</v>
      </c>
      <c r="CA12" s="8">
        <f t="shared" si="90"/>
        <v>352006145.38999999</v>
      </c>
      <c r="CB12" s="8">
        <f t="shared" si="91"/>
        <v>55652390.729999997</v>
      </c>
      <c r="CC12" s="9">
        <f>'Капитал МС'!CC12+ИГС!CC12+'Макс-М'!CC12</f>
        <v>21814</v>
      </c>
      <c r="CD12" s="8">
        <f>'Капитал МС'!CD12+ИГС!CD12+'Макс-М'!CD12</f>
        <v>12271866.300000001</v>
      </c>
      <c r="CE12" s="9">
        <f>'Капитал МС'!CE12+ИГС!CE12+'Макс-М'!CE12</f>
        <v>0</v>
      </c>
      <c r="CF12" s="8">
        <f>'Капитал МС'!CF12+ИГС!CF12+'Макс-М'!CF12</f>
        <v>0</v>
      </c>
      <c r="CG12" s="9">
        <f>'Капитал МС'!CG12+ИГС!CG12+'Макс-М'!CG12</f>
        <v>3</v>
      </c>
      <c r="CH12" s="8">
        <f>'Капитал МС'!CH12+ИГС!CH12+'Макс-М'!CH12</f>
        <v>43380524.43</v>
      </c>
      <c r="CI12" s="9">
        <f>'Капитал МС'!CI12+ИГС!CI12+'Макс-М'!CI12</f>
        <v>237</v>
      </c>
      <c r="CJ12" s="8">
        <f>'Капитал МС'!CJ12+ИГС!CJ12+'Макс-М'!CJ12</f>
        <v>14555139.789999999</v>
      </c>
      <c r="CK12" s="9">
        <f>'Капитал МС'!CK12+ИГС!CK12+'Макс-М'!CK12</f>
        <v>5060</v>
      </c>
      <c r="CL12" s="8">
        <f>'Капитал МС'!CL12+ИГС!CL12+'Макс-М'!CL12</f>
        <v>281798614.87</v>
      </c>
      <c r="CM12" s="9">
        <f>'Капитал МС'!CM12+ИГС!CM12+'Макс-М'!CM12</f>
        <v>0</v>
      </c>
      <c r="CN12" s="8">
        <f>'Капитал МС'!CN12+ИГС!CN12+'Макс-М'!CN12</f>
        <v>0</v>
      </c>
      <c r="CO12" s="9">
        <f>'Капитал МС'!CO12+ИГС!CO12+'Макс-М'!CO12</f>
        <v>652</v>
      </c>
      <c r="CP12" s="8">
        <f>'Капитал МС'!CP12+ИГС!CP12+'Макс-М'!CP12</f>
        <v>114299666.5</v>
      </c>
      <c r="CQ12" s="9">
        <f>'Капитал МС'!CQ12+ИГС!CQ12+'Макс-М'!CQ12</f>
        <v>0</v>
      </c>
      <c r="CR12" s="8">
        <f>'Капитал МС'!CR12+ИГС!CR12+'Макс-М'!CR12</f>
        <v>0</v>
      </c>
    </row>
    <row r="13" spans="1:96" ht="15" customHeight="1" x14ac:dyDescent="0.25">
      <c r="A13" s="12">
        <v>4</v>
      </c>
      <c r="B13" s="18" t="s">
        <v>5</v>
      </c>
      <c r="C13" s="12">
        <v>330103</v>
      </c>
      <c r="D13" s="25" t="s">
        <v>156</v>
      </c>
      <c r="E13" s="25" t="s">
        <v>155</v>
      </c>
      <c r="F13" s="31" t="s">
        <v>157</v>
      </c>
      <c r="G13" s="8">
        <f t="shared" si="68"/>
        <v>1118402830.8399999</v>
      </c>
      <c r="H13" s="8">
        <f t="shared" si="69"/>
        <v>60005510.979999997</v>
      </c>
      <c r="I13" s="9">
        <f t="shared" si="65"/>
        <v>42600</v>
      </c>
      <c r="J13" s="8">
        <f t="shared" si="70"/>
        <v>3477461.34</v>
      </c>
      <c r="K13" s="9">
        <f t="shared" si="71"/>
        <v>0</v>
      </c>
      <c r="L13" s="8">
        <f t="shared" si="72"/>
        <v>0</v>
      </c>
      <c r="M13" s="9">
        <f t="shared" si="73"/>
        <v>4362</v>
      </c>
      <c r="N13" s="8">
        <f t="shared" si="74"/>
        <v>56528049.640000001</v>
      </c>
      <c r="O13" s="9">
        <f t="shared" si="75"/>
        <v>3461</v>
      </c>
      <c r="P13" s="8">
        <f t="shared" si="76"/>
        <v>287649392.02999997</v>
      </c>
      <c r="Q13" s="9">
        <f t="shared" si="77"/>
        <v>8271</v>
      </c>
      <c r="R13" s="8">
        <f t="shared" si="67"/>
        <v>770747927.83000004</v>
      </c>
      <c r="S13" s="9">
        <f t="shared" si="78"/>
        <v>0</v>
      </c>
      <c r="T13" s="8">
        <f t="shared" si="79"/>
        <v>0</v>
      </c>
      <c r="U13" s="9">
        <f t="shared" si="80"/>
        <v>639</v>
      </c>
      <c r="V13" s="8">
        <f t="shared" si="81"/>
        <v>83623354</v>
      </c>
      <c r="W13" s="9">
        <f t="shared" si="82"/>
        <v>0</v>
      </c>
      <c r="X13" s="8">
        <f t="shared" si="83"/>
        <v>0</v>
      </c>
      <c r="Y13" s="8">
        <f t="shared" si="84"/>
        <v>279600707.72000003</v>
      </c>
      <c r="Z13" s="8">
        <f t="shared" si="85"/>
        <v>15001377.75</v>
      </c>
      <c r="AA13" s="9">
        <f>'Капитал МС'!AA13+ИГС!AA13+'Макс-М'!AA13</f>
        <v>10651</v>
      </c>
      <c r="AB13" s="8">
        <f>'Капитал МС'!AB13+ИГС!AB13+'Макс-М'!AB13</f>
        <v>869365.34</v>
      </c>
      <c r="AC13" s="9">
        <f>'Капитал МС'!AC13+ИГС!AC13+'Макс-М'!AC13</f>
        <v>0</v>
      </c>
      <c r="AD13" s="8">
        <f>'Капитал МС'!AD13+ИГС!AD13+'Макс-М'!AD13</f>
        <v>0</v>
      </c>
      <c r="AE13" s="9">
        <f>'Капитал МС'!AE13+ИГС!AE13+'Макс-М'!AE13</f>
        <v>1091</v>
      </c>
      <c r="AF13" s="8">
        <f>'Капитал МС'!AF13+ИГС!AF13+'Макс-М'!AF13</f>
        <v>14132012.41</v>
      </c>
      <c r="AG13" s="9">
        <f>'Капитал МС'!AG13+ИГС!AG13+'Макс-М'!AG13</f>
        <v>866</v>
      </c>
      <c r="AH13" s="8">
        <f>'Капитал МС'!AH13+ИГС!AH13+'Макс-М'!AH13</f>
        <v>71912348.010000005</v>
      </c>
      <c r="AI13" s="9">
        <f>'Капитал МС'!AI13+ИГС!AI13+'Макс-М'!AI13</f>
        <v>2068</v>
      </c>
      <c r="AJ13" s="8">
        <f>'Капитал МС'!AJ13+ИГС!AJ13+'Макс-М'!AJ13</f>
        <v>192686981.96000001</v>
      </c>
      <c r="AK13" s="9">
        <f>'Капитал МС'!AK13+ИГС!AK13+'Макс-М'!AK13</f>
        <v>0</v>
      </c>
      <c r="AL13" s="8">
        <f>'Капитал МС'!AL13+ИГС!AL13+'Макс-М'!AL13</f>
        <v>0</v>
      </c>
      <c r="AM13" s="9">
        <f>'Капитал МС'!AM13+ИГС!AM13+'Макс-М'!AM13</f>
        <v>161</v>
      </c>
      <c r="AN13" s="8">
        <f>'Капитал МС'!AN13+ИГС!AN13+'Макс-М'!AN13</f>
        <v>20905838.510000002</v>
      </c>
      <c r="AO13" s="9">
        <f>'Капитал МС'!AO13+ИГС!AO13+'Макс-М'!AO13</f>
        <v>0</v>
      </c>
      <c r="AP13" s="8">
        <f>'Капитал МС'!AP13+ИГС!AP13+'Макс-М'!AP13</f>
        <v>0</v>
      </c>
      <c r="AQ13" s="8">
        <f t="shared" si="86"/>
        <v>279600707.72000003</v>
      </c>
      <c r="AR13" s="8">
        <f t="shared" si="87"/>
        <v>15001377.75</v>
      </c>
      <c r="AS13" s="9">
        <f>'Капитал МС'!AS13+ИГС!AS13+'Макс-М'!AS13</f>
        <v>10651</v>
      </c>
      <c r="AT13" s="8">
        <f>'Капитал МС'!AT13+ИГС!AT13+'Макс-М'!AT13</f>
        <v>869365.34</v>
      </c>
      <c r="AU13" s="9">
        <f>'Капитал МС'!AU13+ИГС!AU13+'Макс-М'!AU13</f>
        <v>0</v>
      </c>
      <c r="AV13" s="8">
        <f>'Капитал МС'!AV13+ИГС!AV13+'Макс-М'!AV13</f>
        <v>0</v>
      </c>
      <c r="AW13" s="9">
        <f>'Капитал МС'!AW13+ИГС!AW13+'Макс-М'!AW13</f>
        <v>1091</v>
      </c>
      <c r="AX13" s="8">
        <f>'Капитал МС'!AX13+ИГС!AX13+'Макс-М'!AX13</f>
        <v>14132012.41</v>
      </c>
      <c r="AY13" s="9">
        <f>'Капитал МС'!AY13+ИГС!AY13+'Макс-М'!AY13</f>
        <v>866</v>
      </c>
      <c r="AZ13" s="8">
        <f>'Капитал МС'!AZ13+ИГС!AZ13+'Макс-М'!AZ13</f>
        <v>71912348.010000005</v>
      </c>
      <c r="BA13" s="9">
        <f>'Капитал МС'!BA13+ИГС!BA13+'Макс-М'!BA13</f>
        <v>2068</v>
      </c>
      <c r="BB13" s="8">
        <f>'Капитал МС'!BB13+ИГС!BB13+'Макс-М'!BB13</f>
        <v>192686981.96000001</v>
      </c>
      <c r="BC13" s="9">
        <f>'Капитал МС'!BC13+ИГС!BC13+'Макс-М'!BC13</f>
        <v>0</v>
      </c>
      <c r="BD13" s="8">
        <f>'Капитал МС'!BD13+ИГС!BD13+'Макс-М'!BD13</f>
        <v>0</v>
      </c>
      <c r="BE13" s="9">
        <f>'Капитал МС'!BE13+ИГС!BE13+'Макс-М'!BE13</f>
        <v>161</v>
      </c>
      <c r="BF13" s="8">
        <f>'Капитал МС'!BF13+ИГС!BF13+'Макс-М'!BF13</f>
        <v>20905838.510000002</v>
      </c>
      <c r="BG13" s="9">
        <f>'Капитал МС'!BG13+ИГС!BG13+'Макс-М'!BG13</f>
        <v>0</v>
      </c>
      <c r="BH13" s="8">
        <f>'Капитал МС'!BH13+ИГС!BH13+'Макс-М'!BH13</f>
        <v>0</v>
      </c>
      <c r="BI13" s="8">
        <f t="shared" si="88"/>
        <v>279600707.72000003</v>
      </c>
      <c r="BJ13" s="8">
        <f t="shared" si="89"/>
        <v>15001377.75</v>
      </c>
      <c r="BK13" s="9">
        <f>'Капитал МС'!BK13+ИГС!BK13+'Макс-М'!BK13</f>
        <v>10651</v>
      </c>
      <c r="BL13" s="8">
        <f>'Капитал МС'!BL13+ИГС!BL13+'Макс-М'!BL13</f>
        <v>869365.34</v>
      </c>
      <c r="BM13" s="9">
        <f>'Капитал МС'!BM13+ИГС!BM13+'Макс-М'!BM13</f>
        <v>0</v>
      </c>
      <c r="BN13" s="8">
        <f>'Капитал МС'!BN13+ИГС!BN13+'Макс-М'!BN13</f>
        <v>0</v>
      </c>
      <c r="BO13" s="9">
        <f>'Капитал МС'!BO13+ИГС!BO13+'Макс-М'!BO13</f>
        <v>1091</v>
      </c>
      <c r="BP13" s="8">
        <f>'Капитал МС'!BP13+ИГС!BP13+'Макс-М'!BP13</f>
        <v>14132012.41</v>
      </c>
      <c r="BQ13" s="9">
        <f>'Капитал МС'!BQ13+ИГС!BQ13+'Макс-М'!BQ13</f>
        <v>866</v>
      </c>
      <c r="BR13" s="8">
        <f>'Капитал МС'!BR13+ИГС!BR13+'Макс-М'!BR13</f>
        <v>71912348.010000005</v>
      </c>
      <c r="BS13" s="9">
        <f>'Капитал МС'!BS13+ИГС!BS13+'Макс-М'!BS13</f>
        <v>2068</v>
      </c>
      <c r="BT13" s="8">
        <f>'Капитал МС'!BT13+ИГС!BT13+'Макс-М'!BT13</f>
        <v>192686981.96000001</v>
      </c>
      <c r="BU13" s="9">
        <f>'Капитал МС'!BU13+ИГС!BU13+'Макс-М'!BU13</f>
        <v>0</v>
      </c>
      <c r="BV13" s="8">
        <f>'Капитал МС'!BV13+ИГС!BV13+'Макс-М'!BV13</f>
        <v>0</v>
      </c>
      <c r="BW13" s="9">
        <f>'Капитал МС'!BW13+ИГС!BW13+'Макс-М'!BW13</f>
        <v>161</v>
      </c>
      <c r="BX13" s="8">
        <f>'Капитал МС'!BX13+ИГС!BX13+'Макс-М'!BX13</f>
        <v>20905838.510000002</v>
      </c>
      <c r="BY13" s="9">
        <f>'Капитал МС'!BY13+ИГС!BY13+'Макс-М'!BY13</f>
        <v>0</v>
      </c>
      <c r="BZ13" s="8">
        <f>'Капитал МС'!BZ13+ИГС!BZ13+'Макс-М'!BZ13</f>
        <v>0</v>
      </c>
      <c r="CA13" s="8">
        <f t="shared" si="90"/>
        <v>279600707.68000001</v>
      </c>
      <c r="CB13" s="8">
        <f t="shared" si="91"/>
        <v>15001377.73</v>
      </c>
      <c r="CC13" s="9">
        <f>'Капитал МС'!CC13+ИГС!CC13+'Макс-М'!CC13</f>
        <v>10647</v>
      </c>
      <c r="CD13" s="8">
        <f>'Капитал МС'!CD13+ИГС!CD13+'Макс-М'!CD13</f>
        <v>869365.32</v>
      </c>
      <c r="CE13" s="9">
        <f>'Капитал МС'!CE13+ИГС!CE13+'Макс-М'!CE13</f>
        <v>0</v>
      </c>
      <c r="CF13" s="8">
        <f>'Капитал МС'!CF13+ИГС!CF13+'Макс-М'!CF13</f>
        <v>0</v>
      </c>
      <c r="CG13" s="9">
        <f>'Капитал МС'!CG13+ИГС!CG13+'Макс-М'!CG13</f>
        <v>1089</v>
      </c>
      <c r="CH13" s="8">
        <f>'Капитал МС'!CH13+ИГС!CH13+'Макс-М'!CH13</f>
        <v>14132012.41</v>
      </c>
      <c r="CI13" s="9">
        <f>'Капитал МС'!CI13+ИГС!CI13+'Макс-М'!CI13</f>
        <v>863</v>
      </c>
      <c r="CJ13" s="8">
        <f>'Капитал МС'!CJ13+ИГС!CJ13+'Макс-М'!CJ13</f>
        <v>71912348</v>
      </c>
      <c r="CK13" s="9">
        <f>'Капитал МС'!CK13+ИГС!CK13+'Макс-М'!CK13</f>
        <v>2067</v>
      </c>
      <c r="CL13" s="8">
        <f>'Капитал МС'!CL13+ИГС!CL13+'Макс-М'!CL13</f>
        <v>192686981.94999999</v>
      </c>
      <c r="CM13" s="9">
        <f>'Капитал МС'!CM13+ИГС!CM13+'Макс-М'!CM13</f>
        <v>0</v>
      </c>
      <c r="CN13" s="8">
        <f>'Капитал МС'!CN13+ИГС!CN13+'Макс-М'!CN13</f>
        <v>0</v>
      </c>
      <c r="CO13" s="9">
        <f>'Капитал МС'!CO13+ИГС!CO13+'Макс-М'!CO13</f>
        <v>156</v>
      </c>
      <c r="CP13" s="8">
        <f>'Капитал МС'!CP13+ИГС!CP13+'Макс-М'!CP13</f>
        <v>20905838.469999999</v>
      </c>
      <c r="CQ13" s="9">
        <f>'Капитал МС'!CQ13+ИГС!CQ13+'Макс-М'!CQ13</f>
        <v>0</v>
      </c>
      <c r="CR13" s="8">
        <f>'Капитал МС'!CR13+ИГС!CR13+'Макс-М'!CR13</f>
        <v>0</v>
      </c>
    </row>
    <row r="14" spans="1:96" ht="15" customHeight="1" x14ac:dyDescent="0.25">
      <c r="A14" s="12">
        <v>5</v>
      </c>
      <c r="B14" s="18" t="s">
        <v>6</v>
      </c>
      <c r="C14" s="12">
        <v>330272</v>
      </c>
      <c r="D14" s="25" t="s">
        <v>156</v>
      </c>
      <c r="E14" s="25" t="s">
        <v>155</v>
      </c>
      <c r="F14" s="31" t="s">
        <v>157</v>
      </c>
      <c r="G14" s="8">
        <f t="shared" si="68"/>
        <v>30861018.010000002</v>
      </c>
      <c r="H14" s="8">
        <f t="shared" si="69"/>
        <v>30861018.010000002</v>
      </c>
      <c r="I14" s="9">
        <f t="shared" si="65"/>
        <v>10419</v>
      </c>
      <c r="J14" s="8">
        <f t="shared" si="70"/>
        <v>4708554.4800000004</v>
      </c>
      <c r="K14" s="9">
        <f t="shared" si="71"/>
        <v>9687</v>
      </c>
      <c r="L14" s="8">
        <f t="shared" si="72"/>
        <v>4924967.67</v>
      </c>
      <c r="M14" s="9">
        <f t="shared" si="73"/>
        <v>19988</v>
      </c>
      <c r="N14" s="8">
        <f t="shared" si="74"/>
        <v>21227495.859999999</v>
      </c>
      <c r="O14" s="9">
        <f t="shared" si="75"/>
        <v>0</v>
      </c>
      <c r="P14" s="8">
        <f t="shared" si="76"/>
        <v>0</v>
      </c>
      <c r="Q14" s="9">
        <f t="shared" si="77"/>
        <v>0</v>
      </c>
      <c r="R14" s="8">
        <f t="shared" si="67"/>
        <v>0</v>
      </c>
      <c r="S14" s="9">
        <f t="shared" si="78"/>
        <v>0</v>
      </c>
      <c r="T14" s="8">
        <f t="shared" si="79"/>
        <v>0</v>
      </c>
      <c r="U14" s="9">
        <f t="shared" si="80"/>
        <v>0</v>
      </c>
      <c r="V14" s="8">
        <f t="shared" si="81"/>
        <v>0</v>
      </c>
      <c r="W14" s="9">
        <f t="shared" si="82"/>
        <v>0</v>
      </c>
      <c r="X14" s="8">
        <f t="shared" si="83"/>
        <v>0</v>
      </c>
      <c r="Y14" s="8">
        <f t="shared" si="84"/>
        <v>7715254.5099999998</v>
      </c>
      <c r="Z14" s="8">
        <f t="shared" si="85"/>
        <v>7715254.5099999998</v>
      </c>
      <c r="AA14" s="9">
        <f>'Капитал МС'!AA14+ИГС!AA14+'Макс-М'!AA14</f>
        <v>2605</v>
      </c>
      <c r="AB14" s="8">
        <f>'Капитал МС'!AB14+ИГС!AB14+'Макс-М'!AB14</f>
        <v>1177138.6200000001</v>
      </c>
      <c r="AC14" s="9">
        <f>'Капитал МС'!AC14+ИГС!AC14+'Макс-М'!AC14</f>
        <v>2422</v>
      </c>
      <c r="AD14" s="8">
        <f>'Капитал МС'!AD14+ИГС!AD14+'Макс-М'!AD14</f>
        <v>1231241.92</v>
      </c>
      <c r="AE14" s="9">
        <f>'Капитал МС'!AE14+ИГС!AE14+'Макс-М'!AE14</f>
        <v>4997</v>
      </c>
      <c r="AF14" s="8">
        <f>'Капитал МС'!AF14+ИГС!AF14+'Макс-М'!AF14</f>
        <v>5306873.97</v>
      </c>
      <c r="AG14" s="9">
        <f>'Капитал МС'!AG14+ИГС!AG14+'Макс-М'!AG14</f>
        <v>0</v>
      </c>
      <c r="AH14" s="8">
        <f>'Капитал МС'!AH14+ИГС!AH14+'Макс-М'!AH14</f>
        <v>0</v>
      </c>
      <c r="AI14" s="9">
        <f>'Капитал МС'!AI14+ИГС!AI14+'Макс-М'!AI14</f>
        <v>0</v>
      </c>
      <c r="AJ14" s="8">
        <f>'Капитал МС'!AJ14+ИГС!AJ14+'Макс-М'!AJ14</f>
        <v>0</v>
      </c>
      <c r="AK14" s="9">
        <f>'Капитал МС'!AK14+ИГС!AK14+'Макс-М'!AK14</f>
        <v>0</v>
      </c>
      <c r="AL14" s="8">
        <f>'Капитал МС'!AL14+ИГС!AL14+'Макс-М'!AL14</f>
        <v>0</v>
      </c>
      <c r="AM14" s="9">
        <f>'Капитал МС'!AM14+ИГС!AM14+'Макс-М'!AM14</f>
        <v>0</v>
      </c>
      <c r="AN14" s="8">
        <f>'Капитал МС'!AN14+ИГС!AN14+'Макс-М'!AN14</f>
        <v>0</v>
      </c>
      <c r="AO14" s="9">
        <f>'Капитал МС'!AO14+ИГС!AO14+'Макс-М'!AO14</f>
        <v>0</v>
      </c>
      <c r="AP14" s="8">
        <f>'Капитал МС'!AP14+ИГС!AP14+'Макс-М'!AP14</f>
        <v>0</v>
      </c>
      <c r="AQ14" s="8">
        <f t="shared" si="86"/>
        <v>7715254.5099999998</v>
      </c>
      <c r="AR14" s="8">
        <f t="shared" si="87"/>
        <v>7715254.5099999998</v>
      </c>
      <c r="AS14" s="9">
        <f>'Капитал МС'!AS14+ИГС!AS14+'Макс-М'!AS14</f>
        <v>2605</v>
      </c>
      <c r="AT14" s="8">
        <f>'Капитал МС'!AT14+ИГС!AT14+'Макс-М'!AT14</f>
        <v>1177138.6200000001</v>
      </c>
      <c r="AU14" s="9">
        <f>'Капитал МС'!AU14+ИГС!AU14+'Макс-М'!AU14</f>
        <v>2422</v>
      </c>
      <c r="AV14" s="8">
        <f>'Капитал МС'!AV14+ИГС!AV14+'Макс-М'!AV14</f>
        <v>1231241.92</v>
      </c>
      <c r="AW14" s="9">
        <f>'Капитал МС'!AW14+ИГС!AW14+'Макс-М'!AW14</f>
        <v>4997</v>
      </c>
      <c r="AX14" s="8">
        <f>'Капитал МС'!AX14+ИГС!AX14+'Макс-М'!AX14</f>
        <v>5306873.97</v>
      </c>
      <c r="AY14" s="9">
        <f>'Капитал МС'!AY14+ИГС!AY14+'Макс-М'!AY14</f>
        <v>0</v>
      </c>
      <c r="AZ14" s="8">
        <f>'Капитал МС'!AZ14+ИГС!AZ14+'Макс-М'!AZ14</f>
        <v>0</v>
      </c>
      <c r="BA14" s="9">
        <f>'Капитал МС'!BA14+ИГС!BA14+'Макс-М'!BA14</f>
        <v>0</v>
      </c>
      <c r="BB14" s="8">
        <f>'Капитал МС'!BB14+ИГС!BB14+'Макс-М'!BB14</f>
        <v>0</v>
      </c>
      <c r="BC14" s="9">
        <f>'Капитал МС'!BC14+ИГС!BC14+'Макс-М'!BC14</f>
        <v>0</v>
      </c>
      <c r="BD14" s="8">
        <f>'Капитал МС'!BD14+ИГС!BD14+'Макс-М'!BD14</f>
        <v>0</v>
      </c>
      <c r="BE14" s="9">
        <f>'Капитал МС'!BE14+ИГС!BE14+'Макс-М'!BE14</f>
        <v>0</v>
      </c>
      <c r="BF14" s="8">
        <f>'Капитал МС'!BF14+ИГС!BF14+'Макс-М'!BF14</f>
        <v>0</v>
      </c>
      <c r="BG14" s="9">
        <f>'Капитал МС'!BG14+ИГС!BG14+'Макс-М'!BG14</f>
        <v>0</v>
      </c>
      <c r="BH14" s="8">
        <f>'Капитал МС'!BH14+ИГС!BH14+'Макс-М'!BH14</f>
        <v>0</v>
      </c>
      <c r="BI14" s="8">
        <f t="shared" si="88"/>
        <v>7715254.5099999998</v>
      </c>
      <c r="BJ14" s="8">
        <f t="shared" si="89"/>
        <v>7715254.5099999998</v>
      </c>
      <c r="BK14" s="9">
        <f>'Капитал МС'!BK14+ИГС!BK14+'Макс-М'!BK14</f>
        <v>2605</v>
      </c>
      <c r="BL14" s="8">
        <f>'Капитал МС'!BL14+ИГС!BL14+'Макс-М'!BL14</f>
        <v>1177138.6200000001</v>
      </c>
      <c r="BM14" s="9">
        <f>'Капитал МС'!BM14+ИГС!BM14+'Макс-М'!BM14</f>
        <v>2422</v>
      </c>
      <c r="BN14" s="8">
        <f>'Капитал МС'!BN14+ИГС!BN14+'Макс-М'!BN14</f>
        <v>1231241.92</v>
      </c>
      <c r="BO14" s="9">
        <f>'Капитал МС'!BO14+ИГС!BO14+'Макс-М'!BO14</f>
        <v>4997</v>
      </c>
      <c r="BP14" s="8">
        <f>'Капитал МС'!BP14+ИГС!BP14+'Макс-М'!BP14</f>
        <v>5306873.97</v>
      </c>
      <c r="BQ14" s="9">
        <f>'Капитал МС'!BQ14+ИГС!BQ14+'Макс-М'!BQ14</f>
        <v>0</v>
      </c>
      <c r="BR14" s="8">
        <f>'Капитал МС'!BR14+ИГС!BR14+'Макс-М'!BR14</f>
        <v>0</v>
      </c>
      <c r="BS14" s="9">
        <f>'Капитал МС'!BS14+ИГС!BS14+'Макс-М'!BS14</f>
        <v>0</v>
      </c>
      <c r="BT14" s="8">
        <f>'Капитал МС'!BT14+ИГС!BT14+'Макс-М'!BT14</f>
        <v>0</v>
      </c>
      <c r="BU14" s="9">
        <f>'Капитал МС'!BU14+ИГС!BU14+'Макс-М'!BU14</f>
        <v>0</v>
      </c>
      <c r="BV14" s="8">
        <f>'Капитал МС'!BV14+ИГС!BV14+'Макс-М'!BV14</f>
        <v>0</v>
      </c>
      <c r="BW14" s="9">
        <f>'Капитал МС'!BW14+ИГС!BW14+'Макс-М'!BW14</f>
        <v>0</v>
      </c>
      <c r="BX14" s="8">
        <f>'Капитал МС'!BX14+ИГС!BX14+'Макс-М'!BX14</f>
        <v>0</v>
      </c>
      <c r="BY14" s="9">
        <f>'Капитал МС'!BY14+ИГС!BY14+'Макс-М'!BY14</f>
        <v>0</v>
      </c>
      <c r="BZ14" s="8">
        <f>'Капитал МС'!BZ14+ИГС!BZ14+'Макс-М'!BZ14</f>
        <v>0</v>
      </c>
      <c r="CA14" s="8">
        <f t="shared" si="90"/>
        <v>7715254.4800000004</v>
      </c>
      <c r="CB14" s="8">
        <f t="shared" si="91"/>
        <v>7715254.4800000004</v>
      </c>
      <c r="CC14" s="9">
        <f>'Капитал МС'!CC14+ИГС!CC14+'Макс-М'!CC14</f>
        <v>2604</v>
      </c>
      <c r="CD14" s="8">
        <f>'Капитал МС'!CD14+ИГС!CD14+'Макс-М'!CD14</f>
        <v>1177138.6200000001</v>
      </c>
      <c r="CE14" s="9">
        <f>'Капитал МС'!CE14+ИГС!CE14+'Макс-М'!CE14</f>
        <v>2421</v>
      </c>
      <c r="CF14" s="8">
        <f>'Капитал МС'!CF14+ИГС!CF14+'Макс-М'!CF14</f>
        <v>1231241.9099999999</v>
      </c>
      <c r="CG14" s="9">
        <f>'Капитал МС'!CG14+ИГС!CG14+'Макс-М'!CG14</f>
        <v>4997</v>
      </c>
      <c r="CH14" s="8">
        <f>'Капитал МС'!CH14+ИГС!CH14+'Макс-М'!CH14</f>
        <v>5306873.95</v>
      </c>
      <c r="CI14" s="9">
        <f>'Капитал МС'!CI14+ИГС!CI14+'Макс-М'!CI14</f>
        <v>0</v>
      </c>
      <c r="CJ14" s="8">
        <f>'Капитал МС'!CJ14+ИГС!CJ14+'Макс-М'!CJ14</f>
        <v>0</v>
      </c>
      <c r="CK14" s="9">
        <f>'Капитал МС'!CK14+ИГС!CK14+'Макс-М'!CK14</f>
        <v>0</v>
      </c>
      <c r="CL14" s="8">
        <f>'Капитал МС'!CL14+ИГС!CL14+'Макс-М'!CL14</f>
        <v>0</v>
      </c>
      <c r="CM14" s="9">
        <f>'Капитал МС'!CM14+ИГС!CM14+'Макс-М'!CM14</f>
        <v>0</v>
      </c>
      <c r="CN14" s="8">
        <f>'Капитал МС'!CN14+ИГС!CN14+'Макс-М'!CN14</f>
        <v>0</v>
      </c>
      <c r="CO14" s="9">
        <f>'Капитал МС'!CO14+ИГС!CO14+'Макс-М'!CO14</f>
        <v>0</v>
      </c>
      <c r="CP14" s="8">
        <f>'Капитал МС'!CP14+ИГС!CP14+'Макс-М'!CP14</f>
        <v>0</v>
      </c>
      <c r="CQ14" s="9">
        <f>'Капитал МС'!CQ14+ИГС!CQ14+'Макс-М'!CQ14</f>
        <v>0</v>
      </c>
      <c r="CR14" s="8">
        <f>'Капитал МС'!CR14+ИГС!CR14+'Макс-М'!CR14</f>
        <v>0</v>
      </c>
    </row>
    <row r="15" spans="1:96" ht="15" customHeight="1" x14ac:dyDescent="0.25">
      <c r="A15" s="12">
        <v>6</v>
      </c>
      <c r="B15" s="18" t="s">
        <v>7</v>
      </c>
      <c r="C15" s="12">
        <v>330273</v>
      </c>
      <c r="D15" s="25" t="s">
        <v>158</v>
      </c>
      <c r="E15" s="25" t="s">
        <v>155</v>
      </c>
      <c r="F15" s="31" t="s">
        <v>159</v>
      </c>
      <c r="G15" s="8">
        <f t="shared" si="68"/>
        <v>25743698.550000001</v>
      </c>
      <c r="H15" s="8">
        <f t="shared" si="69"/>
        <v>0</v>
      </c>
      <c r="I15" s="9">
        <f t="shared" si="65"/>
        <v>0</v>
      </c>
      <c r="J15" s="8">
        <f t="shared" si="70"/>
        <v>0</v>
      </c>
      <c r="K15" s="9">
        <f t="shared" si="71"/>
        <v>0</v>
      </c>
      <c r="L15" s="8">
        <f t="shared" si="72"/>
        <v>0</v>
      </c>
      <c r="M15" s="9">
        <f t="shared" si="73"/>
        <v>0</v>
      </c>
      <c r="N15" s="8">
        <f t="shared" si="74"/>
        <v>0</v>
      </c>
      <c r="O15" s="9">
        <f t="shared" si="75"/>
        <v>0</v>
      </c>
      <c r="P15" s="8">
        <f t="shared" si="76"/>
        <v>0</v>
      </c>
      <c r="Q15" s="9">
        <f t="shared" si="77"/>
        <v>1333</v>
      </c>
      <c r="R15" s="8">
        <f t="shared" si="67"/>
        <v>25743698.550000001</v>
      </c>
      <c r="S15" s="9">
        <f t="shared" si="78"/>
        <v>0</v>
      </c>
      <c r="T15" s="8">
        <f t="shared" si="79"/>
        <v>0</v>
      </c>
      <c r="U15" s="9">
        <f t="shared" si="80"/>
        <v>0</v>
      </c>
      <c r="V15" s="8">
        <f t="shared" si="81"/>
        <v>0</v>
      </c>
      <c r="W15" s="9">
        <f t="shared" si="82"/>
        <v>0</v>
      </c>
      <c r="X15" s="8">
        <f t="shared" si="83"/>
        <v>0</v>
      </c>
      <c r="Y15" s="8">
        <f t="shared" si="84"/>
        <v>6435924.6399999997</v>
      </c>
      <c r="Z15" s="8">
        <f t="shared" si="85"/>
        <v>0</v>
      </c>
      <c r="AA15" s="9">
        <f>'Капитал МС'!AA15+ИГС!AA15+'Макс-М'!AA15</f>
        <v>0</v>
      </c>
      <c r="AB15" s="8">
        <f>'Капитал МС'!AB15+ИГС!AB15+'Макс-М'!AB15</f>
        <v>0</v>
      </c>
      <c r="AC15" s="9">
        <f>'Капитал МС'!AC15+ИГС!AC15+'Макс-М'!AC15</f>
        <v>0</v>
      </c>
      <c r="AD15" s="8">
        <f>'Капитал МС'!AD15+ИГС!AD15+'Макс-М'!AD15</f>
        <v>0</v>
      </c>
      <c r="AE15" s="9">
        <f>'Капитал МС'!AE15+ИГС!AE15+'Макс-М'!AE15</f>
        <v>0</v>
      </c>
      <c r="AF15" s="8">
        <f>'Капитал МС'!AF15+ИГС!AF15+'Макс-М'!AF15</f>
        <v>0</v>
      </c>
      <c r="AG15" s="9">
        <f>'Капитал МС'!AG15+ИГС!AG15+'Макс-М'!AG15</f>
        <v>0</v>
      </c>
      <c r="AH15" s="8">
        <f>'Капитал МС'!AH15+ИГС!AH15+'Макс-М'!AH15</f>
        <v>0</v>
      </c>
      <c r="AI15" s="9">
        <f>'Капитал МС'!AI15+ИГС!AI15+'Макс-М'!AI15</f>
        <v>333</v>
      </c>
      <c r="AJ15" s="8">
        <f>'Капитал МС'!AJ15+ИГС!AJ15+'Макс-М'!AJ15</f>
        <v>6435924.6399999997</v>
      </c>
      <c r="AK15" s="9">
        <f>'Капитал МС'!AK15+ИГС!AK15+'Макс-М'!AK15</f>
        <v>0</v>
      </c>
      <c r="AL15" s="8">
        <f>'Капитал МС'!AL15+ИГС!AL15+'Макс-М'!AL15</f>
        <v>0</v>
      </c>
      <c r="AM15" s="9">
        <f>'Капитал МС'!AM15+ИГС!AM15+'Макс-М'!AM15</f>
        <v>0</v>
      </c>
      <c r="AN15" s="8">
        <f>'Капитал МС'!AN15+ИГС!AN15+'Макс-М'!AN15</f>
        <v>0</v>
      </c>
      <c r="AO15" s="9">
        <f>'Капитал МС'!AO15+ИГС!AO15+'Макс-М'!AO15</f>
        <v>0</v>
      </c>
      <c r="AP15" s="8">
        <f>'Капитал МС'!AP15+ИГС!AP15+'Макс-М'!AP15</f>
        <v>0</v>
      </c>
      <c r="AQ15" s="8">
        <f t="shared" si="86"/>
        <v>6435924.6399999997</v>
      </c>
      <c r="AR15" s="8">
        <f t="shared" si="87"/>
        <v>0</v>
      </c>
      <c r="AS15" s="9">
        <f>'Капитал МС'!AS15+ИГС!AS15+'Макс-М'!AS15</f>
        <v>0</v>
      </c>
      <c r="AT15" s="8">
        <f>'Капитал МС'!AT15+ИГС!AT15+'Макс-М'!AT15</f>
        <v>0</v>
      </c>
      <c r="AU15" s="9">
        <f>'Капитал МС'!AU15+ИГС!AU15+'Макс-М'!AU15</f>
        <v>0</v>
      </c>
      <c r="AV15" s="8">
        <f>'Капитал МС'!AV15+ИГС!AV15+'Макс-М'!AV15</f>
        <v>0</v>
      </c>
      <c r="AW15" s="9">
        <f>'Капитал МС'!AW15+ИГС!AW15+'Макс-М'!AW15</f>
        <v>0</v>
      </c>
      <c r="AX15" s="8">
        <f>'Капитал МС'!AX15+ИГС!AX15+'Макс-М'!AX15</f>
        <v>0</v>
      </c>
      <c r="AY15" s="9">
        <f>'Капитал МС'!AY15+ИГС!AY15+'Макс-М'!AY15</f>
        <v>0</v>
      </c>
      <c r="AZ15" s="8">
        <f>'Капитал МС'!AZ15+ИГС!AZ15+'Макс-М'!AZ15</f>
        <v>0</v>
      </c>
      <c r="BA15" s="9">
        <f>'Капитал МС'!BA15+ИГС!BA15+'Макс-М'!BA15</f>
        <v>333</v>
      </c>
      <c r="BB15" s="8">
        <f>'Капитал МС'!BB15+ИГС!BB15+'Макс-М'!BB15</f>
        <v>6435924.6399999997</v>
      </c>
      <c r="BC15" s="9">
        <f>'Капитал МС'!BC15+ИГС!BC15+'Макс-М'!BC15</f>
        <v>0</v>
      </c>
      <c r="BD15" s="8">
        <f>'Капитал МС'!BD15+ИГС!BD15+'Макс-М'!BD15</f>
        <v>0</v>
      </c>
      <c r="BE15" s="9">
        <f>'Капитал МС'!BE15+ИГС!BE15+'Макс-М'!BE15</f>
        <v>0</v>
      </c>
      <c r="BF15" s="8">
        <f>'Капитал МС'!BF15+ИГС!BF15+'Макс-М'!BF15</f>
        <v>0</v>
      </c>
      <c r="BG15" s="9">
        <f>'Капитал МС'!BG15+ИГС!BG15+'Макс-М'!BG15</f>
        <v>0</v>
      </c>
      <c r="BH15" s="8">
        <f>'Капитал МС'!BH15+ИГС!BH15+'Макс-М'!BH15</f>
        <v>0</v>
      </c>
      <c r="BI15" s="8">
        <f t="shared" si="88"/>
        <v>6435924.6399999997</v>
      </c>
      <c r="BJ15" s="8">
        <f t="shared" si="89"/>
        <v>0</v>
      </c>
      <c r="BK15" s="9">
        <f>'Капитал МС'!BK15+ИГС!BK15+'Макс-М'!BK15</f>
        <v>0</v>
      </c>
      <c r="BL15" s="8">
        <f>'Капитал МС'!BL15+ИГС!BL15+'Макс-М'!BL15</f>
        <v>0</v>
      </c>
      <c r="BM15" s="9">
        <f>'Капитал МС'!BM15+ИГС!BM15+'Макс-М'!BM15</f>
        <v>0</v>
      </c>
      <c r="BN15" s="8">
        <f>'Капитал МС'!BN15+ИГС!BN15+'Макс-М'!BN15</f>
        <v>0</v>
      </c>
      <c r="BO15" s="9">
        <f>'Капитал МС'!BO15+ИГС!BO15+'Макс-М'!BO15</f>
        <v>0</v>
      </c>
      <c r="BP15" s="8">
        <f>'Капитал МС'!BP15+ИГС!BP15+'Макс-М'!BP15</f>
        <v>0</v>
      </c>
      <c r="BQ15" s="9">
        <f>'Капитал МС'!BQ15+ИГС!BQ15+'Макс-М'!BQ15</f>
        <v>0</v>
      </c>
      <c r="BR15" s="8">
        <f>'Капитал МС'!BR15+ИГС!BR15+'Макс-М'!BR15</f>
        <v>0</v>
      </c>
      <c r="BS15" s="9">
        <f>'Капитал МС'!BS15+ИГС!BS15+'Макс-М'!BS15</f>
        <v>333</v>
      </c>
      <c r="BT15" s="8">
        <f>'Капитал МС'!BT15+ИГС!BT15+'Макс-М'!BT15</f>
        <v>6435924.6399999997</v>
      </c>
      <c r="BU15" s="9">
        <f>'Капитал МС'!BU15+ИГС!BU15+'Макс-М'!BU15</f>
        <v>0</v>
      </c>
      <c r="BV15" s="8">
        <f>'Капитал МС'!BV15+ИГС!BV15+'Макс-М'!BV15</f>
        <v>0</v>
      </c>
      <c r="BW15" s="9">
        <f>'Капитал МС'!BW15+ИГС!BW15+'Макс-М'!BW15</f>
        <v>0</v>
      </c>
      <c r="BX15" s="8">
        <f>'Капитал МС'!BX15+ИГС!BX15+'Макс-М'!BX15</f>
        <v>0</v>
      </c>
      <c r="BY15" s="9">
        <f>'Капитал МС'!BY15+ИГС!BY15+'Макс-М'!BY15</f>
        <v>0</v>
      </c>
      <c r="BZ15" s="8">
        <f>'Капитал МС'!BZ15+ИГС!BZ15+'Макс-М'!BZ15</f>
        <v>0</v>
      </c>
      <c r="CA15" s="8">
        <f t="shared" si="90"/>
        <v>6435924.6299999999</v>
      </c>
      <c r="CB15" s="8">
        <f t="shared" si="91"/>
        <v>0</v>
      </c>
      <c r="CC15" s="9">
        <f>'Капитал МС'!CC15+ИГС!CC15+'Макс-М'!CC15</f>
        <v>0</v>
      </c>
      <c r="CD15" s="8">
        <f>'Капитал МС'!CD15+ИГС!CD15+'Макс-М'!CD15</f>
        <v>0</v>
      </c>
      <c r="CE15" s="9">
        <f>'Капитал МС'!CE15+ИГС!CE15+'Макс-М'!CE15</f>
        <v>0</v>
      </c>
      <c r="CF15" s="8">
        <f>'Капитал МС'!CF15+ИГС!CF15+'Макс-М'!CF15</f>
        <v>0</v>
      </c>
      <c r="CG15" s="9">
        <f>'Капитал МС'!CG15+ИГС!CG15+'Макс-М'!CG15</f>
        <v>0</v>
      </c>
      <c r="CH15" s="8">
        <f>'Капитал МС'!CH15+ИГС!CH15+'Макс-М'!CH15</f>
        <v>0</v>
      </c>
      <c r="CI15" s="9">
        <f>'Капитал МС'!CI15+ИГС!CI15+'Макс-М'!CI15</f>
        <v>0</v>
      </c>
      <c r="CJ15" s="8">
        <f>'Капитал МС'!CJ15+ИГС!CJ15+'Макс-М'!CJ15</f>
        <v>0</v>
      </c>
      <c r="CK15" s="9">
        <f>'Капитал МС'!CK15+ИГС!CK15+'Макс-М'!CK15</f>
        <v>334</v>
      </c>
      <c r="CL15" s="8">
        <f>'Капитал МС'!CL15+ИГС!CL15+'Макс-М'!CL15</f>
        <v>6435924.6299999999</v>
      </c>
      <c r="CM15" s="9">
        <f>'Капитал МС'!CM15+ИГС!CM15+'Макс-М'!CM15</f>
        <v>0</v>
      </c>
      <c r="CN15" s="8">
        <f>'Капитал МС'!CN15+ИГС!CN15+'Макс-М'!CN15</f>
        <v>0</v>
      </c>
      <c r="CO15" s="9">
        <f>'Капитал МС'!CO15+ИГС!CO15+'Макс-М'!CO15</f>
        <v>0</v>
      </c>
      <c r="CP15" s="8">
        <f>'Капитал МС'!CP15+ИГС!CP15+'Макс-М'!CP15</f>
        <v>0</v>
      </c>
      <c r="CQ15" s="9">
        <f>'Капитал МС'!CQ15+ИГС!CQ15+'Макс-М'!CQ15</f>
        <v>0</v>
      </c>
      <c r="CR15" s="8">
        <f>'Капитал МС'!CR15+ИГС!CR15+'Макс-М'!CR15</f>
        <v>0</v>
      </c>
    </row>
    <row r="16" spans="1:96" ht="15" customHeight="1" x14ac:dyDescent="0.25">
      <c r="A16" s="12">
        <v>7</v>
      </c>
      <c r="B16" s="18" t="s">
        <v>8</v>
      </c>
      <c r="C16" s="12">
        <v>330276</v>
      </c>
      <c r="D16" s="25" t="s">
        <v>156</v>
      </c>
      <c r="E16" s="25" t="s">
        <v>155</v>
      </c>
      <c r="F16" s="31" t="s">
        <v>157</v>
      </c>
      <c r="G16" s="8">
        <f t="shared" si="68"/>
        <v>10503725.49</v>
      </c>
      <c r="H16" s="8">
        <f t="shared" si="69"/>
        <v>1925193.04</v>
      </c>
      <c r="I16" s="9">
        <f t="shared" si="65"/>
        <v>1927</v>
      </c>
      <c r="J16" s="8">
        <f t="shared" si="70"/>
        <v>1925193.04</v>
      </c>
      <c r="K16" s="9">
        <f t="shared" si="71"/>
        <v>0</v>
      </c>
      <c r="L16" s="8">
        <f t="shared" si="72"/>
        <v>0</v>
      </c>
      <c r="M16" s="9">
        <f t="shared" si="73"/>
        <v>0</v>
      </c>
      <c r="N16" s="8">
        <f t="shared" si="74"/>
        <v>0</v>
      </c>
      <c r="O16" s="9">
        <f t="shared" si="75"/>
        <v>809</v>
      </c>
      <c r="P16" s="8">
        <f t="shared" si="76"/>
        <v>8578532.4499999993</v>
      </c>
      <c r="Q16" s="9">
        <f t="shared" si="77"/>
        <v>0</v>
      </c>
      <c r="R16" s="8">
        <f t="shared" si="67"/>
        <v>0</v>
      </c>
      <c r="S16" s="9">
        <f t="shared" si="78"/>
        <v>0</v>
      </c>
      <c r="T16" s="8">
        <f t="shared" si="79"/>
        <v>0</v>
      </c>
      <c r="U16" s="9">
        <f t="shared" si="80"/>
        <v>0</v>
      </c>
      <c r="V16" s="8">
        <f t="shared" si="81"/>
        <v>0</v>
      </c>
      <c r="W16" s="9">
        <f t="shared" si="82"/>
        <v>0</v>
      </c>
      <c r="X16" s="8">
        <f t="shared" si="83"/>
        <v>0</v>
      </c>
      <c r="Y16" s="8">
        <f t="shared" si="84"/>
        <v>2625931.37</v>
      </c>
      <c r="Z16" s="8">
        <f t="shared" si="85"/>
        <v>481298.26</v>
      </c>
      <c r="AA16" s="9">
        <f>'Капитал МС'!AA16+ИГС!AA16+'Макс-М'!AA16</f>
        <v>483</v>
      </c>
      <c r="AB16" s="8">
        <f>'Капитал МС'!AB16+ИГС!AB16+'Макс-М'!AB16</f>
        <v>481298.26</v>
      </c>
      <c r="AC16" s="9">
        <f>'Капитал МС'!AC16+ИГС!AC16+'Макс-М'!AC16</f>
        <v>0</v>
      </c>
      <c r="AD16" s="8">
        <f>'Капитал МС'!AD16+ИГС!AD16+'Макс-М'!AD16</f>
        <v>0</v>
      </c>
      <c r="AE16" s="9">
        <f>'Капитал МС'!AE16+ИГС!AE16+'Макс-М'!AE16</f>
        <v>0</v>
      </c>
      <c r="AF16" s="8">
        <f>'Капитал МС'!AF16+ИГС!AF16+'Макс-М'!AF16</f>
        <v>0</v>
      </c>
      <c r="AG16" s="9">
        <f>'Капитал МС'!AG16+ИГС!AG16+'Макс-М'!AG16</f>
        <v>202</v>
      </c>
      <c r="AH16" s="8">
        <f>'Капитал МС'!AH16+ИГС!AH16+'Макс-М'!AH16</f>
        <v>2144633.11</v>
      </c>
      <c r="AI16" s="9">
        <f>'Капитал МС'!AI16+ИГС!AI16+'Макс-М'!AI16</f>
        <v>0</v>
      </c>
      <c r="AJ16" s="8">
        <f>'Капитал МС'!AJ16+ИГС!AJ16+'Макс-М'!AJ16</f>
        <v>0</v>
      </c>
      <c r="AK16" s="9">
        <f>'Капитал МС'!AK16+ИГС!AK16+'Макс-М'!AK16</f>
        <v>0</v>
      </c>
      <c r="AL16" s="8">
        <f>'Капитал МС'!AL16+ИГС!AL16+'Макс-М'!AL16</f>
        <v>0</v>
      </c>
      <c r="AM16" s="9">
        <f>'Капитал МС'!AM16+ИГС!AM16+'Макс-М'!AM16</f>
        <v>0</v>
      </c>
      <c r="AN16" s="8">
        <f>'Капитал МС'!AN16+ИГС!AN16+'Макс-М'!AN16</f>
        <v>0</v>
      </c>
      <c r="AO16" s="9">
        <f>'Капитал МС'!AO16+ИГС!AO16+'Макс-М'!AO16</f>
        <v>0</v>
      </c>
      <c r="AP16" s="8">
        <f>'Капитал МС'!AP16+ИГС!AP16+'Макс-М'!AP16</f>
        <v>0</v>
      </c>
      <c r="AQ16" s="8">
        <f t="shared" si="86"/>
        <v>2625931.37</v>
      </c>
      <c r="AR16" s="8">
        <f t="shared" si="87"/>
        <v>481298.26</v>
      </c>
      <c r="AS16" s="9">
        <f>'Капитал МС'!AS16+ИГС!AS16+'Макс-М'!AS16</f>
        <v>483</v>
      </c>
      <c r="AT16" s="8">
        <f>'Капитал МС'!AT16+ИГС!AT16+'Макс-М'!AT16</f>
        <v>481298.26</v>
      </c>
      <c r="AU16" s="9">
        <f>'Капитал МС'!AU16+ИГС!AU16+'Макс-М'!AU16</f>
        <v>0</v>
      </c>
      <c r="AV16" s="8">
        <f>'Капитал МС'!AV16+ИГС!AV16+'Макс-М'!AV16</f>
        <v>0</v>
      </c>
      <c r="AW16" s="9">
        <f>'Капитал МС'!AW16+ИГС!AW16+'Макс-М'!AW16</f>
        <v>0</v>
      </c>
      <c r="AX16" s="8">
        <f>'Капитал МС'!AX16+ИГС!AX16+'Макс-М'!AX16</f>
        <v>0</v>
      </c>
      <c r="AY16" s="9">
        <f>'Капитал МС'!AY16+ИГС!AY16+'Макс-М'!AY16</f>
        <v>202</v>
      </c>
      <c r="AZ16" s="8">
        <f>'Капитал МС'!AZ16+ИГС!AZ16+'Макс-М'!AZ16</f>
        <v>2144633.11</v>
      </c>
      <c r="BA16" s="9">
        <f>'Капитал МС'!BA16+ИГС!BA16+'Макс-М'!BA16</f>
        <v>0</v>
      </c>
      <c r="BB16" s="8">
        <f>'Капитал МС'!BB16+ИГС!BB16+'Макс-М'!BB16</f>
        <v>0</v>
      </c>
      <c r="BC16" s="9">
        <f>'Капитал МС'!BC16+ИГС!BC16+'Макс-М'!BC16</f>
        <v>0</v>
      </c>
      <c r="BD16" s="8">
        <f>'Капитал МС'!BD16+ИГС!BD16+'Макс-М'!BD16</f>
        <v>0</v>
      </c>
      <c r="BE16" s="9">
        <f>'Капитал МС'!BE16+ИГС!BE16+'Макс-М'!BE16</f>
        <v>0</v>
      </c>
      <c r="BF16" s="8">
        <f>'Капитал МС'!BF16+ИГС!BF16+'Макс-М'!BF16</f>
        <v>0</v>
      </c>
      <c r="BG16" s="9">
        <f>'Капитал МС'!BG16+ИГС!BG16+'Макс-М'!BG16</f>
        <v>0</v>
      </c>
      <c r="BH16" s="8">
        <f>'Капитал МС'!BH16+ИГС!BH16+'Макс-М'!BH16</f>
        <v>0</v>
      </c>
      <c r="BI16" s="8">
        <f t="shared" si="88"/>
        <v>2625931.37</v>
      </c>
      <c r="BJ16" s="8">
        <f t="shared" si="89"/>
        <v>481298.26</v>
      </c>
      <c r="BK16" s="9">
        <f>'Капитал МС'!BK16+ИГС!BK16+'Макс-М'!BK16</f>
        <v>483</v>
      </c>
      <c r="BL16" s="8">
        <f>'Капитал МС'!BL16+ИГС!BL16+'Макс-М'!BL16</f>
        <v>481298.26</v>
      </c>
      <c r="BM16" s="9">
        <f>'Капитал МС'!BM16+ИГС!BM16+'Макс-М'!BM16</f>
        <v>0</v>
      </c>
      <c r="BN16" s="8">
        <f>'Капитал МС'!BN16+ИГС!BN16+'Макс-М'!BN16</f>
        <v>0</v>
      </c>
      <c r="BO16" s="9">
        <f>'Капитал МС'!BO16+ИГС!BO16+'Макс-М'!BO16</f>
        <v>0</v>
      </c>
      <c r="BP16" s="8">
        <f>'Капитал МС'!BP16+ИГС!BP16+'Макс-М'!BP16</f>
        <v>0</v>
      </c>
      <c r="BQ16" s="9">
        <f>'Капитал МС'!BQ16+ИГС!BQ16+'Макс-М'!BQ16</f>
        <v>202</v>
      </c>
      <c r="BR16" s="8">
        <f>'Капитал МС'!BR16+ИГС!BR16+'Макс-М'!BR16</f>
        <v>2144633.11</v>
      </c>
      <c r="BS16" s="9">
        <f>'Капитал МС'!BS16+ИГС!BS16+'Макс-М'!BS16</f>
        <v>0</v>
      </c>
      <c r="BT16" s="8">
        <f>'Капитал МС'!BT16+ИГС!BT16+'Макс-М'!BT16</f>
        <v>0</v>
      </c>
      <c r="BU16" s="9">
        <f>'Капитал МС'!BU16+ИГС!BU16+'Макс-М'!BU16</f>
        <v>0</v>
      </c>
      <c r="BV16" s="8">
        <f>'Капитал МС'!BV16+ИГС!BV16+'Макс-М'!BV16</f>
        <v>0</v>
      </c>
      <c r="BW16" s="9">
        <f>'Капитал МС'!BW16+ИГС!BW16+'Макс-М'!BW16</f>
        <v>0</v>
      </c>
      <c r="BX16" s="8">
        <f>'Капитал МС'!BX16+ИГС!BX16+'Макс-М'!BX16</f>
        <v>0</v>
      </c>
      <c r="BY16" s="9">
        <f>'Капитал МС'!BY16+ИГС!BY16+'Макс-М'!BY16</f>
        <v>0</v>
      </c>
      <c r="BZ16" s="8">
        <f>'Капитал МС'!BZ16+ИГС!BZ16+'Макс-М'!BZ16</f>
        <v>0</v>
      </c>
      <c r="CA16" s="8">
        <f t="shared" si="90"/>
        <v>2625931.38</v>
      </c>
      <c r="CB16" s="8">
        <f t="shared" si="91"/>
        <v>481298.26</v>
      </c>
      <c r="CC16" s="9">
        <f>'Капитал МС'!CC16+ИГС!CC16+'Макс-М'!CC16</f>
        <v>478</v>
      </c>
      <c r="CD16" s="8">
        <f>'Капитал МС'!CD16+ИГС!CD16+'Макс-М'!CD16</f>
        <v>481298.26</v>
      </c>
      <c r="CE16" s="9">
        <f>'Капитал МС'!CE16+ИГС!CE16+'Макс-М'!CE16</f>
        <v>0</v>
      </c>
      <c r="CF16" s="8">
        <f>'Капитал МС'!CF16+ИГС!CF16+'Макс-М'!CF16</f>
        <v>0</v>
      </c>
      <c r="CG16" s="9">
        <f>'Капитал МС'!CG16+ИГС!CG16+'Макс-М'!CG16</f>
        <v>0</v>
      </c>
      <c r="CH16" s="8">
        <f>'Капитал МС'!CH16+ИГС!CH16+'Макс-М'!CH16</f>
        <v>0</v>
      </c>
      <c r="CI16" s="9">
        <f>'Капитал МС'!CI16+ИГС!CI16+'Макс-М'!CI16</f>
        <v>203</v>
      </c>
      <c r="CJ16" s="8">
        <f>'Капитал МС'!CJ16+ИГС!CJ16+'Макс-М'!CJ16</f>
        <v>2144633.12</v>
      </c>
      <c r="CK16" s="9">
        <f>'Капитал МС'!CK16+ИГС!CK16+'Макс-М'!CK16</f>
        <v>0</v>
      </c>
      <c r="CL16" s="8">
        <f>'Капитал МС'!CL16+ИГС!CL16+'Макс-М'!CL16</f>
        <v>0</v>
      </c>
      <c r="CM16" s="9">
        <f>'Капитал МС'!CM16+ИГС!CM16+'Макс-М'!CM16</f>
        <v>0</v>
      </c>
      <c r="CN16" s="8">
        <f>'Капитал МС'!CN16+ИГС!CN16+'Макс-М'!CN16</f>
        <v>0</v>
      </c>
      <c r="CO16" s="9">
        <f>'Капитал МС'!CO16+ИГС!CO16+'Макс-М'!CO16</f>
        <v>0</v>
      </c>
      <c r="CP16" s="8">
        <f>'Капитал МС'!CP16+ИГС!CP16+'Макс-М'!CP16</f>
        <v>0</v>
      </c>
      <c r="CQ16" s="9">
        <f>'Капитал МС'!CQ16+ИГС!CQ16+'Макс-М'!CQ16</f>
        <v>0</v>
      </c>
      <c r="CR16" s="8">
        <f>'Капитал МС'!CR16+ИГС!CR16+'Макс-М'!CR16</f>
        <v>0</v>
      </c>
    </row>
    <row r="17" spans="1:96" ht="15" customHeight="1" x14ac:dyDescent="0.25">
      <c r="A17" s="12">
        <v>8</v>
      </c>
      <c r="B17" s="18" t="s">
        <v>9</v>
      </c>
      <c r="C17" s="12">
        <v>330328</v>
      </c>
      <c r="D17" s="25" t="s">
        <v>156</v>
      </c>
      <c r="E17" s="25" t="s">
        <v>155</v>
      </c>
      <c r="F17" s="31" t="s">
        <v>157</v>
      </c>
      <c r="G17" s="8">
        <f t="shared" si="68"/>
        <v>102220416.56</v>
      </c>
      <c r="H17" s="8">
        <f t="shared" si="69"/>
        <v>819750</v>
      </c>
      <c r="I17" s="9">
        <f t="shared" si="65"/>
        <v>2500</v>
      </c>
      <c r="J17" s="8">
        <f t="shared" si="70"/>
        <v>819750</v>
      </c>
      <c r="K17" s="9">
        <f t="shared" si="71"/>
        <v>0</v>
      </c>
      <c r="L17" s="8">
        <f t="shared" si="72"/>
        <v>0</v>
      </c>
      <c r="M17" s="9">
        <f t="shared" si="73"/>
        <v>0</v>
      </c>
      <c r="N17" s="8">
        <f t="shared" si="74"/>
        <v>0</v>
      </c>
      <c r="O17" s="9">
        <f t="shared" si="75"/>
        <v>0</v>
      </c>
      <c r="P17" s="8">
        <f t="shared" si="76"/>
        <v>0</v>
      </c>
      <c r="Q17" s="9">
        <f t="shared" si="77"/>
        <v>2386</v>
      </c>
      <c r="R17" s="8">
        <f t="shared" si="67"/>
        <v>101400666.56</v>
      </c>
      <c r="S17" s="9">
        <f t="shared" si="78"/>
        <v>1250</v>
      </c>
      <c r="T17" s="8">
        <f t="shared" si="79"/>
        <v>52785200.159999996</v>
      </c>
      <c r="U17" s="9">
        <f t="shared" si="80"/>
        <v>193</v>
      </c>
      <c r="V17" s="8">
        <f t="shared" si="81"/>
        <v>29726995</v>
      </c>
      <c r="W17" s="9">
        <f t="shared" si="82"/>
        <v>0</v>
      </c>
      <c r="X17" s="8">
        <f t="shared" si="83"/>
        <v>0</v>
      </c>
      <c r="Y17" s="8">
        <f t="shared" si="84"/>
        <v>25555104.149999999</v>
      </c>
      <c r="Z17" s="8">
        <f t="shared" si="85"/>
        <v>204937.51</v>
      </c>
      <c r="AA17" s="9">
        <f>'Капитал МС'!AA17+ИГС!AA17+'Макс-М'!AA17</f>
        <v>625</v>
      </c>
      <c r="AB17" s="8">
        <f>'Капитал МС'!AB17+ИГС!AB17+'Макс-М'!AB17</f>
        <v>204937.51</v>
      </c>
      <c r="AC17" s="9">
        <f>'Капитал МС'!AC17+ИГС!AC17+'Макс-М'!AC17</f>
        <v>0</v>
      </c>
      <c r="AD17" s="8">
        <f>'Капитал МС'!AD17+ИГС!AD17+'Макс-М'!AD17</f>
        <v>0</v>
      </c>
      <c r="AE17" s="9">
        <f>'Капитал МС'!AE17+ИГС!AE17+'Макс-М'!AE17</f>
        <v>0</v>
      </c>
      <c r="AF17" s="8">
        <f>'Капитал МС'!AF17+ИГС!AF17+'Макс-М'!AF17</f>
        <v>0</v>
      </c>
      <c r="AG17" s="9">
        <f>'Капитал МС'!AG17+ИГС!AG17+'Макс-М'!AG17</f>
        <v>0</v>
      </c>
      <c r="AH17" s="8">
        <f>'Капитал МС'!AH17+ИГС!AH17+'Макс-М'!AH17</f>
        <v>0</v>
      </c>
      <c r="AI17" s="9">
        <f>'Капитал МС'!AI17+ИГС!AI17+'Макс-М'!AI17</f>
        <v>597</v>
      </c>
      <c r="AJ17" s="8">
        <f>'Капитал МС'!AJ17+ИГС!AJ17+'Макс-М'!AJ17</f>
        <v>25350166.640000001</v>
      </c>
      <c r="AK17" s="9">
        <f>'Капитал МС'!AK17+ИГС!AK17+'Макс-М'!AK17</f>
        <v>313</v>
      </c>
      <c r="AL17" s="8">
        <f>'Капитал МС'!AL17+ИГС!AL17+'Макс-М'!AL17</f>
        <v>13196300.050000001</v>
      </c>
      <c r="AM17" s="9">
        <f>'Капитал МС'!AM17+ИГС!AM17+'Макс-М'!AM17</f>
        <v>49</v>
      </c>
      <c r="AN17" s="8">
        <f>'Капитал МС'!AN17+ИГС!AN17+'Макс-М'!AN17</f>
        <v>7431748.7599999998</v>
      </c>
      <c r="AO17" s="9">
        <f>'Капитал МС'!AO17+ИГС!AO17+'Макс-М'!AO17</f>
        <v>0</v>
      </c>
      <c r="AP17" s="8">
        <f>'Капитал МС'!AP17+ИГС!AP17+'Макс-М'!AP17</f>
        <v>0</v>
      </c>
      <c r="AQ17" s="8">
        <f t="shared" si="86"/>
        <v>25555104.149999999</v>
      </c>
      <c r="AR17" s="8">
        <f t="shared" si="87"/>
        <v>204937.51</v>
      </c>
      <c r="AS17" s="9">
        <f>'Капитал МС'!AS17+ИГС!AS17+'Макс-М'!AS17</f>
        <v>625</v>
      </c>
      <c r="AT17" s="8">
        <f>'Капитал МС'!AT17+ИГС!AT17+'Макс-М'!AT17</f>
        <v>204937.51</v>
      </c>
      <c r="AU17" s="9">
        <f>'Капитал МС'!AU17+ИГС!AU17+'Макс-М'!AU17</f>
        <v>0</v>
      </c>
      <c r="AV17" s="8">
        <f>'Капитал МС'!AV17+ИГС!AV17+'Макс-М'!AV17</f>
        <v>0</v>
      </c>
      <c r="AW17" s="9">
        <f>'Капитал МС'!AW17+ИГС!AW17+'Макс-М'!AW17</f>
        <v>0</v>
      </c>
      <c r="AX17" s="8">
        <f>'Капитал МС'!AX17+ИГС!AX17+'Макс-М'!AX17</f>
        <v>0</v>
      </c>
      <c r="AY17" s="9">
        <f>'Капитал МС'!AY17+ИГС!AY17+'Макс-М'!AY17</f>
        <v>0</v>
      </c>
      <c r="AZ17" s="8">
        <f>'Капитал МС'!AZ17+ИГС!AZ17+'Макс-М'!AZ17</f>
        <v>0</v>
      </c>
      <c r="BA17" s="9">
        <f>'Капитал МС'!BA17+ИГС!BA17+'Макс-М'!BA17</f>
        <v>597</v>
      </c>
      <c r="BB17" s="8">
        <f>'Капитал МС'!BB17+ИГС!BB17+'Макс-М'!BB17</f>
        <v>25350166.640000001</v>
      </c>
      <c r="BC17" s="9">
        <f>'Капитал МС'!BC17+ИГС!BC17+'Макс-М'!BC17</f>
        <v>313</v>
      </c>
      <c r="BD17" s="8">
        <f>'Капитал МС'!BD17+ИГС!BD17+'Макс-М'!BD17</f>
        <v>13196300.050000001</v>
      </c>
      <c r="BE17" s="9">
        <f>'Капитал МС'!BE17+ИГС!BE17+'Макс-М'!BE17</f>
        <v>49</v>
      </c>
      <c r="BF17" s="8">
        <f>'Капитал МС'!BF17+ИГС!BF17+'Макс-М'!BF17</f>
        <v>7431748.7599999998</v>
      </c>
      <c r="BG17" s="9">
        <f>'Капитал МС'!BG17+ИГС!BG17+'Макс-М'!BG17</f>
        <v>0</v>
      </c>
      <c r="BH17" s="8">
        <f>'Капитал МС'!BH17+ИГС!BH17+'Макс-М'!BH17</f>
        <v>0</v>
      </c>
      <c r="BI17" s="8">
        <f t="shared" si="88"/>
        <v>25555104.149999999</v>
      </c>
      <c r="BJ17" s="8">
        <f t="shared" si="89"/>
        <v>204937.51</v>
      </c>
      <c r="BK17" s="9">
        <f>'Капитал МС'!BK17+ИГС!BK17+'Макс-М'!BK17</f>
        <v>625</v>
      </c>
      <c r="BL17" s="8">
        <f>'Капитал МС'!BL17+ИГС!BL17+'Макс-М'!BL17</f>
        <v>204937.51</v>
      </c>
      <c r="BM17" s="9">
        <f>'Капитал МС'!BM17+ИГС!BM17+'Макс-М'!BM17</f>
        <v>0</v>
      </c>
      <c r="BN17" s="8">
        <f>'Капитал МС'!BN17+ИГС!BN17+'Макс-М'!BN17</f>
        <v>0</v>
      </c>
      <c r="BO17" s="9">
        <f>'Капитал МС'!BO17+ИГС!BO17+'Макс-М'!BO17</f>
        <v>0</v>
      </c>
      <c r="BP17" s="8">
        <f>'Капитал МС'!BP17+ИГС!BP17+'Макс-М'!BP17</f>
        <v>0</v>
      </c>
      <c r="BQ17" s="9">
        <f>'Капитал МС'!BQ17+ИГС!BQ17+'Макс-М'!BQ17</f>
        <v>0</v>
      </c>
      <c r="BR17" s="8">
        <f>'Капитал МС'!BR17+ИГС!BR17+'Макс-М'!BR17</f>
        <v>0</v>
      </c>
      <c r="BS17" s="9">
        <f>'Капитал МС'!BS17+ИГС!BS17+'Макс-М'!BS17</f>
        <v>597</v>
      </c>
      <c r="BT17" s="8">
        <f>'Капитал МС'!BT17+ИГС!BT17+'Макс-М'!BT17</f>
        <v>25350166.640000001</v>
      </c>
      <c r="BU17" s="9">
        <f>'Капитал МС'!BU17+ИГС!BU17+'Макс-М'!BU17</f>
        <v>313</v>
      </c>
      <c r="BV17" s="8">
        <f>'Капитал МС'!BV17+ИГС!BV17+'Макс-М'!BV17</f>
        <v>13196300.050000001</v>
      </c>
      <c r="BW17" s="9">
        <f>'Капитал МС'!BW17+ИГС!BW17+'Макс-М'!BW17</f>
        <v>49</v>
      </c>
      <c r="BX17" s="8">
        <f>'Капитал МС'!BX17+ИГС!BX17+'Макс-М'!BX17</f>
        <v>7431748.7599999998</v>
      </c>
      <c r="BY17" s="9">
        <f>'Капитал МС'!BY17+ИГС!BY17+'Макс-М'!BY17</f>
        <v>0</v>
      </c>
      <c r="BZ17" s="8">
        <f>'Капитал МС'!BZ17+ИГС!BZ17+'Макс-М'!BZ17</f>
        <v>0</v>
      </c>
      <c r="CA17" s="8">
        <f t="shared" si="90"/>
        <v>25555104.109999999</v>
      </c>
      <c r="CB17" s="8">
        <f t="shared" si="91"/>
        <v>204937.47</v>
      </c>
      <c r="CC17" s="9">
        <f>'Капитал МС'!CC17+ИГС!CC17+'Макс-М'!CC17</f>
        <v>625</v>
      </c>
      <c r="CD17" s="8">
        <f>'Капитал МС'!CD17+ИГС!CD17+'Макс-М'!CD17</f>
        <v>204937.47</v>
      </c>
      <c r="CE17" s="9">
        <f>'Капитал МС'!CE17+ИГС!CE17+'Макс-М'!CE17</f>
        <v>0</v>
      </c>
      <c r="CF17" s="8">
        <f>'Капитал МС'!CF17+ИГС!CF17+'Макс-М'!CF17</f>
        <v>0</v>
      </c>
      <c r="CG17" s="9">
        <f>'Капитал МС'!CG17+ИГС!CG17+'Макс-М'!CG17</f>
        <v>0</v>
      </c>
      <c r="CH17" s="8">
        <f>'Капитал МС'!CH17+ИГС!CH17+'Макс-М'!CH17</f>
        <v>0</v>
      </c>
      <c r="CI17" s="9">
        <f>'Капитал МС'!CI17+ИГС!CI17+'Макс-М'!CI17</f>
        <v>0</v>
      </c>
      <c r="CJ17" s="8">
        <f>'Капитал МС'!CJ17+ИГС!CJ17+'Макс-М'!CJ17</f>
        <v>0</v>
      </c>
      <c r="CK17" s="9">
        <f>'Капитал МС'!CK17+ИГС!CK17+'Макс-М'!CK17</f>
        <v>595</v>
      </c>
      <c r="CL17" s="8">
        <f>'Капитал МС'!CL17+ИГС!CL17+'Макс-М'!CL17</f>
        <v>25350166.640000001</v>
      </c>
      <c r="CM17" s="9">
        <f>'Капитал МС'!CM17+ИГС!CM17+'Макс-М'!CM17</f>
        <v>311</v>
      </c>
      <c r="CN17" s="8">
        <f>'Капитал МС'!CN17+ИГС!CN17+'Макс-М'!CN17</f>
        <v>13196300.01</v>
      </c>
      <c r="CO17" s="9">
        <f>'Капитал МС'!CO17+ИГС!CO17+'Макс-М'!CO17</f>
        <v>46</v>
      </c>
      <c r="CP17" s="8">
        <f>'Капитал МС'!CP17+ИГС!CP17+'Макс-М'!CP17</f>
        <v>7431748.7199999997</v>
      </c>
      <c r="CQ17" s="9">
        <f>'Капитал МС'!CQ17+ИГС!CQ17+'Макс-М'!CQ17</f>
        <v>0</v>
      </c>
      <c r="CR17" s="8">
        <f>'Капитал МС'!CR17+ИГС!CR17+'Макс-М'!CR17</f>
        <v>0</v>
      </c>
    </row>
    <row r="18" spans="1:96" ht="15" customHeight="1" x14ac:dyDescent="0.25">
      <c r="A18" s="12">
        <v>9</v>
      </c>
      <c r="B18" s="18" t="s">
        <v>10</v>
      </c>
      <c r="C18" s="12">
        <v>330291</v>
      </c>
      <c r="D18" s="25" t="s">
        <v>156</v>
      </c>
      <c r="E18" s="25" t="s">
        <v>155</v>
      </c>
      <c r="F18" s="31" t="s">
        <v>157</v>
      </c>
      <c r="G18" s="8">
        <f t="shared" si="68"/>
        <v>116629464.38</v>
      </c>
      <c r="H18" s="8">
        <f t="shared" si="69"/>
        <v>482372</v>
      </c>
      <c r="I18" s="9">
        <f t="shared" si="65"/>
        <v>880</v>
      </c>
      <c r="J18" s="8">
        <f t="shared" si="70"/>
        <v>482372</v>
      </c>
      <c r="K18" s="9">
        <f t="shared" si="71"/>
        <v>0</v>
      </c>
      <c r="L18" s="8">
        <f t="shared" si="72"/>
        <v>0</v>
      </c>
      <c r="M18" s="9">
        <f t="shared" si="73"/>
        <v>0</v>
      </c>
      <c r="N18" s="8">
        <f t="shared" si="74"/>
        <v>0</v>
      </c>
      <c r="O18" s="9">
        <f t="shared" si="75"/>
        <v>0</v>
      </c>
      <c r="P18" s="8">
        <f t="shared" si="76"/>
        <v>0</v>
      </c>
      <c r="Q18" s="9">
        <f t="shared" si="77"/>
        <v>3898</v>
      </c>
      <c r="R18" s="8">
        <f t="shared" si="67"/>
        <v>116147092.38</v>
      </c>
      <c r="S18" s="9">
        <f t="shared" si="78"/>
        <v>0</v>
      </c>
      <c r="T18" s="8">
        <f t="shared" si="79"/>
        <v>0</v>
      </c>
      <c r="U18" s="9">
        <f t="shared" si="80"/>
        <v>0</v>
      </c>
      <c r="V18" s="8">
        <f t="shared" si="81"/>
        <v>0</v>
      </c>
      <c r="W18" s="9">
        <f t="shared" si="82"/>
        <v>0</v>
      </c>
      <c r="X18" s="8">
        <f t="shared" si="83"/>
        <v>0</v>
      </c>
      <c r="Y18" s="8">
        <f t="shared" si="84"/>
        <v>29157366.100000001</v>
      </c>
      <c r="Z18" s="8">
        <f t="shared" si="85"/>
        <v>120593</v>
      </c>
      <c r="AA18" s="9">
        <f>'Капитал МС'!AA18+ИГС!AA18+'Макс-М'!AA18</f>
        <v>220</v>
      </c>
      <c r="AB18" s="8">
        <f>'Капитал МС'!AB18+ИГС!AB18+'Макс-М'!AB18</f>
        <v>120593</v>
      </c>
      <c r="AC18" s="9">
        <f>'Капитал МС'!AC18+ИГС!AC18+'Макс-М'!AC18</f>
        <v>0</v>
      </c>
      <c r="AD18" s="8">
        <f>'Капитал МС'!AD18+ИГС!AD18+'Макс-М'!AD18</f>
        <v>0</v>
      </c>
      <c r="AE18" s="9">
        <f>'Капитал МС'!AE18+ИГС!AE18+'Макс-М'!AE18</f>
        <v>0</v>
      </c>
      <c r="AF18" s="8">
        <f>'Капитал МС'!AF18+ИГС!AF18+'Макс-М'!AF18</f>
        <v>0</v>
      </c>
      <c r="AG18" s="9">
        <f>'Капитал МС'!AG18+ИГС!AG18+'Макс-М'!AG18</f>
        <v>0</v>
      </c>
      <c r="AH18" s="8">
        <f>'Капитал МС'!AH18+ИГС!AH18+'Макс-М'!AH18</f>
        <v>0</v>
      </c>
      <c r="AI18" s="9">
        <f>'Капитал МС'!AI18+ИГС!AI18+'Макс-М'!AI18</f>
        <v>975</v>
      </c>
      <c r="AJ18" s="8">
        <f>'Капитал МС'!AJ18+ИГС!AJ18+'Макс-М'!AJ18</f>
        <v>29036773.100000001</v>
      </c>
      <c r="AK18" s="9">
        <f>'Капитал МС'!AK18+ИГС!AK18+'Макс-М'!AK18</f>
        <v>0</v>
      </c>
      <c r="AL18" s="8">
        <f>'Капитал МС'!AL18+ИГС!AL18+'Макс-М'!AL18</f>
        <v>0</v>
      </c>
      <c r="AM18" s="9">
        <f>'Капитал МС'!AM18+ИГС!AM18+'Макс-М'!AM18</f>
        <v>0</v>
      </c>
      <c r="AN18" s="8">
        <f>'Капитал МС'!AN18+ИГС!AN18+'Макс-М'!AN18</f>
        <v>0</v>
      </c>
      <c r="AO18" s="9">
        <f>'Капитал МС'!AO18+ИГС!AO18+'Макс-М'!AO18</f>
        <v>0</v>
      </c>
      <c r="AP18" s="8">
        <f>'Капитал МС'!AP18+ИГС!AP18+'Макс-М'!AP18</f>
        <v>0</v>
      </c>
      <c r="AQ18" s="8">
        <f t="shared" si="86"/>
        <v>29157366.100000001</v>
      </c>
      <c r="AR18" s="8">
        <f t="shared" si="87"/>
        <v>120593</v>
      </c>
      <c r="AS18" s="9">
        <f>'Капитал МС'!AS18+ИГС!AS18+'Макс-М'!AS18</f>
        <v>220</v>
      </c>
      <c r="AT18" s="8">
        <f>'Капитал МС'!AT18+ИГС!AT18+'Макс-М'!AT18</f>
        <v>120593</v>
      </c>
      <c r="AU18" s="9">
        <f>'Капитал МС'!AU18+ИГС!AU18+'Макс-М'!AU18</f>
        <v>0</v>
      </c>
      <c r="AV18" s="8">
        <f>'Капитал МС'!AV18+ИГС!AV18+'Макс-М'!AV18</f>
        <v>0</v>
      </c>
      <c r="AW18" s="9">
        <f>'Капитал МС'!AW18+ИГС!AW18+'Макс-М'!AW18</f>
        <v>0</v>
      </c>
      <c r="AX18" s="8">
        <f>'Капитал МС'!AX18+ИГС!AX18+'Макс-М'!AX18</f>
        <v>0</v>
      </c>
      <c r="AY18" s="9">
        <f>'Капитал МС'!AY18+ИГС!AY18+'Макс-М'!AY18</f>
        <v>0</v>
      </c>
      <c r="AZ18" s="8">
        <f>'Капитал МС'!AZ18+ИГС!AZ18+'Макс-М'!AZ18</f>
        <v>0</v>
      </c>
      <c r="BA18" s="9">
        <f>'Капитал МС'!BA18+ИГС!BA18+'Макс-М'!BA18</f>
        <v>975</v>
      </c>
      <c r="BB18" s="8">
        <f>'Капитал МС'!BB18+ИГС!BB18+'Макс-М'!BB18</f>
        <v>29036773.100000001</v>
      </c>
      <c r="BC18" s="9">
        <f>'Капитал МС'!BC18+ИГС!BC18+'Макс-М'!BC18</f>
        <v>0</v>
      </c>
      <c r="BD18" s="8">
        <f>'Капитал МС'!BD18+ИГС!BD18+'Макс-М'!BD18</f>
        <v>0</v>
      </c>
      <c r="BE18" s="9">
        <f>'Капитал МС'!BE18+ИГС!BE18+'Макс-М'!BE18</f>
        <v>0</v>
      </c>
      <c r="BF18" s="8">
        <f>'Капитал МС'!BF18+ИГС!BF18+'Макс-М'!BF18</f>
        <v>0</v>
      </c>
      <c r="BG18" s="9">
        <f>'Капитал МС'!BG18+ИГС!BG18+'Макс-М'!BG18</f>
        <v>0</v>
      </c>
      <c r="BH18" s="8">
        <f>'Капитал МС'!BH18+ИГС!BH18+'Макс-М'!BH18</f>
        <v>0</v>
      </c>
      <c r="BI18" s="8">
        <f t="shared" si="88"/>
        <v>29157366.100000001</v>
      </c>
      <c r="BJ18" s="8">
        <f t="shared" si="89"/>
        <v>120593</v>
      </c>
      <c r="BK18" s="9">
        <f>'Капитал МС'!BK18+ИГС!BK18+'Макс-М'!BK18</f>
        <v>220</v>
      </c>
      <c r="BL18" s="8">
        <f>'Капитал МС'!BL18+ИГС!BL18+'Макс-М'!BL18</f>
        <v>120593</v>
      </c>
      <c r="BM18" s="9">
        <f>'Капитал МС'!BM18+ИГС!BM18+'Макс-М'!BM18</f>
        <v>0</v>
      </c>
      <c r="BN18" s="8">
        <f>'Капитал МС'!BN18+ИГС!BN18+'Макс-М'!BN18</f>
        <v>0</v>
      </c>
      <c r="BO18" s="9">
        <f>'Капитал МС'!BO18+ИГС!BO18+'Макс-М'!BO18</f>
        <v>0</v>
      </c>
      <c r="BP18" s="8">
        <f>'Капитал МС'!BP18+ИГС!BP18+'Макс-М'!BP18</f>
        <v>0</v>
      </c>
      <c r="BQ18" s="9">
        <f>'Капитал МС'!BQ18+ИГС!BQ18+'Макс-М'!BQ18</f>
        <v>0</v>
      </c>
      <c r="BR18" s="8">
        <f>'Капитал МС'!BR18+ИГС!BR18+'Макс-М'!BR18</f>
        <v>0</v>
      </c>
      <c r="BS18" s="9">
        <f>'Капитал МС'!BS18+ИГС!BS18+'Макс-М'!BS18</f>
        <v>975</v>
      </c>
      <c r="BT18" s="8">
        <f>'Капитал МС'!BT18+ИГС!BT18+'Макс-М'!BT18</f>
        <v>29036773.100000001</v>
      </c>
      <c r="BU18" s="9">
        <f>'Капитал МС'!BU18+ИГС!BU18+'Макс-М'!BU18</f>
        <v>0</v>
      </c>
      <c r="BV18" s="8">
        <f>'Капитал МС'!BV18+ИГС!BV18+'Макс-М'!BV18</f>
        <v>0</v>
      </c>
      <c r="BW18" s="9">
        <f>'Капитал МС'!BW18+ИГС!BW18+'Макс-М'!BW18</f>
        <v>0</v>
      </c>
      <c r="BX18" s="8">
        <f>'Капитал МС'!BX18+ИГС!BX18+'Макс-М'!BX18</f>
        <v>0</v>
      </c>
      <c r="BY18" s="9">
        <f>'Капитал МС'!BY18+ИГС!BY18+'Макс-М'!BY18</f>
        <v>0</v>
      </c>
      <c r="BZ18" s="8">
        <f>'Капитал МС'!BZ18+ИГС!BZ18+'Макс-М'!BZ18</f>
        <v>0</v>
      </c>
      <c r="CA18" s="8">
        <f t="shared" si="90"/>
        <v>29157366.079999998</v>
      </c>
      <c r="CB18" s="8">
        <f t="shared" si="91"/>
        <v>120593</v>
      </c>
      <c r="CC18" s="9">
        <f>'Капитал МС'!CC18+ИГС!CC18+'Макс-М'!CC18</f>
        <v>220</v>
      </c>
      <c r="CD18" s="8">
        <f>'Капитал МС'!CD18+ИГС!CD18+'Макс-М'!CD18</f>
        <v>120593</v>
      </c>
      <c r="CE18" s="9">
        <f>'Капитал МС'!CE18+ИГС!CE18+'Макс-М'!CE18</f>
        <v>0</v>
      </c>
      <c r="CF18" s="8">
        <f>'Капитал МС'!CF18+ИГС!CF18+'Макс-М'!CF18</f>
        <v>0</v>
      </c>
      <c r="CG18" s="9">
        <f>'Капитал МС'!CG18+ИГС!CG18+'Макс-М'!CG18</f>
        <v>0</v>
      </c>
      <c r="CH18" s="8">
        <f>'Капитал МС'!CH18+ИГС!CH18+'Макс-М'!CH18</f>
        <v>0</v>
      </c>
      <c r="CI18" s="9">
        <f>'Капитал МС'!CI18+ИГС!CI18+'Макс-М'!CI18</f>
        <v>0</v>
      </c>
      <c r="CJ18" s="8">
        <f>'Капитал МС'!CJ18+ИГС!CJ18+'Макс-М'!CJ18</f>
        <v>0</v>
      </c>
      <c r="CK18" s="9">
        <f>'Капитал МС'!CK18+ИГС!CK18+'Макс-М'!CK18</f>
        <v>973</v>
      </c>
      <c r="CL18" s="8">
        <f>'Капитал МС'!CL18+ИГС!CL18+'Макс-М'!CL18</f>
        <v>29036773.079999998</v>
      </c>
      <c r="CM18" s="9">
        <f>'Капитал МС'!CM18+ИГС!CM18+'Макс-М'!CM18</f>
        <v>0</v>
      </c>
      <c r="CN18" s="8">
        <f>'Капитал МС'!CN18+ИГС!CN18+'Макс-М'!CN18</f>
        <v>0</v>
      </c>
      <c r="CO18" s="9">
        <f>'Капитал МС'!CO18+ИГС!CO18+'Макс-М'!CO18</f>
        <v>0</v>
      </c>
      <c r="CP18" s="8">
        <f>'Капитал МС'!CP18+ИГС!CP18+'Макс-М'!CP18</f>
        <v>0</v>
      </c>
      <c r="CQ18" s="9">
        <f>'Капитал МС'!CQ18+ИГС!CQ18+'Макс-М'!CQ18</f>
        <v>0</v>
      </c>
      <c r="CR18" s="8">
        <f>'Капитал МС'!CR18+ИГС!CR18+'Макс-М'!CR18</f>
        <v>0</v>
      </c>
    </row>
    <row r="19" spans="1:96" x14ac:dyDescent="0.25">
      <c r="A19" s="12"/>
      <c r="B19" s="17" t="s">
        <v>11</v>
      </c>
      <c r="C19" s="12"/>
      <c r="D19" s="25"/>
      <c r="E19" s="25"/>
      <c r="F19" s="31"/>
      <c r="G19" s="8">
        <f t="shared" si="68"/>
        <v>0</v>
      </c>
      <c r="H19" s="8">
        <f t="shared" si="69"/>
        <v>0</v>
      </c>
      <c r="I19" s="9">
        <f t="shared" si="65"/>
        <v>0</v>
      </c>
      <c r="J19" s="8">
        <f t="shared" si="70"/>
        <v>0</v>
      </c>
      <c r="K19" s="9">
        <f t="shared" si="71"/>
        <v>0</v>
      </c>
      <c r="L19" s="8">
        <f t="shared" si="72"/>
        <v>0</v>
      </c>
      <c r="M19" s="9">
        <f t="shared" si="73"/>
        <v>0</v>
      </c>
      <c r="N19" s="8">
        <f t="shared" si="74"/>
        <v>0</v>
      </c>
      <c r="O19" s="9">
        <f t="shared" si="75"/>
        <v>0</v>
      </c>
      <c r="P19" s="8">
        <f t="shared" si="76"/>
        <v>0</v>
      </c>
      <c r="Q19" s="9">
        <f t="shared" si="77"/>
        <v>0</v>
      </c>
      <c r="R19" s="8">
        <f t="shared" si="67"/>
        <v>0</v>
      </c>
      <c r="S19" s="9">
        <f t="shared" si="78"/>
        <v>0</v>
      </c>
      <c r="T19" s="8">
        <f t="shared" si="79"/>
        <v>0</v>
      </c>
      <c r="U19" s="9">
        <f t="shared" si="80"/>
        <v>0</v>
      </c>
      <c r="V19" s="8">
        <f t="shared" si="81"/>
        <v>0</v>
      </c>
      <c r="W19" s="9">
        <f t="shared" si="82"/>
        <v>0</v>
      </c>
      <c r="X19" s="8">
        <f t="shared" si="83"/>
        <v>0</v>
      </c>
      <c r="Y19" s="8">
        <f t="shared" si="84"/>
        <v>0</v>
      </c>
      <c r="Z19" s="8">
        <f t="shared" si="85"/>
        <v>0</v>
      </c>
      <c r="AA19" s="9">
        <f>'Капитал МС'!AA19+ИГС!AA19+'Макс-М'!AA19</f>
        <v>0</v>
      </c>
      <c r="AB19" s="8">
        <f>'Капитал МС'!AB19+ИГС!AB19+'Макс-М'!AB19</f>
        <v>0</v>
      </c>
      <c r="AC19" s="9">
        <f>'Капитал МС'!AC19+ИГС!AC19+'Макс-М'!AC19</f>
        <v>0</v>
      </c>
      <c r="AD19" s="8">
        <f>'Капитал МС'!AD19+ИГС!AD19+'Макс-М'!AD19</f>
        <v>0</v>
      </c>
      <c r="AE19" s="9">
        <f>'Капитал МС'!AE19+ИГС!AE19+'Макс-М'!AE19</f>
        <v>0</v>
      </c>
      <c r="AF19" s="8">
        <f>'Капитал МС'!AF19+ИГС!AF19+'Макс-М'!AF19</f>
        <v>0</v>
      </c>
      <c r="AG19" s="9">
        <f>'Капитал МС'!AG19+ИГС!AG19+'Макс-М'!AG19</f>
        <v>0</v>
      </c>
      <c r="AH19" s="8">
        <f>'Капитал МС'!AH19+ИГС!AH19+'Макс-М'!AH19</f>
        <v>0</v>
      </c>
      <c r="AI19" s="9">
        <f>'Капитал МС'!AI19+ИГС!AI19+'Макс-М'!AI19</f>
        <v>0</v>
      </c>
      <c r="AJ19" s="8">
        <f>'Капитал МС'!AJ19+ИГС!AJ19+'Макс-М'!AJ19</f>
        <v>0</v>
      </c>
      <c r="AK19" s="9">
        <f>'Капитал МС'!AK19+ИГС!AK19+'Макс-М'!AK19</f>
        <v>0</v>
      </c>
      <c r="AL19" s="8">
        <f>'Капитал МС'!AL19+ИГС!AL19+'Макс-М'!AL19</f>
        <v>0</v>
      </c>
      <c r="AM19" s="9">
        <f>'Капитал МС'!AM19+ИГС!AM19+'Макс-М'!AM19</f>
        <v>0</v>
      </c>
      <c r="AN19" s="8">
        <f>'Капитал МС'!AN19+ИГС!AN19+'Макс-М'!AN19</f>
        <v>0</v>
      </c>
      <c r="AO19" s="9">
        <f>'Капитал МС'!AO19+ИГС!AO19+'Макс-М'!AO19</f>
        <v>0</v>
      </c>
      <c r="AP19" s="8">
        <f>'Капитал МС'!AP19+ИГС!AP19+'Макс-М'!AP19</f>
        <v>0</v>
      </c>
      <c r="AQ19" s="8">
        <f t="shared" si="86"/>
        <v>0</v>
      </c>
      <c r="AR19" s="8">
        <f t="shared" si="87"/>
        <v>0</v>
      </c>
      <c r="AS19" s="9">
        <f>'Капитал МС'!AS19+ИГС!AS19+'Макс-М'!AS19</f>
        <v>0</v>
      </c>
      <c r="AT19" s="8">
        <f>'Капитал МС'!AT19+ИГС!AT19+'Макс-М'!AT19</f>
        <v>0</v>
      </c>
      <c r="AU19" s="9">
        <f>'Капитал МС'!AU19+ИГС!AU19+'Макс-М'!AU19</f>
        <v>0</v>
      </c>
      <c r="AV19" s="8">
        <f>'Капитал МС'!AV19+ИГС!AV19+'Макс-М'!AV19</f>
        <v>0</v>
      </c>
      <c r="AW19" s="9">
        <f>'Капитал МС'!AW19+ИГС!AW19+'Макс-М'!AW19</f>
        <v>0</v>
      </c>
      <c r="AX19" s="8">
        <f>'Капитал МС'!AX19+ИГС!AX19+'Макс-М'!AX19</f>
        <v>0</v>
      </c>
      <c r="AY19" s="9">
        <f>'Капитал МС'!AY19+ИГС!AY19+'Макс-М'!AY19</f>
        <v>0</v>
      </c>
      <c r="AZ19" s="8">
        <f>'Капитал МС'!AZ19+ИГС!AZ19+'Макс-М'!AZ19</f>
        <v>0</v>
      </c>
      <c r="BA19" s="9">
        <f>'Капитал МС'!BA19+ИГС!BA19+'Макс-М'!BA19</f>
        <v>0</v>
      </c>
      <c r="BB19" s="8">
        <f>'Капитал МС'!BB19+ИГС!BB19+'Макс-М'!BB19</f>
        <v>0</v>
      </c>
      <c r="BC19" s="9">
        <f>'Капитал МС'!BC19+ИГС!BC19+'Макс-М'!BC19</f>
        <v>0</v>
      </c>
      <c r="BD19" s="8">
        <f>'Капитал МС'!BD19+ИГС!BD19+'Макс-М'!BD19</f>
        <v>0</v>
      </c>
      <c r="BE19" s="9">
        <f>'Капитал МС'!BE19+ИГС!BE19+'Макс-М'!BE19</f>
        <v>0</v>
      </c>
      <c r="BF19" s="8">
        <f>'Капитал МС'!BF19+ИГС!BF19+'Макс-М'!BF19</f>
        <v>0</v>
      </c>
      <c r="BG19" s="9">
        <f>'Капитал МС'!BG19+ИГС!BG19+'Макс-М'!BG19</f>
        <v>0</v>
      </c>
      <c r="BH19" s="8">
        <f>'Капитал МС'!BH19+ИГС!BH19+'Макс-М'!BH19</f>
        <v>0</v>
      </c>
      <c r="BI19" s="8">
        <f t="shared" si="88"/>
        <v>0</v>
      </c>
      <c r="BJ19" s="8">
        <f t="shared" si="89"/>
        <v>0</v>
      </c>
      <c r="BK19" s="9">
        <f>'Капитал МС'!BK19+ИГС!BK19+'Макс-М'!BK19</f>
        <v>0</v>
      </c>
      <c r="BL19" s="8">
        <f>'Капитал МС'!BL19+ИГС!BL19+'Макс-М'!BL19</f>
        <v>0</v>
      </c>
      <c r="BM19" s="9">
        <f>'Капитал МС'!BM19+ИГС!BM19+'Макс-М'!BM19</f>
        <v>0</v>
      </c>
      <c r="BN19" s="8">
        <f>'Капитал МС'!BN19+ИГС!BN19+'Макс-М'!BN19</f>
        <v>0</v>
      </c>
      <c r="BO19" s="9">
        <f>'Капитал МС'!BO19+ИГС!BO19+'Макс-М'!BO19</f>
        <v>0</v>
      </c>
      <c r="BP19" s="8">
        <f>'Капитал МС'!BP19+ИГС!BP19+'Макс-М'!BP19</f>
        <v>0</v>
      </c>
      <c r="BQ19" s="9">
        <f>'Капитал МС'!BQ19+ИГС!BQ19+'Макс-М'!BQ19</f>
        <v>0</v>
      </c>
      <c r="BR19" s="8">
        <f>'Капитал МС'!BR19+ИГС!BR19+'Макс-М'!BR19</f>
        <v>0</v>
      </c>
      <c r="BS19" s="9">
        <f>'Капитал МС'!BS19+ИГС!BS19+'Макс-М'!BS19</f>
        <v>0</v>
      </c>
      <c r="BT19" s="8">
        <f>'Капитал МС'!BT19+ИГС!BT19+'Макс-М'!BT19</f>
        <v>0</v>
      </c>
      <c r="BU19" s="9">
        <f>'Капитал МС'!BU19+ИГС!BU19+'Макс-М'!BU19</f>
        <v>0</v>
      </c>
      <c r="BV19" s="8">
        <f>'Капитал МС'!BV19+ИГС!BV19+'Макс-М'!BV19</f>
        <v>0</v>
      </c>
      <c r="BW19" s="9">
        <f>'Капитал МС'!BW19+ИГС!BW19+'Макс-М'!BW19</f>
        <v>0</v>
      </c>
      <c r="BX19" s="8">
        <f>'Капитал МС'!BX19+ИГС!BX19+'Макс-М'!BX19</f>
        <v>0</v>
      </c>
      <c r="BY19" s="9">
        <f>'Капитал МС'!BY19+ИГС!BY19+'Макс-М'!BY19</f>
        <v>0</v>
      </c>
      <c r="BZ19" s="8">
        <f>'Капитал МС'!BZ19+ИГС!BZ19+'Макс-М'!BZ19</f>
        <v>0</v>
      </c>
      <c r="CA19" s="8">
        <f t="shared" si="90"/>
        <v>0</v>
      </c>
      <c r="CB19" s="8">
        <f t="shared" si="91"/>
        <v>0</v>
      </c>
      <c r="CC19" s="9">
        <f>'Капитал МС'!CC19+ИГС!CC19+'Макс-М'!CC19</f>
        <v>0</v>
      </c>
      <c r="CD19" s="8">
        <f>'Капитал МС'!CD19+ИГС!CD19+'Макс-М'!CD19</f>
        <v>0</v>
      </c>
      <c r="CE19" s="9">
        <f>'Капитал МС'!CE19+ИГС!CE19+'Макс-М'!CE19</f>
        <v>0</v>
      </c>
      <c r="CF19" s="8">
        <f>'Капитал МС'!CF19+ИГС!CF19+'Макс-М'!CF19</f>
        <v>0</v>
      </c>
      <c r="CG19" s="9">
        <f>'Капитал МС'!CG19+ИГС!CG19+'Макс-М'!CG19</f>
        <v>0</v>
      </c>
      <c r="CH19" s="8">
        <f>'Капитал МС'!CH19+ИГС!CH19+'Макс-М'!CH19</f>
        <v>0</v>
      </c>
      <c r="CI19" s="9">
        <f>'Капитал МС'!CI19+ИГС!CI19+'Макс-М'!CI19</f>
        <v>0</v>
      </c>
      <c r="CJ19" s="8">
        <f>'Капитал МС'!CJ19+ИГС!CJ19+'Макс-М'!CJ19</f>
        <v>0</v>
      </c>
      <c r="CK19" s="9">
        <f>'Капитал МС'!CK19+ИГС!CK19+'Макс-М'!CK19</f>
        <v>0</v>
      </c>
      <c r="CL19" s="8">
        <f>'Капитал МС'!CL19+ИГС!CL19+'Макс-М'!CL19</f>
        <v>0</v>
      </c>
      <c r="CM19" s="9">
        <f>'Капитал МС'!CM19+ИГС!CM19+'Макс-М'!CM19</f>
        <v>0</v>
      </c>
      <c r="CN19" s="8">
        <f>'Капитал МС'!CN19+ИГС!CN19+'Макс-М'!CN19</f>
        <v>0</v>
      </c>
      <c r="CO19" s="9">
        <f>'Капитал МС'!CO19+ИГС!CO19+'Макс-М'!CO19</f>
        <v>0</v>
      </c>
      <c r="CP19" s="8">
        <f>'Капитал МС'!CP19+ИГС!CP19+'Макс-М'!CP19</f>
        <v>0</v>
      </c>
      <c r="CQ19" s="9">
        <f>'Капитал МС'!CQ19+ИГС!CQ19+'Макс-М'!CQ19</f>
        <v>0</v>
      </c>
      <c r="CR19" s="8">
        <f>'Капитал МС'!CR19+ИГС!CR19+'Макс-М'!CR19</f>
        <v>0</v>
      </c>
    </row>
    <row r="20" spans="1:96" ht="15" customHeight="1" x14ac:dyDescent="0.25">
      <c r="A20" s="12">
        <v>10</v>
      </c>
      <c r="B20" s="18" t="s">
        <v>12</v>
      </c>
      <c r="C20" s="12">
        <v>330106</v>
      </c>
      <c r="D20" s="25" t="s">
        <v>156</v>
      </c>
      <c r="E20" s="25" t="s">
        <v>155</v>
      </c>
      <c r="F20" s="31" t="s">
        <v>157</v>
      </c>
      <c r="G20" s="8">
        <f t="shared" si="68"/>
        <v>699980127.03999996</v>
      </c>
      <c r="H20" s="8">
        <f t="shared" si="69"/>
        <v>293958985.17000002</v>
      </c>
      <c r="I20" s="9">
        <f t="shared" si="65"/>
        <v>138446</v>
      </c>
      <c r="J20" s="8">
        <f t="shared" si="70"/>
        <v>101409926.55</v>
      </c>
      <c r="K20" s="9">
        <f t="shared" si="71"/>
        <v>46508</v>
      </c>
      <c r="L20" s="8">
        <f t="shared" si="72"/>
        <v>18130843.710000001</v>
      </c>
      <c r="M20" s="9">
        <f t="shared" si="73"/>
        <v>174050</v>
      </c>
      <c r="N20" s="8">
        <f t="shared" si="74"/>
        <v>174418214.91</v>
      </c>
      <c r="O20" s="9">
        <f t="shared" si="75"/>
        <v>7443</v>
      </c>
      <c r="P20" s="8">
        <f t="shared" si="76"/>
        <v>110482790.81</v>
      </c>
      <c r="Q20" s="9">
        <f t="shared" si="77"/>
        <v>12619</v>
      </c>
      <c r="R20" s="8">
        <f t="shared" si="67"/>
        <v>295538351.06</v>
      </c>
      <c r="S20" s="9">
        <f t="shared" si="78"/>
        <v>0</v>
      </c>
      <c r="T20" s="8">
        <f t="shared" si="79"/>
        <v>0</v>
      </c>
      <c r="U20" s="9">
        <f t="shared" si="80"/>
        <v>100</v>
      </c>
      <c r="V20" s="8">
        <f t="shared" si="81"/>
        <v>13774830</v>
      </c>
      <c r="W20" s="9">
        <f t="shared" si="82"/>
        <v>0</v>
      </c>
      <c r="X20" s="8">
        <f t="shared" si="83"/>
        <v>0</v>
      </c>
      <c r="Y20" s="8">
        <f t="shared" si="84"/>
        <v>177088852</v>
      </c>
      <c r="Z20" s="8">
        <f t="shared" si="85"/>
        <v>75583566.530000001</v>
      </c>
      <c r="AA20" s="9">
        <f>'Капитал МС'!AA20+ИГС!AA20+'Макс-М'!AA20</f>
        <v>34612</v>
      </c>
      <c r="AB20" s="8">
        <f>'Капитал МС'!AB20+ИГС!AB20+'Макс-М'!AB20</f>
        <v>25834060.289999999</v>
      </c>
      <c r="AC20" s="9">
        <f>'Капитал МС'!AC20+ИГС!AC20+'Макс-М'!AC20</f>
        <v>11628</v>
      </c>
      <c r="AD20" s="8">
        <f>'Капитал МС'!AD20+ИГС!AD20+'Макс-М'!AD20</f>
        <v>4532710.93</v>
      </c>
      <c r="AE20" s="9">
        <f>'Капитал МС'!AE20+ИГС!AE20+'Макс-М'!AE20</f>
        <v>43513</v>
      </c>
      <c r="AF20" s="8">
        <f>'Капитал МС'!AF20+ИГС!AF20+'Макс-М'!AF20</f>
        <v>45216795.310000002</v>
      </c>
      <c r="AG20" s="9">
        <f>'Капитал МС'!AG20+ИГС!AG20+'Макс-М'!AG20</f>
        <v>1861</v>
      </c>
      <c r="AH20" s="8">
        <f>'Капитал МС'!AH20+ИГС!AH20+'Макс-М'!AH20</f>
        <v>27620697.699999999</v>
      </c>
      <c r="AI20" s="9">
        <f>'Капитал МС'!AI20+ИГС!AI20+'Макс-М'!AI20</f>
        <v>3155</v>
      </c>
      <c r="AJ20" s="8">
        <f>'Капитал МС'!AJ20+ИГС!AJ20+'Макс-М'!AJ20</f>
        <v>73884587.769999996</v>
      </c>
      <c r="AK20" s="9">
        <f>'Капитал МС'!AK20+ИГС!AK20+'Макс-М'!AK20</f>
        <v>0</v>
      </c>
      <c r="AL20" s="8">
        <f>'Капитал МС'!AL20+ИГС!AL20+'Макс-М'!AL20</f>
        <v>0</v>
      </c>
      <c r="AM20" s="9">
        <f>'Капитал МС'!AM20+ИГС!AM20+'Макс-М'!AM20</f>
        <v>26</v>
      </c>
      <c r="AN20" s="8">
        <f>'Капитал МС'!AN20+ИГС!AN20+'Макс-М'!AN20</f>
        <v>3443707.5</v>
      </c>
      <c r="AO20" s="9">
        <f>'Капитал МС'!AO20+ИГС!AO20+'Макс-М'!AO20</f>
        <v>0</v>
      </c>
      <c r="AP20" s="8">
        <f>'Капитал МС'!AP20+ИГС!AP20+'Макс-М'!AP20</f>
        <v>0</v>
      </c>
      <c r="AQ20" s="8">
        <f t="shared" si="86"/>
        <v>177088852</v>
      </c>
      <c r="AR20" s="8">
        <f t="shared" si="87"/>
        <v>75583566.530000001</v>
      </c>
      <c r="AS20" s="9">
        <f>'Капитал МС'!AS20+ИГС!AS20+'Макс-М'!AS20</f>
        <v>34612</v>
      </c>
      <c r="AT20" s="8">
        <f>'Капитал МС'!AT20+ИГС!AT20+'Макс-М'!AT20</f>
        <v>25834060.289999999</v>
      </c>
      <c r="AU20" s="9">
        <f>'Капитал МС'!AU20+ИГС!AU20+'Макс-М'!AU20</f>
        <v>11628</v>
      </c>
      <c r="AV20" s="8">
        <f>'Капитал МС'!AV20+ИГС!AV20+'Макс-М'!AV20</f>
        <v>4532710.93</v>
      </c>
      <c r="AW20" s="9">
        <f>'Капитал МС'!AW20+ИГС!AW20+'Макс-М'!AW20</f>
        <v>43513</v>
      </c>
      <c r="AX20" s="8">
        <f>'Капитал МС'!AX20+ИГС!AX20+'Макс-М'!AX20</f>
        <v>45216795.310000002</v>
      </c>
      <c r="AY20" s="9">
        <f>'Капитал МС'!AY20+ИГС!AY20+'Макс-М'!AY20</f>
        <v>1861</v>
      </c>
      <c r="AZ20" s="8">
        <f>'Капитал МС'!AZ20+ИГС!AZ20+'Макс-М'!AZ20</f>
        <v>27620697.699999999</v>
      </c>
      <c r="BA20" s="9">
        <f>'Капитал МС'!BA20+ИГС!BA20+'Макс-М'!BA20</f>
        <v>3155</v>
      </c>
      <c r="BB20" s="8">
        <f>'Капитал МС'!BB20+ИГС!BB20+'Макс-М'!BB20</f>
        <v>73884587.769999996</v>
      </c>
      <c r="BC20" s="9">
        <f>'Капитал МС'!BC20+ИГС!BC20+'Макс-М'!BC20</f>
        <v>0</v>
      </c>
      <c r="BD20" s="8">
        <f>'Капитал МС'!BD20+ИГС!BD20+'Макс-М'!BD20</f>
        <v>0</v>
      </c>
      <c r="BE20" s="9">
        <f>'Капитал МС'!BE20+ИГС!BE20+'Макс-М'!BE20</f>
        <v>26</v>
      </c>
      <c r="BF20" s="8">
        <f>'Капитал МС'!BF20+ИГС!BF20+'Макс-М'!BF20</f>
        <v>3443707.5</v>
      </c>
      <c r="BG20" s="9">
        <f>'Капитал МС'!BG20+ИГС!BG20+'Макс-М'!BG20</f>
        <v>0</v>
      </c>
      <c r="BH20" s="8">
        <f>'Капитал МС'!BH20+ИГС!BH20+'Макс-М'!BH20</f>
        <v>0</v>
      </c>
      <c r="BI20" s="8">
        <f t="shared" si="88"/>
        <v>177088852</v>
      </c>
      <c r="BJ20" s="8">
        <f t="shared" si="89"/>
        <v>75583566.530000001</v>
      </c>
      <c r="BK20" s="9">
        <f>'Капитал МС'!BK20+ИГС!BK20+'Макс-М'!BK20</f>
        <v>34612</v>
      </c>
      <c r="BL20" s="8">
        <f>'Капитал МС'!BL20+ИГС!BL20+'Макс-М'!BL20</f>
        <v>25834060.289999999</v>
      </c>
      <c r="BM20" s="9">
        <f>'Капитал МС'!BM20+ИГС!BM20+'Макс-М'!BM20</f>
        <v>11628</v>
      </c>
      <c r="BN20" s="8">
        <f>'Капитал МС'!BN20+ИГС!BN20+'Макс-М'!BN20</f>
        <v>4532710.93</v>
      </c>
      <c r="BO20" s="9">
        <f>'Капитал МС'!BO20+ИГС!BO20+'Макс-М'!BO20</f>
        <v>43513</v>
      </c>
      <c r="BP20" s="8">
        <f>'Капитал МС'!BP20+ИГС!BP20+'Макс-М'!BP20</f>
        <v>45216795.310000002</v>
      </c>
      <c r="BQ20" s="9">
        <f>'Капитал МС'!BQ20+ИГС!BQ20+'Макс-М'!BQ20</f>
        <v>1861</v>
      </c>
      <c r="BR20" s="8">
        <f>'Капитал МС'!BR20+ИГС!BR20+'Макс-М'!BR20</f>
        <v>27620697.699999999</v>
      </c>
      <c r="BS20" s="9">
        <f>'Капитал МС'!BS20+ИГС!BS20+'Макс-М'!BS20</f>
        <v>3155</v>
      </c>
      <c r="BT20" s="8">
        <f>'Капитал МС'!BT20+ИГС!BT20+'Макс-М'!BT20</f>
        <v>73884587.769999996</v>
      </c>
      <c r="BU20" s="9">
        <f>'Капитал МС'!BU20+ИГС!BU20+'Макс-М'!BU20</f>
        <v>0</v>
      </c>
      <c r="BV20" s="8">
        <f>'Капитал МС'!BV20+ИГС!BV20+'Макс-М'!BV20</f>
        <v>0</v>
      </c>
      <c r="BW20" s="9">
        <f>'Капитал МС'!BW20+ИГС!BW20+'Макс-М'!BW20</f>
        <v>26</v>
      </c>
      <c r="BX20" s="8">
        <f>'Капитал МС'!BX20+ИГС!BX20+'Макс-М'!BX20</f>
        <v>3443707.5</v>
      </c>
      <c r="BY20" s="9">
        <f>'Капитал МС'!BY20+ИГС!BY20+'Макс-М'!BY20</f>
        <v>0</v>
      </c>
      <c r="BZ20" s="8">
        <f>'Капитал МС'!BZ20+ИГС!BZ20+'Макс-М'!BZ20</f>
        <v>0</v>
      </c>
      <c r="CA20" s="8">
        <f t="shared" si="90"/>
        <v>168713571.03999999</v>
      </c>
      <c r="CB20" s="8">
        <f t="shared" si="91"/>
        <v>67208285.579999998</v>
      </c>
      <c r="CC20" s="9">
        <f>'Капитал МС'!CC20+ИГС!CC20+'Макс-М'!CC20</f>
        <v>34610</v>
      </c>
      <c r="CD20" s="8">
        <f>'Капитал МС'!CD20+ИГС!CD20+'Макс-М'!CD20</f>
        <v>23907745.68</v>
      </c>
      <c r="CE20" s="9">
        <f>'Капитал МС'!CE20+ИГС!CE20+'Макс-М'!CE20</f>
        <v>11624</v>
      </c>
      <c r="CF20" s="8">
        <f>'Капитал МС'!CF20+ИГС!CF20+'Макс-М'!CF20</f>
        <v>4532710.92</v>
      </c>
      <c r="CG20" s="9">
        <f>'Капитал МС'!CG20+ИГС!CG20+'Макс-М'!CG20</f>
        <v>43511</v>
      </c>
      <c r="CH20" s="8">
        <f>'Капитал МС'!CH20+ИГС!CH20+'Макс-М'!CH20</f>
        <v>38767828.979999997</v>
      </c>
      <c r="CI20" s="9">
        <f>'Капитал МС'!CI20+ИГС!CI20+'Макс-М'!CI20</f>
        <v>1860</v>
      </c>
      <c r="CJ20" s="8">
        <f>'Капитал МС'!CJ20+ИГС!CJ20+'Макс-М'!CJ20</f>
        <v>27620697.710000001</v>
      </c>
      <c r="CK20" s="9">
        <f>'Капитал МС'!CK20+ИГС!CK20+'Макс-М'!CK20</f>
        <v>3154</v>
      </c>
      <c r="CL20" s="8">
        <f>'Капитал МС'!CL20+ИГС!CL20+'Макс-М'!CL20</f>
        <v>73884587.75</v>
      </c>
      <c r="CM20" s="9">
        <f>'Капитал МС'!CM20+ИГС!CM20+'Макс-М'!CM20</f>
        <v>0</v>
      </c>
      <c r="CN20" s="8">
        <f>'Капитал МС'!CN20+ИГС!CN20+'Макс-М'!CN20</f>
        <v>0</v>
      </c>
      <c r="CO20" s="9">
        <f>'Капитал МС'!CO20+ИГС!CO20+'Макс-М'!CO20</f>
        <v>22</v>
      </c>
      <c r="CP20" s="8">
        <f>'Капитал МС'!CP20+ИГС!CP20+'Макс-М'!CP20</f>
        <v>3443707.5</v>
      </c>
      <c r="CQ20" s="9">
        <f>'Капитал МС'!CQ20+ИГС!CQ20+'Макс-М'!CQ20</f>
        <v>0</v>
      </c>
      <c r="CR20" s="8">
        <f>'Капитал МС'!CR20+ИГС!CR20+'Макс-М'!CR20</f>
        <v>0</v>
      </c>
    </row>
    <row r="21" spans="1:96" ht="15" customHeight="1" x14ac:dyDescent="0.25">
      <c r="A21" s="12">
        <v>11</v>
      </c>
      <c r="B21" s="18" t="s">
        <v>13</v>
      </c>
      <c r="C21" s="12">
        <v>330287</v>
      </c>
      <c r="D21" s="25" t="s">
        <v>156</v>
      </c>
      <c r="E21" s="25" t="s">
        <v>155</v>
      </c>
      <c r="F21" s="31" t="s">
        <v>157</v>
      </c>
      <c r="G21" s="8">
        <f t="shared" si="68"/>
        <v>403672149.38999999</v>
      </c>
      <c r="H21" s="8">
        <f t="shared" si="69"/>
        <v>13671710.050000001</v>
      </c>
      <c r="I21" s="9">
        <f t="shared" si="65"/>
        <v>1130</v>
      </c>
      <c r="J21" s="8">
        <f t="shared" si="70"/>
        <v>38874.76</v>
      </c>
      <c r="K21" s="9">
        <f t="shared" si="71"/>
        <v>19864</v>
      </c>
      <c r="L21" s="8">
        <f t="shared" si="72"/>
        <v>8805313.9199999999</v>
      </c>
      <c r="M21" s="9">
        <f t="shared" si="73"/>
        <v>2407</v>
      </c>
      <c r="N21" s="8">
        <f t="shared" si="74"/>
        <v>4827521.37</v>
      </c>
      <c r="O21" s="9">
        <f t="shared" si="75"/>
        <v>0</v>
      </c>
      <c r="P21" s="8">
        <f t="shared" si="76"/>
        <v>0</v>
      </c>
      <c r="Q21" s="9">
        <f t="shared" si="77"/>
        <v>12956</v>
      </c>
      <c r="R21" s="8">
        <f t="shared" si="67"/>
        <v>390000439.33999997</v>
      </c>
      <c r="S21" s="9">
        <f t="shared" si="78"/>
        <v>0</v>
      </c>
      <c r="T21" s="8">
        <f t="shared" si="79"/>
        <v>0</v>
      </c>
      <c r="U21" s="9">
        <f t="shared" si="80"/>
        <v>146</v>
      </c>
      <c r="V21" s="8">
        <f t="shared" si="81"/>
        <v>25149285</v>
      </c>
      <c r="W21" s="9">
        <f t="shared" si="82"/>
        <v>0</v>
      </c>
      <c r="X21" s="8">
        <f t="shared" si="83"/>
        <v>0</v>
      </c>
      <c r="Y21" s="8">
        <f t="shared" si="84"/>
        <v>100918037.38</v>
      </c>
      <c r="Z21" s="8">
        <f t="shared" si="85"/>
        <v>3417927.53</v>
      </c>
      <c r="AA21" s="9">
        <f>'Капитал МС'!AA21+ИГС!AA21+'Макс-М'!AA21</f>
        <v>283</v>
      </c>
      <c r="AB21" s="8">
        <f>'Капитал МС'!AB21+ИГС!AB21+'Макс-М'!AB21</f>
        <v>9718.7000000000007</v>
      </c>
      <c r="AC21" s="9">
        <f>'Капитал МС'!AC21+ИГС!AC21+'Макс-М'!AC21</f>
        <v>4966</v>
      </c>
      <c r="AD21" s="8">
        <f>'Капитал МС'!AD21+ИГС!AD21+'Макс-М'!AD21</f>
        <v>2201328.48</v>
      </c>
      <c r="AE21" s="9">
        <f>'Капитал МС'!AE21+ИГС!AE21+'Макс-М'!AE21</f>
        <v>602</v>
      </c>
      <c r="AF21" s="8">
        <f>'Капитал МС'!AF21+ИГС!AF21+'Макс-М'!AF21</f>
        <v>1206880.3500000001</v>
      </c>
      <c r="AG21" s="9">
        <f>'Капитал МС'!AG21+ИГС!AG21+'Макс-М'!AG21</f>
        <v>0</v>
      </c>
      <c r="AH21" s="8">
        <f>'Капитал МС'!AH21+ИГС!AH21+'Макс-М'!AH21</f>
        <v>0</v>
      </c>
      <c r="AI21" s="9">
        <f>'Капитал МС'!AI21+ИГС!AI21+'Макс-М'!AI21</f>
        <v>3240</v>
      </c>
      <c r="AJ21" s="8">
        <f>'Капитал МС'!AJ21+ИГС!AJ21+'Макс-М'!AJ21</f>
        <v>97500109.849999994</v>
      </c>
      <c r="AK21" s="9">
        <f>'Капитал МС'!AK21+ИГС!AK21+'Макс-М'!AK21</f>
        <v>0</v>
      </c>
      <c r="AL21" s="8">
        <f>'Капитал МС'!AL21+ИГС!AL21+'Макс-М'!AL21</f>
        <v>0</v>
      </c>
      <c r="AM21" s="9">
        <f>'Капитал МС'!AM21+ИГС!AM21+'Макс-М'!AM21</f>
        <v>37</v>
      </c>
      <c r="AN21" s="8">
        <f>'Капитал МС'!AN21+ИГС!AN21+'Макс-М'!AN21</f>
        <v>6287321.25</v>
      </c>
      <c r="AO21" s="9">
        <f>'Капитал МС'!AO21+ИГС!AO21+'Макс-М'!AO21</f>
        <v>0</v>
      </c>
      <c r="AP21" s="8">
        <f>'Капитал МС'!AP21+ИГС!AP21+'Макс-М'!AP21</f>
        <v>0</v>
      </c>
      <c r="AQ21" s="8">
        <f t="shared" si="86"/>
        <v>100918037.38</v>
      </c>
      <c r="AR21" s="8">
        <f t="shared" si="87"/>
        <v>3417927.53</v>
      </c>
      <c r="AS21" s="9">
        <f>'Капитал МС'!AS21+ИГС!AS21+'Макс-М'!AS21</f>
        <v>283</v>
      </c>
      <c r="AT21" s="8">
        <f>'Капитал МС'!AT21+ИГС!AT21+'Макс-М'!AT21</f>
        <v>9718.7000000000007</v>
      </c>
      <c r="AU21" s="9">
        <f>'Капитал МС'!AU21+ИГС!AU21+'Макс-М'!AU21</f>
        <v>4966</v>
      </c>
      <c r="AV21" s="8">
        <f>'Капитал МС'!AV21+ИГС!AV21+'Макс-М'!AV21</f>
        <v>2201328.48</v>
      </c>
      <c r="AW21" s="9">
        <f>'Капитал МС'!AW21+ИГС!AW21+'Макс-М'!AW21</f>
        <v>602</v>
      </c>
      <c r="AX21" s="8">
        <f>'Капитал МС'!AX21+ИГС!AX21+'Макс-М'!AX21</f>
        <v>1206880.3500000001</v>
      </c>
      <c r="AY21" s="9">
        <f>'Капитал МС'!AY21+ИГС!AY21+'Макс-М'!AY21</f>
        <v>0</v>
      </c>
      <c r="AZ21" s="8">
        <f>'Капитал МС'!AZ21+ИГС!AZ21+'Макс-М'!AZ21</f>
        <v>0</v>
      </c>
      <c r="BA21" s="9">
        <f>'Капитал МС'!BA21+ИГС!BA21+'Макс-М'!BA21</f>
        <v>3240</v>
      </c>
      <c r="BB21" s="8">
        <f>'Капитал МС'!BB21+ИГС!BB21+'Макс-М'!BB21</f>
        <v>97500109.849999994</v>
      </c>
      <c r="BC21" s="9">
        <f>'Капитал МС'!BC21+ИГС!BC21+'Макс-М'!BC21</f>
        <v>0</v>
      </c>
      <c r="BD21" s="8">
        <f>'Капитал МС'!BD21+ИГС!BD21+'Макс-М'!BD21</f>
        <v>0</v>
      </c>
      <c r="BE21" s="9">
        <f>'Капитал МС'!BE21+ИГС!BE21+'Макс-М'!BE21</f>
        <v>37</v>
      </c>
      <c r="BF21" s="8">
        <f>'Капитал МС'!BF21+ИГС!BF21+'Макс-М'!BF21</f>
        <v>6287321.25</v>
      </c>
      <c r="BG21" s="9">
        <f>'Капитал МС'!BG21+ИГС!BG21+'Макс-М'!BG21</f>
        <v>0</v>
      </c>
      <c r="BH21" s="8">
        <f>'Капитал МС'!BH21+ИГС!BH21+'Макс-М'!BH21</f>
        <v>0</v>
      </c>
      <c r="BI21" s="8">
        <f t="shared" si="88"/>
        <v>100918037.38</v>
      </c>
      <c r="BJ21" s="8">
        <f t="shared" si="89"/>
        <v>3417927.53</v>
      </c>
      <c r="BK21" s="9">
        <f>'Капитал МС'!BK21+ИГС!BK21+'Макс-М'!BK21</f>
        <v>283</v>
      </c>
      <c r="BL21" s="8">
        <f>'Капитал МС'!BL21+ИГС!BL21+'Макс-М'!BL21</f>
        <v>9718.7000000000007</v>
      </c>
      <c r="BM21" s="9">
        <f>'Капитал МС'!BM21+ИГС!BM21+'Макс-М'!BM21</f>
        <v>4966</v>
      </c>
      <c r="BN21" s="8">
        <f>'Капитал МС'!BN21+ИГС!BN21+'Макс-М'!BN21</f>
        <v>2201328.48</v>
      </c>
      <c r="BO21" s="9">
        <f>'Капитал МС'!BO21+ИГС!BO21+'Макс-М'!BO21</f>
        <v>602</v>
      </c>
      <c r="BP21" s="8">
        <f>'Капитал МС'!BP21+ИГС!BP21+'Макс-М'!BP21</f>
        <v>1206880.3500000001</v>
      </c>
      <c r="BQ21" s="9">
        <f>'Капитал МС'!BQ21+ИГС!BQ21+'Макс-М'!BQ21</f>
        <v>0</v>
      </c>
      <c r="BR21" s="8">
        <f>'Капитал МС'!BR21+ИГС!BR21+'Макс-М'!BR21</f>
        <v>0</v>
      </c>
      <c r="BS21" s="9">
        <f>'Капитал МС'!BS21+ИГС!BS21+'Макс-М'!BS21</f>
        <v>3240</v>
      </c>
      <c r="BT21" s="8">
        <f>'Капитал МС'!BT21+ИГС!BT21+'Макс-М'!BT21</f>
        <v>97500109.849999994</v>
      </c>
      <c r="BU21" s="9">
        <f>'Капитал МС'!BU21+ИГС!BU21+'Макс-М'!BU21</f>
        <v>0</v>
      </c>
      <c r="BV21" s="8">
        <f>'Капитал МС'!BV21+ИГС!BV21+'Макс-М'!BV21</f>
        <v>0</v>
      </c>
      <c r="BW21" s="9">
        <f>'Капитал МС'!BW21+ИГС!BW21+'Макс-М'!BW21</f>
        <v>37</v>
      </c>
      <c r="BX21" s="8">
        <f>'Капитал МС'!BX21+ИГС!BX21+'Макс-М'!BX21</f>
        <v>6287321.25</v>
      </c>
      <c r="BY21" s="9">
        <f>'Капитал МС'!BY21+ИГС!BY21+'Макс-М'!BY21</f>
        <v>0</v>
      </c>
      <c r="BZ21" s="8">
        <f>'Капитал МС'!BZ21+ИГС!BZ21+'Макс-М'!BZ21</f>
        <v>0</v>
      </c>
      <c r="CA21" s="8">
        <f t="shared" si="90"/>
        <v>100918037.25</v>
      </c>
      <c r="CB21" s="8">
        <f t="shared" si="91"/>
        <v>3417927.46</v>
      </c>
      <c r="CC21" s="9">
        <f>'Капитал МС'!CC21+ИГС!CC21+'Макс-М'!CC21</f>
        <v>281</v>
      </c>
      <c r="CD21" s="8">
        <f>'Капитал МС'!CD21+ИГС!CD21+'Макс-М'!CD21</f>
        <v>9718.66</v>
      </c>
      <c r="CE21" s="9">
        <f>'Капитал МС'!CE21+ИГС!CE21+'Макс-М'!CE21</f>
        <v>4966</v>
      </c>
      <c r="CF21" s="8">
        <f>'Капитал МС'!CF21+ИГС!CF21+'Макс-М'!CF21</f>
        <v>2201328.48</v>
      </c>
      <c r="CG21" s="9">
        <f>'Капитал МС'!CG21+ИГС!CG21+'Макс-М'!CG21</f>
        <v>601</v>
      </c>
      <c r="CH21" s="8">
        <f>'Капитал МС'!CH21+ИГС!CH21+'Макс-М'!CH21</f>
        <v>1206880.32</v>
      </c>
      <c r="CI21" s="9">
        <f>'Капитал МС'!CI21+ИГС!CI21+'Макс-М'!CI21</f>
        <v>0</v>
      </c>
      <c r="CJ21" s="8">
        <f>'Капитал МС'!CJ21+ИГС!CJ21+'Макс-М'!CJ21</f>
        <v>0</v>
      </c>
      <c r="CK21" s="9">
        <f>'Капитал МС'!CK21+ИГС!CK21+'Макс-М'!CK21</f>
        <v>3236</v>
      </c>
      <c r="CL21" s="8">
        <f>'Капитал МС'!CL21+ИГС!CL21+'Макс-М'!CL21</f>
        <v>97500109.790000007</v>
      </c>
      <c r="CM21" s="9">
        <f>'Капитал МС'!CM21+ИГС!CM21+'Макс-М'!CM21</f>
        <v>0</v>
      </c>
      <c r="CN21" s="8">
        <f>'Капитал МС'!CN21+ИГС!CN21+'Макс-М'!CN21</f>
        <v>0</v>
      </c>
      <c r="CO21" s="9">
        <f>'Капитал МС'!CO21+ИГС!CO21+'Макс-М'!CO21</f>
        <v>35</v>
      </c>
      <c r="CP21" s="8">
        <f>'Капитал МС'!CP21+ИГС!CP21+'Макс-М'!CP21</f>
        <v>6287321.25</v>
      </c>
      <c r="CQ21" s="9">
        <f>'Капитал МС'!CQ21+ИГС!CQ21+'Макс-М'!CQ21</f>
        <v>0</v>
      </c>
      <c r="CR21" s="8">
        <f>'Капитал МС'!CR21+ИГС!CR21+'Макс-М'!CR21</f>
        <v>0</v>
      </c>
    </row>
    <row r="22" spans="1:96" ht="15" customHeight="1" x14ac:dyDescent="0.25">
      <c r="A22" s="12">
        <v>12</v>
      </c>
      <c r="B22" s="18" t="s">
        <v>14</v>
      </c>
      <c r="C22" s="12">
        <v>330292</v>
      </c>
      <c r="D22" s="25" t="s">
        <v>156</v>
      </c>
      <c r="E22" s="25" t="s">
        <v>155</v>
      </c>
      <c r="F22" s="31" t="s">
        <v>157</v>
      </c>
      <c r="G22" s="8">
        <f t="shared" si="68"/>
        <v>91908021.5</v>
      </c>
      <c r="H22" s="8">
        <f t="shared" si="69"/>
        <v>7986639.5800000001</v>
      </c>
      <c r="I22" s="9">
        <f t="shared" si="65"/>
        <v>26538</v>
      </c>
      <c r="J22" s="8">
        <f t="shared" si="70"/>
        <v>6313515.8799999999</v>
      </c>
      <c r="K22" s="9">
        <f t="shared" si="71"/>
        <v>0</v>
      </c>
      <c r="L22" s="8">
        <f t="shared" si="72"/>
        <v>0</v>
      </c>
      <c r="M22" s="9">
        <f t="shared" si="73"/>
        <v>0</v>
      </c>
      <c r="N22" s="8">
        <f t="shared" si="74"/>
        <v>1673123.7</v>
      </c>
      <c r="O22" s="9">
        <f t="shared" si="75"/>
        <v>520</v>
      </c>
      <c r="P22" s="8">
        <f t="shared" si="76"/>
        <v>4767324.12</v>
      </c>
      <c r="Q22" s="9">
        <f t="shared" si="77"/>
        <v>3873</v>
      </c>
      <c r="R22" s="8">
        <f t="shared" si="67"/>
        <v>79154057.799999997</v>
      </c>
      <c r="S22" s="9">
        <f t="shared" si="78"/>
        <v>0</v>
      </c>
      <c r="T22" s="8">
        <f t="shared" si="79"/>
        <v>0</v>
      </c>
      <c r="U22" s="9">
        <f t="shared" si="80"/>
        <v>0</v>
      </c>
      <c r="V22" s="8">
        <f t="shared" si="81"/>
        <v>0</v>
      </c>
      <c r="W22" s="9">
        <f t="shared" si="82"/>
        <v>0</v>
      </c>
      <c r="X22" s="8">
        <f t="shared" si="83"/>
        <v>0</v>
      </c>
      <c r="Y22" s="8">
        <f t="shared" si="84"/>
        <v>22977005.390000001</v>
      </c>
      <c r="Z22" s="8">
        <f t="shared" si="85"/>
        <v>1996659.91</v>
      </c>
      <c r="AA22" s="9">
        <f>'Капитал МС'!AA22+ИГС!AA22+'Макс-М'!AA22</f>
        <v>6635</v>
      </c>
      <c r="AB22" s="8">
        <f>'Капитал МС'!AB22+ИГС!AB22+'Макс-М'!AB22</f>
        <v>1578378.97</v>
      </c>
      <c r="AC22" s="9">
        <f>'Капитал МС'!AC22+ИГС!AC22+'Макс-М'!AC22</f>
        <v>0</v>
      </c>
      <c r="AD22" s="8">
        <f>'Капитал МС'!AD22+ИГС!AD22+'Макс-М'!AD22</f>
        <v>0</v>
      </c>
      <c r="AE22" s="9">
        <f>'Капитал МС'!AE22+ИГС!AE22+'Макс-М'!AE22</f>
        <v>0</v>
      </c>
      <c r="AF22" s="8">
        <f>'Капитал МС'!AF22+ИГС!AF22+'Макс-М'!AF22</f>
        <v>418280.94</v>
      </c>
      <c r="AG22" s="9">
        <f>'Капитал МС'!AG22+ИГС!AG22+'Макс-М'!AG22</f>
        <v>130</v>
      </c>
      <c r="AH22" s="8">
        <f>'Капитал МС'!AH22+ИГС!AH22+'Макс-М'!AH22</f>
        <v>1191831.03</v>
      </c>
      <c r="AI22" s="9">
        <f>'Капитал МС'!AI22+ИГС!AI22+'Макс-М'!AI22</f>
        <v>969</v>
      </c>
      <c r="AJ22" s="8">
        <f>'Капитал МС'!AJ22+ИГС!AJ22+'Макс-М'!AJ22</f>
        <v>19788514.449999999</v>
      </c>
      <c r="AK22" s="9">
        <f>'Капитал МС'!AK22+ИГС!AK22+'Макс-М'!AK22</f>
        <v>0</v>
      </c>
      <c r="AL22" s="8">
        <f>'Капитал МС'!AL22+ИГС!AL22+'Макс-М'!AL22</f>
        <v>0</v>
      </c>
      <c r="AM22" s="9">
        <f>'Капитал МС'!AM22+ИГС!AM22+'Макс-М'!AM22</f>
        <v>0</v>
      </c>
      <c r="AN22" s="8">
        <f>'Капитал МС'!AN22+ИГС!AN22+'Макс-М'!AN22</f>
        <v>0</v>
      </c>
      <c r="AO22" s="9">
        <f>'Капитал МС'!AO22+ИГС!AO22+'Макс-М'!AO22</f>
        <v>0</v>
      </c>
      <c r="AP22" s="8">
        <f>'Капитал МС'!AP22+ИГС!AP22+'Макс-М'!AP22</f>
        <v>0</v>
      </c>
      <c r="AQ22" s="8">
        <f t="shared" si="86"/>
        <v>22977005.390000001</v>
      </c>
      <c r="AR22" s="8">
        <f t="shared" si="87"/>
        <v>1996659.91</v>
      </c>
      <c r="AS22" s="9">
        <f>'Капитал МС'!AS22+ИГС!AS22+'Макс-М'!AS22</f>
        <v>6635</v>
      </c>
      <c r="AT22" s="8">
        <f>'Капитал МС'!AT22+ИГС!AT22+'Макс-М'!AT22</f>
        <v>1578378.97</v>
      </c>
      <c r="AU22" s="9">
        <f>'Капитал МС'!AU22+ИГС!AU22+'Макс-М'!AU22</f>
        <v>0</v>
      </c>
      <c r="AV22" s="8">
        <f>'Капитал МС'!AV22+ИГС!AV22+'Макс-М'!AV22</f>
        <v>0</v>
      </c>
      <c r="AW22" s="9">
        <f>'Капитал МС'!AW22+ИГС!AW22+'Макс-М'!AW22</f>
        <v>0</v>
      </c>
      <c r="AX22" s="8">
        <f>'Капитал МС'!AX22+ИГС!AX22+'Макс-М'!AX22</f>
        <v>418280.94</v>
      </c>
      <c r="AY22" s="9">
        <f>'Капитал МС'!AY22+ИГС!AY22+'Макс-М'!AY22</f>
        <v>130</v>
      </c>
      <c r="AZ22" s="8">
        <f>'Капитал МС'!AZ22+ИГС!AZ22+'Макс-М'!AZ22</f>
        <v>1191831.03</v>
      </c>
      <c r="BA22" s="9">
        <f>'Капитал МС'!BA22+ИГС!BA22+'Макс-М'!BA22</f>
        <v>969</v>
      </c>
      <c r="BB22" s="8">
        <f>'Капитал МС'!BB22+ИГС!BB22+'Макс-М'!BB22</f>
        <v>19788514.449999999</v>
      </c>
      <c r="BC22" s="9">
        <f>'Капитал МС'!BC22+ИГС!BC22+'Макс-М'!BC22</f>
        <v>0</v>
      </c>
      <c r="BD22" s="8">
        <f>'Капитал МС'!BD22+ИГС!BD22+'Макс-М'!BD22</f>
        <v>0</v>
      </c>
      <c r="BE22" s="9">
        <f>'Капитал МС'!BE22+ИГС!BE22+'Макс-М'!BE22</f>
        <v>0</v>
      </c>
      <c r="BF22" s="8">
        <f>'Капитал МС'!BF22+ИГС!BF22+'Макс-М'!BF22</f>
        <v>0</v>
      </c>
      <c r="BG22" s="9">
        <f>'Капитал МС'!BG22+ИГС!BG22+'Макс-М'!BG22</f>
        <v>0</v>
      </c>
      <c r="BH22" s="8">
        <f>'Капитал МС'!BH22+ИГС!BH22+'Макс-М'!BH22</f>
        <v>0</v>
      </c>
      <c r="BI22" s="8">
        <f t="shared" si="88"/>
        <v>22977005.390000001</v>
      </c>
      <c r="BJ22" s="8">
        <f t="shared" si="89"/>
        <v>1996659.91</v>
      </c>
      <c r="BK22" s="9">
        <f>'Капитал МС'!BK22+ИГС!BK22+'Макс-М'!BK22</f>
        <v>6635</v>
      </c>
      <c r="BL22" s="8">
        <f>'Капитал МС'!BL22+ИГС!BL22+'Макс-М'!BL22</f>
        <v>1578378.97</v>
      </c>
      <c r="BM22" s="9">
        <f>'Капитал МС'!BM22+ИГС!BM22+'Макс-М'!BM22</f>
        <v>0</v>
      </c>
      <c r="BN22" s="8">
        <f>'Капитал МС'!BN22+ИГС!BN22+'Макс-М'!BN22</f>
        <v>0</v>
      </c>
      <c r="BO22" s="9">
        <f>'Капитал МС'!BO22+ИГС!BO22+'Макс-М'!BO22</f>
        <v>0</v>
      </c>
      <c r="BP22" s="8">
        <f>'Капитал МС'!BP22+ИГС!BP22+'Макс-М'!BP22</f>
        <v>418280.94</v>
      </c>
      <c r="BQ22" s="9">
        <f>'Капитал МС'!BQ22+ИГС!BQ22+'Макс-М'!BQ22</f>
        <v>130</v>
      </c>
      <c r="BR22" s="8">
        <f>'Капитал МС'!BR22+ИГС!BR22+'Макс-М'!BR22</f>
        <v>1191831.03</v>
      </c>
      <c r="BS22" s="9">
        <f>'Капитал МС'!BS22+ИГС!BS22+'Макс-М'!BS22</f>
        <v>969</v>
      </c>
      <c r="BT22" s="8">
        <f>'Капитал МС'!BT22+ИГС!BT22+'Макс-М'!BT22</f>
        <v>19788514.449999999</v>
      </c>
      <c r="BU22" s="9">
        <f>'Капитал МС'!BU22+ИГС!BU22+'Макс-М'!BU22</f>
        <v>0</v>
      </c>
      <c r="BV22" s="8">
        <f>'Капитал МС'!BV22+ИГС!BV22+'Макс-М'!BV22</f>
        <v>0</v>
      </c>
      <c r="BW22" s="9">
        <f>'Капитал МС'!BW22+ИГС!BW22+'Макс-М'!BW22</f>
        <v>0</v>
      </c>
      <c r="BX22" s="8">
        <f>'Капитал МС'!BX22+ИГС!BX22+'Макс-М'!BX22</f>
        <v>0</v>
      </c>
      <c r="BY22" s="9">
        <f>'Капитал МС'!BY22+ИГС!BY22+'Макс-М'!BY22</f>
        <v>0</v>
      </c>
      <c r="BZ22" s="8">
        <f>'Капитал МС'!BZ22+ИГС!BZ22+'Макс-М'!BZ22</f>
        <v>0</v>
      </c>
      <c r="CA22" s="8">
        <f t="shared" si="90"/>
        <v>22977005.329999998</v>
      </c>
      <c r="CB22" s="8">
        <f t="shared" si="91"/>
        <v>1996659.85</v>
      </c>
      <c r="CC22" s="9">
        <f>'Капитал МС'!CC22+ИГС!CC22+'Макс-М'!CC22</f>
        <v>6633</v>
      </c>
      <c r="CD22" s="8">
        <f>'Капитал МС'!CD22+ИГС!CD22+'Макс-М'!CD22</f>
        <v>1578378.97</v>
      </c>
      <c r="CE22" s="9">
        <f>'Капитал МС'!CE22+ИГС!CE22+'Макс-М'!CE22</f>
        <v>0</v>
      </c>
      <c r="CF22" s="8">
        <f>'Капитал МС'!CF22+ИГС!CF22+'Макс-М'!CF22</f>
        <v>0</v>
      </c>
      <c r="CG22" s="9">
        <f>'Капитал МС'!CG22+ИГС!CG22+'Макс-М'!CG22</f>
        <v>0</v>
      </c>
      <c r="CH22" s="8">
        <f>'Капитал МС'!CH22+ИГС!CH22+'Макс-М'!CH22</f>
        <v>418280.88</v>
      </c>
      <c r="CI22" s="9">
        <f>'Капитал МС'!CI22+ИГС!CI22+'Макс-М'!CI22</f>
        <v>130</v>
      </c>
      <c r="CJ22" s="8">
        <f>'Капитал МС'!CJ22+ИГС!CJ22+'Макс-М'!CJ22</f>
        <v>1191831.03</v>
      </c>
      <c r="CK22" s="9">
        <f>'Капитал МС'!CK22+ИГС!CK22+'Макс-М'!CK22</f>
        <v>966</v>
      </c>
      <c r="CL22" s="8">
        <f>'Капитал МС'!CL22+ИГС!CL22+'Макс-М'!CL22</f>
        <v>19788514.449999999</v>
      </c>
      <c r="CM22" s="9">
        <f>'Капитал МС'!CM22+ИГС!CM22+'Макс-М'!CM22</f>
        <v>0</v>
      </c>
      <c r="CN22" s="8">
        <f>'Капитал МС'!CN22+ИГС!CN22+'Макс-М'!CN22</f>
        <v>0</v>
      </c>
      <c r="CO22" s="9">
        <f>'Капитал МС'!CO22+ИГС!CO22+'Макс-М'!CO22</f>
        <v>0</v>
      </c>
      <c r="CP22" s="8">
        <f>'Капитал МС'!CP22+ИГС!CP22+'Макс-М'!CP22</f>
        <v>0</v>
      </c>
      <c r="CQ22" s="9">
        <f>'Капитал МС'!CQ22+ИГС!CQ22+'Макс-М'!CQ22</f>
        <v>0</v>
      </c>
      <c r="CR22" s="8">
        <f>'Капитал МС'!CR22+ИГС!CR22+'Макс-М'!CR22</f>
        <v>0</v>
      </c>
    </row>
    <row r="23" spans="1:96" ht="15" customHeight="1" x14ac:dyDescent="0.25">
      <c r="A23" s="12">
        <v>13</v>
      </c>
      <c r="B23" s="18" t="s">
        <v>15</v>
      </c>
      <c r="C23" s="12">
        <v>330104</v>
      </c>
      <c r="D23" s="25" t="s">
        <v>156</v>
      </c>
      <c r="E23" s="25" t="s">
        <v>155</v>
      </c>
      <c r="F23" s="31" t="s">
        <v>157</v>
      </c>
      <c r="G23" s="8">
        <f t="shared" si="68"/>
        <v>345203951.02999997</v>
      </c>
      <c r="H23" s="8">
        <f t="shared" si="69"/>
        <v>192134196.19999999</v>
      </c>
      <c r="I23" s="9">
        <f t="shared" si="65"/>
        <v>179743</v>
      </c>
      <c r="J23" s="8">
        <f t="shared" si="70"/>
        <v>83724027.939999998</v>
      </c>
      <c r="K23" s="9">
        <f t="shared" si="71"/>
        <v>27866</v>
      </c>
      <c r="L23" s="8">
        <f t="shared" si="72"/>
        <v>10817259.65</v>
      </c>
      <c r="M23" s="9">
        <f t="shared" si="73"/>
        <v>113530</v>
      </c>
      <c r="N23" s="8">
        <f t="shared" si="74"/>
        <v>97592908.609999999</v>
      </c>
      <c r="O23" s="9">
        <f t="shared" si="75"/>
        <v>2628</v>
      </c>
      <c r="P23" s="8">
        <f t="shared" si="76"/>
        <v>18965025.07</v>
      </c>
      <c r="Q23" s="9">
        <f t="shared" si="77"/>
        <v>8296</v>
      </c>
      <c r="R23" s="8">
        <f t="shared" si="67"/>
        <v>134104729.76000001</v>
      </c>
      <c r="S23" s="9">
        <f t="shared" si="78"/>
        <v>0</v>
      </c>
      <c r="T23" s="8">
        <f t="shared" si="79"/>
        <v>0</v>
      </c>
      <c r="U23" s="9">
        <f t="shared" si="80"/>
        <v>10</v>
      </c>
      <c r="V23" s="8">
        <f t="shared" si="81"/>
        <v>1278680</v>
      </c>
      <c r="W23" s="9">
        <f t="shared" si="82"/>
        <v>0</v>
      </c>
      <c r="X23" s="8">
        <f t="shared" si="83"/>
        <v>0</v>
      </c>
      <c r="Y23" s="8">
        <f t="shared" si="84"/>
        <v>87624426.450000003</v>
      </c>
      <c r="Z23" s="8">
        <f t="shared" si="85"/>
        <v>49356987.75</v>
      </c>
      <c r="AA23" s="9">
        <f>'Капитал МС'!AA23+ИГС!AA23+'Макс-М'!AA23</f>
        <v>44936</v>
      </c>
      <c r="AB23" s="8">
        <f>'Капитал МС'!AB23+ИГС!AB23+'Макс-М'!AB23</f>
        <v>21460382.460000001</v>
      </c>
      <c r="AC23" s="9">
        <f>'Капитал МС'!AC23+ИГС!AC23+'Макс-М'!AC23</f>
        <v>6966</v>
      </c>
      <c r="AD23" s="8">
        <f>'Капитал МС'!AD23+ИГС!AD23+'Макс-М'!AD23</f>
        <v>2704314.92</v>
      </c>
      <c r="AE23" s="9">
        <f>'Капитал МС'!AE23+ИГС!AE23+'Макс-М'!AE23</f>
        <v>28382</v>
      </c>
      <c r="AF23" s="8">
        <f>'Капитал МС'!AF23+ИГС!AF23+'Макс-М'!AF23</f>
        <v>25192290.370000001</v>
      </c>
      <c r="AG23" s="9">
        <f>'Капитал МС'!AG23+ИГС!AG23+'Макс-М'!AG23</f>
        <v>657</v>
      </c>
      <c r="AH23" s="8">
        <f>'Капитал МС'!AH23+ИГС!AH23+'Макс-М'!AH23</f>
        <v>4741256.26</v>
      </c>
      <c r="AI23" s="9">
        <f>'Капитал МС'!AI23+ИГС!AI23+'Макс-М'!AI23</f>
        <v>2074</v>
      </c>
      <c r="AJ23" s="8">
        <f>'Капитал МС'!AJ23+ИГС!AJ23+'Макс-М'!AJ23</f>
        <v>33526182.440000001</v>
      </c>
      <c r="AK23" s="9">
        <f>'Капитал МС'!AK23+ИГС!AK23+'Макс-М'!AK23</f>
        <v>0</v>
      </c>
      <c r="AL23" s="8">
        <f>'Капитал МС'!AL23+ИГС!AL23+'Макс-М'!AL23</f>
        <v>0</v>
      </c>
      <c r="AM23" s="9">
        <f>'Капитал МС'!AM23+ИГС!AM23+'Макс-М'!AM23</f>
        <v>3</v>
      </c>
      <c r="AN23" s="8">
        <f>'Капитал МС'!AN23+ИГС!AN23+'Макс-М'!AN23</f>
        <v>287703</v>
      </c>
      <c r="AO23" s="9">
        <f>'Капитал МС'!AO23+ИГС!AO23+'Макс-М'!AO23</f>
        <v>0</v>
      </c>
      <c r="AP23" s="8">
        <f>'Капитал МС'!AP23+ИГС!AP23+'Макс-М'!AP23</f>
        <v>0</v>
      </c>
      <c r="AQ23" s="8">
        <f t="shared" si="86"/>
        <v>87624426.450000003</v>
      </c>
      <c r="AR23" s="8">
        <f t="shared" si="87"/>
        <v>49356987.75</v>
      </c>
      <c r="AS23" s="9">
        <f>'Капитал МС'!AS23+ИГС!AS23+'Макс-М'!AS23</f>
        <v>44936</v>
      </c>
      <c r="AT23" s="8">
        <f>'Капитал МС'!AT23+ИГС!AT23+'Макс-М'!AT23</f>
        <v>21460382.460000001</v>
      </c>
      <c r="AU23" s="9">
        <f>'Капитал МС'!AU23+ИГС!AU23+'Макс-М'!AU23</f>
        <v>6966</v>
      </c>
      <c r="AV23" s="8">
        <f>'Капитал МС'!AV23+ИГС!AV23+'Макс-М'!AV23</f>
        <v>2704314.92</v>
      </c>
      <c r="AW23" s="9">
        <f>'Капитал МС'!AW23+ИГС!AW23+'Макс-М'!AW23</f>
        <v>28382</v>
      </c>
      <c r="AX23" s="8">
        <f>'Капитал МС'!AX23+ИГС!AX23+'Макс-М'!AX23</f>
        <v>25192290.370000001</v>
      </c>
      <c r="AY23" s="9">
        <f>'Капитал МС'!AY23+ИГС!AY23+'Макс-М'!AY23</f>
        <v>657</v>
      </c>
      <c r="AZ23" s="8">
        <f>'Капитал МС'!AZ23+ИГС!AZ23+'Макс-М'!AZ23</f>
        <v>4741256.26</v>
      </c>
      <c r="BA23" s="9">
        <f>'Капитал МС'!BA23+ИГС!BA23+'Макс-М'!BA23</f>
        <v>2074</v>
      </c>
      <c r="BB23" s="8">
        <f>'Капитал МС'!BB23+ИГС!BB23+'Макс-М'!BB23</f>
        <v>33526182.440000001</v>
      </c>
      <c r="BC23" s="9">
        <f>'Капитал МС'!BC23+ИГС!BC23+'Макс-М'!BC23</f>
        <v>0</v>
      </c>
      <c r="BD23" s="8">
        <f>'Капитал МС'!BD23+ИГС!BD23+'Макс-М'!BD23</f>
        <v>0</v>
      </c>
      <c r="BE23" s="9">
        <f>'Капитал МС'!BE23+ИГС!BE23+'Макс-М'!BE23</f>
        <v>3</v>
      </c>
      <c r="BF23" s="8">
        <f>'Капитал МС'!BF23+ИГС!BF23+'Макс-М'!BF23</f>
        <v>415571</v>
      </c>
      <c r="BG23" s="9">
        <f>'Капитал МС'!BG23+ИГС!BG23+'Макс-М'!BG23</f>
        <v>0</v>
      </c>
      <c r="BH23" s="8">
        <f>'Капитал МС'!BH23+ИГС!BH23+'Макс-М'!BH23</f>
        <v>0</v>
      </c>
      <c r="BI23" s="8">
        <f t="shared" si="88"/>
        <v>87624426.450000003</v>
      </c>
      <c r="BJ23" s="8">
        <f t="shared" si="89"/>
        <v>49356987.75</v>
      </c>
      <c r="BK23" s="9">
        <f>'Капитал МС'!BK23+ИГС!BK23+'Макс-М'!BK23</f>
        <v>44936</v>
      </c>
      <c r="BL23" s="8">
        <f>'Капитал МС'!BL23+ИГС!BL23+'Макс-М'!BL23</f>
        <v>21460382.460000001</v>
      </c>
      <c r="BM23" s="9">
        <f>'Капитал МС'!BM23+ИГС!BM23+'Макс-М'!BM23</f>
        <v>6966</v>
      </c>
      <c r="BN23" s="8">
        <f>'Капитал МС'!BN23+ИГС!BN23+'Макс-М'!BN23</f>
        <v>2704314.92</v>
      </c>
      <c r="BO23" s="9">
        <f>'Капитал МС'!BO23+ИГС!BO23+'Макс-М'!BO23</f>
        <v>28382</v>
      </c>
      <c r="BP23" s="8">
        <f>'Капитал МС'!BP23+ИГС!BP23+'Макс-М'!BP23</f>
        <v>25192290.370000001</v>
      </c>
      <c r="BQ23" s="9">
        <f>'Капитал МС'!BQ23+ИГС!BQ23+'Макс-М'!BQ23</f>
        <v>657</v>
      </c>
      <c r="BR23" s="8">
        <f>'Капитал МС'!BR23+ИГС!BR23+'Макс-М'!BR23</f>
        <v>4741256.26</v>
      </c>
      <c r="BS23" s="9">
        <f>'Капитал МС'!BS23+ИГС!BS23+'Макс-М'!BS23</f>
        <v>2074</v>
      </c>
      <c r="BT23" s="8">
        <f>'Капитал МС'!BT23+ИГС!BT23+'Макс-М'!BT23</f>
        <v>33526182.440000001</v>
      </c>
      <c r="BU23" s="9">
        <f>'Капитал МС'!BU23+ИГС!BU23+'Макс-М'!BU23</f>
        <v>0</v>
      </c>
      <c r="BV23" s="8">
        <f>'Капитал МС'!BV23+ИГС!BV23+'Макс-М'!BV23</f>
        <v>0</v>
      </c>
      <c r="BW23" s="9">
        <f>'Капитал МС'!BW23+ИГС!BW23+'Макс-М'!BW23</f>
        <v>2</v>
      </c>
      <c r="BX23" s="8">
        <f>'Капитал МС'!BX23+ИГС!BX23+'Макс-М'!BX23</f>
        <v>223769</v>
      </c>
      <c r="BY23" s="9">
        <f>'Капитал МС'!BY23+ИГС!BY23+'Макс-М'!BY23</f>
        <v>0</v>
      </c>
      <c r="BZ23" s="8">
        <f>'Капитал МС'!BZ23+ИГС!BZ23+'Макс-М'!BZ23</f>
        <v>0</v>
      </c>
      <c r="CA23" s="8">
        <f t="shared" si="90"/>
        <v>82330671.680000007</v>
      </c>
      <c r="CB23" s="8">
        <f t="shared" si="91"/>
        <v>44063232.950000003</v>
      </c>
      <c r="CC23" s="9">
        <f>'Капитал МС'!CC23+ИГС!CC23+'Макс-М'!CC23</f>
        <v>44935</v>
      </c>
      <c r="CD23" s="8">
        <f>'Капитал МС'!CD23+ИГС!CD23+'Макс-М'!CD23</f>
        <v>19342880.559999999</v>
      </c>
      <c r="CE23" s="9">
        <f>'Капитал МС'!CE23+ИГС!CE23+'Макс-М'!CE23</f>
        <v>6968</v>
      </c>
      <c r="CF23" s="8">
        <f>'Капитал МС'!CF23+ИГС!CF23+'Макс-М'!CF23</f>
        <v>2704314.89</v>
      </c>
      <c r="CG23" s="9">
        <f>'Капитал МС'!CG23+ИГС!CG23+'Макс-М'!CG23</f>
        <v>28384</v>
      </c>
      <c r="CH23" s="8">
        <f>'Капитал МС'!CH23+ИГС!CH23+'Макс-М'!CH23</f>
        <v>22016037.5</v>
      </c>
      <c r="CI23" s="9">
        <f>'Капитал МС'!CI23+ИГС!CI23+'Макс-М'!CI23</f>
        <v>657</v>
      </c>
      <c r="CJ23" s="8">
        <f>'Капитал МС'!CJ23+ИГС!CJ23+'Макс-М'!CJ23</f>
        <v>4741256.29</v>
      </c>
      <c r="CK23" s="9">
        <f>'Капитал МС'!CK23+ИГС!CK23+'Макс-М'!CK23</f>
        <v>2074</v>
      </c>
      <c r="CL23" s="8">
        <f>'Капитал МС'!CL23+ИГС!CL23+'Макс-М'!CL23</f>
        <v>33526182.440000001</v>
      </c>
      <c r="CM23" s="9">
        <f>'Капитал МС'!CM23+ИГС!CM23+'Макс-М'!CM23</f>
        <v>0</v>
      </c>
      <c r="CN23" s="8">
        <f>'Капитал МС'!CN23+ИГС!CN23+'Макс-М'!CN23</f>
        <v>0</v>
      </c>
      <c r="CO23" s="9">
        <f>'Капитал МС'!CO23+ИГС!CO23+'Макс-М'!CO23</f>
        <v>2</v>
      </c>
      <c r="CP23" s="8">
        <f>'Капитал МС'!CP23+ИГС!CP23+'Макс-М'!CP23</f>
        <v>351637</v>
      </c>
      <c r="CQ23" s="9">
        <f>'Капитал МС'!CQ23+ИГС!CQ23+'Макс-М'!CQ23</f>
        <v>0</v>
      </c>
      <c r="CR23" s="8">
        <f>'Капитал МС'!CR23+ИГС!CR23+'Макс-М'!CR23</f>
        <v>0</v>
      </c>
    </row>
    <row r="24" spans="1:96" ht="15" customHeight="1" x14ac:dyDescent="0.25">
      <c r="A24" s="12">
        <v>14</v>
      </c>
      <c r="B24" s="18" t="s">
        <v>16</v>
      </c>
      <c r="C24" s="12">
        <v>330109</v>
      </c>
      <c r="D24" s="25" t="s">
        <v>156</v>
      </c>
      <c r="E24" s="25" t="s">
        <v>155</v>
      </c>
      <c r="F24" s="31" t="s">
        <v>157</v>
      </c>
      <c r="G24" s="8">
        <f t="shared" si="68"/>
        <v>670438848.13999999</v>
      </c>
      <c r="H24" s="8">
        <f t="shared" si="69"/>
        <v>111430283.72</v>
      </c>
      <c r="I24" s="9">
        <f t="shared" si="65"/>
        <v>153295</v>
      </c>
      <c r="J24" s="8">
        <f t="shared" si="70"/>
        <v>53515780.979999997</v>
      </c>
      <c r="K24" s="9">
        <f t="shared" si="71"/>
        <v>25146</v>
      </c>
      <c r="L24" s="8">
        <f t="shared" si="72"/>
        <v>10993263.029999999</v>
      </c>
      <c r="M24" s="9">
        <f t="shared" si="73"/>
        <v>122804</v>
      </c>
      <c r="N24" s="8">
        <f t="shared" si="74"/>
        <v>46921239.710000001</v>
      </c>
      <c r="O24" s="9">
        <f t="shared" si="75"/>
        <v>2298</v>
      </c>
      <c r="P24" s="8">
        <f t="shared" si="76"/>
        <v>16583572.15</v>
      </c>
      <c r="Q24" s="9">
        <f t="shared" si="77"/>
        <v>8914</v>
      </c>
      <c r="R24" s="8">
        <f t="shared" si="67"/>
        <v>542424992.26999998</v>
      </c>
      <c r="S24" s="9">
        <f t="shared" si="78"/>
        <v>0</v>
      </c>
      <c r="T24" s="8">
        <f t="shared" si="79"/>
        <v>0</v>
      </c>
      <c r="U24" s="9">
        <f t="shared" si="80"/>
        <v>1315</v>
      </c>
      <c r="V24" s="8">
        <f t="shared" si="81"/>
        <v>272886985</v>
      </c>
      <c r="W24" s="9">
        <f t="shared" si="82"/>
        <v>0</v>
      </c>
      <c r="X24" s="8">
        <f t="shared" si="83"/>
        <v>0</v>
      </c>
      <c r="Y24" s="8">
        <f t="shared" si="84"/>
        <v>168272480.44999999</v>
      </c>
      <c r="Z24" s="8">
        <f t="shared" si="85"/>
        <v>28520339.329999998</v>
      </c>
      <c r="AA24" s="9">
        <f>'Капитал МС'!AA24+ИГС!AA24+'Макс-М'!AA24</f>
        <v>38324</v>
      </c>
      <c r="AB24" s="8">
        <f>'Капитал МС'!AB24+ИГС!AB24+'Макс-М'!AB24</f>
        <v>13670563.34</v>
      </c>
      <c r="AC24" s="9">
        <f>'Капитал МС'!AC24+ИГС!AC24+'Макс-М'!AC24</f>
        <v>6286</v>
      </c>
      <c r="AD24" s="8">
        <f>'Капитал МС'!AD24+ИГС!AD24+'Макс-М'!AD24</f>
        <v>2748315.76</v>
      </c>
      <c r="AE24" s="9">
        <f>'Капитал МС'!AE24+ИГС!AE24+'Макс-М'!AE24</f>
        <v>30701</v>
      </c>
      <c r="AF24" s="8">
        <f>'Капитал МС'!AF24+ИГС!AF24+'Макс-М'!AF24</f>
        <v>12101460.23</v>
      </c>
      <c r="AG24" s="9">
        <f>'Капитал МС'!AG24+ИГС!AG24+'Макс-М'!AG24</f>
        <v>575</v>
      </c>
      <c r="AH24" s="8">
        <f>'Капитал МС'!AH24+ИГС!AH24+'Макс-М'!AH24</f>
        <v>4145893.05</v>
      </c>
      <c r="AI24" s="9">
        <f>'Капитал МС'!AI24+ИГС!AI24+'Макс-М'!AI24</f>
        <v>2228</v>
      </c>
      <c r="AJ24" s="8">
        <f>'Капитал МС'!AJ24+ИГС!AJ24+'Макс-М'!AJ24</f>
        <v>135606248.06999999</v>
      </c>
      <c r="AK24" s="9">
        <f>'Капитал МС'!AK24+ИГС!AK24+'Макс-М'!AK24</f>
        <v>0</v>
      </c>
      <c r="AL24" s="8">
        <f>'Капитал МС'!AL24+ИГС!AL24+'Макс-М'!AL24</f>
        <v>0</v>
      </c>
      <c r="AM24" s="9">
        <f>'Капитал МС'!AM24+ИГС!AM24+'Макс-М'!AM24</f>
        <v>329</v>
      </c>
      <c r="AN24" s="8">
        <f>'Капитал МС'!AN24+ИГС!AN24+'Макс-М'!AN24</f>
        <v>68221746.25</v>
      </c>
      <c r="AO24" s="9">
        <f>'Капитал МС'!AO24+ИГС!AO24+'Макс-М'!AO24</f>
        <v>0</v>
      </c>
      <c r="AP24" s="8">
        <f>'Капитал МС'!AP24+ИГС!AP24+'Макс-М'!AP24</f>
        <v>0</v>
      </c>
      <c r="AQ24" s="8">
        <f t="shared" si="86"/>
        <v>168272480.44999999</v>
      </c>
      <c r="AR24" s="8">
        <f t="shared" si="87"/>
        <v>28520339.329999998</v>
      </c>
      <c r="AS24" s="9">
        <f>'Капитал МС'!AS24+ИГС!AS24+'Макс-М'!AS24</f>
        <v>38324</v>
      </c>
      <c r="AT24" s="8">
        <f>'Капитал МС'!AT24+ИГС!AT24+'Макс-М'!AT24</f>
        <v>13670563.34</v>
      </c>
      <c r="AU24" s="9">
        <f>'Капитал МС'!AU24+ИГС!AU24+'Макс-М'!AU24</f>
        <v>6286</v>
      </c>
      <c r="AV24" s="8">
        <f>'Капитал МС'!AV24+ИГС!AV24+'Макс-М'!AV24</f>
        <v>2748315.76</v>
      </c>
      <c r="AW24" s="9">
        <f>'Капитал МС'!AW24+ИГС!AW24+'Макс-М'!AW24</f>
        <v>30701</v>
      </c>
      <c r="AX24" s="8">
        <f>'Капитал МС'!AX24+ИГС!AX24+'Макс-М'!AX24</f>
        <v>12101460.23</v>
      </c>
      <c r="AY24" s="9">
        <f>'Капитал МС'!AY24+ИГС!AY24+'Макс-М'!AY24</f>
        <v>575</v>
      </c>
      <c r="AZ24" s="8">
        <f>'Капитал МС'!AZ24+ИГС!AZ24+'Макс-М'!AZ24</f>
        <v>4145893.05</v>
      </c>
      <c r="BA24" s="9">
        <f>'Капитал МС'!BA24+ИГС!BA24+'Макс-М'!BA24</f>
        <v>2228</v>
      </c>
      <c r="BB24" s="8">
        <f>'Капитал МС'!BB24+ИГС!BB24+'Макс-М'!BB24</f>
        <v>135606248.06999999</v>
      </c>
      <c r="BC24" s="9">
        <f>'Капитал МС'!BC24+ИГС!BC24+'Макс-М'!BC24</f>
        <v>0</v>
      </c>
      <c r="BD24" s="8">
        <f>'Капитал МС'!BD24+ИГС!BD24+'Макс-М'!BD24</f>
        <v>0</v>
      </c>
      <c r="BE24" s="9">
        <f>'Капитал МС'!BE24+ИГС!BE24+'Макс-М'!BE24</f>
        <v>329</v>
      </c>
      <c r="BF24" s="8">
        <f>'Капитал МС'!BF24+ИГС!BF24+'Макс-М'!BF24</f>
        <v>68221746.25</v>
      </c>
      <c r="BG24" s="9">
        <f>'Капитал МС'!BG24+ИГС!BG24+'Макс-М'!BG24</f>
        <v>0</v>
      </c>
      <c r="BH24" s="8">
        <f>'Капитал МС'!BH24+ИГС!BH24+'Макс-М'!BH24</f>
        <v>0</v>
      </c>
      <c r="BI24" s="8">
        <f t="shared" si="88"/>
        <v>168272480.44999999</v>
      </c>
      <c r="BJ24" s="8">
        <f t="shared" si="89"/>
        <v>28520339.329999998</v>
      </c>
      <c r="BK24" s="9">
        <f>'Капитал МС'!BK24+ИГС!BK24+'Макс-М'!BK24</f>
        <v>38324</v>
      </c>
      <c r="BL24" s="8">
        <f>'Капитал МС'!BL24+ИГС!BL24+'Макс-М'!BL24</f>
        <v>13670563.34</v>
      </c>
      <c r="BM24" s="9">
        <f>'Капитал МС'!BM24+ИГС!BM24+'Макс-М'!BM24</f>
        <v>6286</v>
      </c>
      <c r="BN24" s="8">
        <f>'Капитал МС'!BN24+ИГС!BN24+'Макс-М'!BN24</f>
        <v>2748315.76</v>
      </c>
      <c r="BO24" s="9">
        <f>'Капитал МС'!BO24+ИГС!BO24+'Макс-М'!BO24</f>
        <v>30701</v>
      </c>
      <c r="BP24" s="8">
        <f>'Капитал МС'!BP24+ИГС!BP24+'Макс-М'!BP24</f>
        <v>12101460.23</v>
      </c>
      <c r="BQ24" s="9">
        <f>'Капитал МС'!BQ24+ИГС!BQ24+'Макс-М'!BQ24</f>
        <v>575</v>
      </c>
      <c r="BR24" s="8">
        <f>'Капитал МС'!BR24+ИГС!BR24+'Макс-М'!BR24</f>
        <v>4145893.05</v>
      </c>
      <c r="BS24" s="9">
        <f>'Капитал МС'!BS24+ИГС!BS24+'Макс-М'!BS24</f>
        <v>2228</v>
      </c>
      <c r="BT24" s="8">
        <f>'Капитал МС'!BT24+ИГС!BT24+'Макс-М'!BT24</f>
        <v>135606248.06999999</v>
      </c>
      <c r="BU24" s="9">
        <f>'Капитал МС'!BU24+ИГС!BU24+'Макс-М'!BU24</f>
        <v>0</v>
      </c>
      <c r="BV24" s="8">
        <f>'Капитал МС'!BV24+ИГС!BV24+'Макс-М'!BV24</f>
        <v>0</v>
      </c>
      <c r="BW24" s="9">
        <f>'Капитал МС'!BW24+ИГС!BW24+'Макс-М'!BW24</f>
        <v>329</v>
      </c>
      <c r="BX24" s="8">
        <f>'Капитал МС'!BX24+ИГС!BX24+'Макс-М'!BX24</f>
        <v>68221746.25</v>
      </c>
      <c r="BY24" s="9">
        <f>'Капитал МС'!BY24+ИГС!BY24+'Макс-М'!BY24</f>
        <v>0</v>
      </c>
      <c r="BZ24" s="8">
        <f>'Капитал МС'!BZ24+ИГС!BZ24+'Макс-М'!BZ24</f>
        <v>0</v>
      </c>
      <c r="CA24" s="8">
        <f t="shared" si="90"/>
        <v>165621406.78999999</v>
      </c>
      <c r="CB24" s="8">
        <f t="shared" si="91"/>
        <v>25869265.73</v>
      </c>
      <c r="CC24" s="9">
        <f>'Капитал МС'!CC24+ИГС!CC24+'Макс-М'!CC24</f>
        <v>38323</v>
      </c>
      <c r="CD24" s="8">
        <f>'Капитал МС'!CD24+ИГС!CD24+'Макс-М'!CD24</f>
        <v>12504090.960000001</v>
      </c>
      <c r="CE24" s="9">
        <f>'Капитал МС'!CE24+ИГС!CE24+'Макс-М'!CE24</f>
        <v>6288</v>
      </c>
      <c r="CF24" s="8">
        <f>'Капитал МС'!CF24+ИГС!CF24+'Макс-М'!CF24</f>
        <v>2748315.75</v>
      </c>
      <c r="CG24" s="9">
        <f>'Капитал МС'!CG24+ИГС!CG24+'Макс-М'!CG24</f>
        <v>30701</v>
      </c>
      <c r="CH24" s="8">
        <f>'Капитал МС'!CH24+ИГС!CH24+'Макс-М'!CH24</f>
        <v>10616859.02</v>
      </c>
      <c r="CI24" s="9">
        <f>'Капитал МС'!CI24+ИГС!CI24+'Макс-М'!CI24</f>
        <v>573</v>
      </c>
      <c r="CJ24" s="8">
        <f>'Капитал МС'!CJ24+ИГС!CJ24+'Макс-М'!CJ24</f>
        <v>4145893</v>
      </c>
      <c r="CK24" s="9">
        <f>'Капитал МС'!CK24+ИГС!CK24+'Макс-М'!CK24</f>
        <v>2230</v>
      </c>
      <c r="CL24" s="8">
        <f>'Капитал МС'!CL24+ИГС!CL24+'Макс-М'!CL24</f>
        <v>135606248.06</v>
      </c>
      <c r="CM24" s="9">
        <f>'Капитал МС'!CM24+ИГС!CM24+'Макс-М'!CM24</f>
        <v>0</v>
      </c>
      <c r="CN24" s="8">
        <f>'Капитал МС'!CN24+ИГС!CN24+'Макс-М'!CN24</f>
        <v>0</v>
      </c>
      <c r="CO24" s="9">
        <f>'Капитал МС'!CO24+ИГС!CO24+'Макс-М'!CO24</f>
        <v>328</v>
      </c>
      <c r="CP24" s="8">
        <f>'Капитал МС'!CP24+ИГС!CP24+'Макс-М'!CP24</f>
        <v>68221746.25</v>
      </c>
      <c r="CQ24" s="9">
        <f>'Капитал МС'!CQ24+ИГС!CQ24+'Макс-М'!CQ24</f>
        <v>0</v>
      </c>
      <c r="CR24" s="8">
        <f>'Капитал МС'!CR24+ИГС!CR24+'Макс-М'!CR24</f>
        <v>0</v>
      </c>
    </row>
    <row r="25" spans="1:96" ht="15" customHeight="1" x14ac:dyDescent="0.25">
      <c r="A25" s="12">
        <v>15</v>
      </c>
      <c r="B25" s="18" t="s">
        <v>17</v>
      </c>
      <c r="C25" s="12">
        <v>330099</v>
      </c>
      <c r="D25" s="25" t="s">
        <v>156</v>
      </c>
      <c r="E25" s="25" t="s">
        <v>155</v>
      </c>
      <c r="F25" s="31" t="s">
        <v>157</v>
      </c>
      <c r="G25" s="8">
        <f t="shared" si="68"/>
        <v>134813682.21000001</v>
      </c>
      <c r="H25" s="8">
        <f t="shared" si="69"/>
        <v>80933040.560000002</v>
      </c>
      <c r="I25" s="9">
        <f t="shared" si="65"/>
        <v>22426</v>
      </c>
      <c r="J25" s="8">
        <f t="shared" si="70"/>
        <v>15000541.98</v>
      </c>
      <c r="K25" s="9">
        <f t="shared" si="71"/>
        <v>6152</v>
      </c>
      <c r="L25" s="8">
        <f t="shared" si="72"/>
        <v>2370618.19</v>
      </c>
      <c r="M25" s="9">
        <f t="shared" si="73"/>
        <v>20727</v>
      </c>
      <c r="N25" s="8">
        <f t="shared" si="74"/>
        <v>63561880.390000001</v>
      </c>
      <c r="O25" s="9">
        <f t="shared" si="75"/>
        <v>981</v>
      </c>
      <c r="P25" s="8">
        <f t="shared" si="76"/>
        <v>8933541.25</v>
      </c>
      <c r="Q25" s="9">
        <f t="shared" si="77"/>
        <v>1977</v>
      </c>
      <c r="R25" s="8">
        <f t="shared" si="67"/>
        <v>44947100.399999999</v>
      </c>
      <c r="S25" s="9">
        <f t="shared" si="78"/>
        <v>0</v>
      </c>
      <c r="T25" s="8">
        <f t="shared" si="79"/>
        <v>0</v>
      </c>
      <c r="U25" s="9">
        <f t="shared" si="80"/>
        <v>0</v>
      </c>
      <c r="V25" s="8">
        <f t="shared" si="81"/>
        <v>0</v>
      </c>
      <c r="W25" s="9">
        <f t="shared" si="82"/>
        <v>0</v>
      </c>
      <c r="X25" s="8">
        <f t="shared" si="83"/>
        <v>0</v>
      </c>
      <c r="Y25" s="8">
        <f t="shared" si="84"/>
        <v>34085247.909999996</v>
      </c>
      <c r="Z25" s="8">
        <f t="shared" si="85"/>
        <v>20615087.489999998</v>
      </c>
      <c r="AA25" s="9">
        <f>'Капитал МС'!AA25+ИГС!AA25+'Макс-М'!AA25</f>
        <v>5607</v>
      </c>
      <c r="AB25" s="8">
        <f>'Капитал МС'!AB25+ИГС!AB25+'Макс-М'!AB25</f>
        <v>3826500.96</v>
      </c>
      <c r="AC25" s="9">
        <f>'Капитал МС'!AC25+ИГС!AC25+'Макс-М'!AC25</f>
        <v>1539</v>
      </c>
      <c r="AD25" s="8">
        <f>'Капитал МС'!AD25+ИГС!AD25+'Макс-М'!AD25</f>
        <v>592654.55000000005</v>
      </c>
      <c r="AE25" s="9">
        <f>'Капитал МС'!AE25+ИГС!AE25+'Макс-М'!AE25</f>
        <v>5181</v>
      </c>
      <c r="AF25" s="8">
        <f>'Капитал МС'!AF25+ИГС!AF25+'Макс-М'!AF25</f>
        <v>16195931.98</v>
      </c>
      <c r="AG25" s="9">
        <f>'Капитал МС'!AG25+ИГС!AG25+'Макс-М'!AG25</f>
        <v>245</v>
      </c>
      <c r="AH25" s="8">
        <f>'Капитал МС'!AH25+ИГС!AH25+'Макс-М'!AH25</f>
        <v>2233385.3199999998</v>
      </c>
      <c r="AI25" s="9">
        <f>'Капитал МС'!AI25+ИГС!AI25+'Макс-М'!AI25</f>
        <v>495</v>
      </c>
      <c r="AJ25" s="8">
        <f>'Капитал МС'!AJ25+ИГС!AJ25+'Макс-М'!AJ25</f>
        <v>11236775.1</v>
      </c>
      <c r="AK25" s="9">
        <f>'Капитал МС'!AK25+ИГС!AK25+'Макс-М'!AK25</f>
        <v>0</v>
      </c>
      <c r="AL25" s="8">
        <f>'Капитал МС'!AL25+ИГС!AL25+'Макс-М'!AL25</f>
        <v>0</v>
      </c>
      <c r="AM25" s="9">
        <f>'Капитал МС'!AM25+ИГС!AM25+'Макс-М'!AM25</f>
        <v>0</v>
      </c>
      <c r="AN25" s="8">
        <f>'Капитал МС'!AN25+ИГС!AN25+'Макс-М'!AN25</f>
        <v>0</v>
      </c>
      <c r="AO25" s="9">
        <f>'Капитал МС'!AO25+ИГС!AO25+'Макс-М'!AO25</f>
        <v>0</v>
      </c>
      <c r="AP25" s="8">
        <f>'Капитал МС'!AP25+ИГС!AP25+'Макс-М'!AP25</f>
        <v>0</v>
      </c>
      <c r="AQ25" s="8">
        <f t="shared" si="86"/>
        <v>34085247.909999996</v>
      </c>
      <c r="AR25" s="8">
        <f t="shared" si="87"/>
        <v>20615087.489999998</v>
      </c>
      <c r="AS25" s="9">
        <f>'Капитал МС'!AS25+ИГС!AS25+'Макс-М'!AS25</f>
        <v>5607</v>
      </c>
      <c r="AT25" s="8">
        <f>'Капитал МС'!AT25+ИГС!AT25+'Макс-М'!AT25</f>
        <v>3826500.96</v>
      </c>
      <c r="AU25" s="9">
        <f>'Капитал МС'!AU25+ИГС!AU25+'Макс-М'!AU25</f>
        <v>1539</v>
      </c>
      <c r="AV25" s="8">
        <f>'Капитал МС'!AV25+ИГС!AV25+'Макс-М'!AV25</f>
        <v>592654.55000000005</v>
      </c>
      <c r="AW25" s="9">
        <f>'Капитал МС'!AW25+ИГС!AW25+'Макс-М'!AW25</f>
        <v>5181</v>
      </c>
      <c r="AX25" s="8">
        <f>'Капитал МС'!AX25+ИГС!AX25+'Макс-М'!AX25</f>
        <v>16195931.98</v>
      </c>
      <c r="AY25" s="9">
        <f>'Капитал МС'!AY25+ИГС!AY25+'Макс-М'!AY25</f>
        <v>245</v>
      </c>
      <c r="AZ25" s="8">
        <f>'Капитал МС'!AZ25+ИГС!AZ25+'Макс-М'!AZ25</f>
        <v>2233385.3199999998</v>
      </c>
      <c r="BA25" s="9">
        <f>'Капитал МС'!BA25+ИГС!BA25+'Макс-М'!BA25</f>
        <v>495</v>
      </c>
      <c r="BB25" s="8">
        <f>'Капитал МС'!BB25+ИГС!BB25+'Макс-М'!BB25</f>
        <v>11236775.1</v>
      </c>
      <c r="BC25" s="9">
        <f>'Капитал МС'!BC25+ИГС!BC25+'Макс-М'!BC25</f>
        <v>0</v>
      </c>
      <c r="BD25" s="8">
        <f>'Капитал МС'!BD25+ИГС!BD25+'Макс-М'!BD25</f>
        <v>0</v>
      </c>
      <c r="BE25" s="9">
        <f>'Капитал МС'!BE25+ИГС!BE25+'Макс-М'!BE25</f>
        <v>0</v>
      </c>
      <c r="BF25" s="8">
        <f>'Капитал МС'!BF25+ИГС!BF25+'Макс-М'!BF25</f>
        <v>0</v>
      </c>
      <c r="BG25" s="9">
        <f>'Капитал МС'!BG25+ИГС!BG25+'Макс-М'!BG25</f>
        <v>0</v>
      </c>
      <c r="BH25" s="8">
        <f>'Капитал МС'!BH25+ИГС!BH25+'Макс-М'!BH25</f>
        <v>0</v>
      </c>
      <c r="BI25" s="8">
        <f t="shared" si="88"/>
        <v>34085247.909999996</v>
      </c>
      <c r="BJ25" s="8">
        <f t="shared" si="89"/>
        <v>20615087.489999998</v>
      </c>
      <c r="BK25" s="9">
        <f>'Капитал МС'!BK25+ИГС!BK25+'Макс-М'!BK25</f>
        <v>5607</v>
      </c>
      <c r="BL25" s="8">
        <f>'Капитал МС'!BL25+ИГС!BL25+'Макс-М'!BL25</f>
        <v>3826500.96</v>
      </c>
      <c r="BM25" s="9">
        <f>'Капитал МС'!BM25+ИГС!BM25+'Макс-М'!BM25</f>
        <v>1539</v>
      </c>
      <c r="BN25" s="8">
        <f>'Капитал МС'!BN25+ИГС!BN25+'Макс-М'!BN25</f>
        <v>592654.55000000005</v>
      </c>
      <c r="BO25" s="9">
        <f>'Капитал МС'!BO25+ИГС!BO25+'Макс-М'!BO25</f>
        <v>5181</v>
      </c>
      <c r="BP25" s="8">
        <f>'Капитал МС'!BP25+ИГС!BP25+'Макс-М'!BP25</f>
        <v>16195931.98</v>
      </c>
      <c r="BQ25" s="9">
        <f>'Капитал МС'!BQ25+ИГС!BQ25+'Макс-М'!BQ25</f>
        <v>245</v>
      </c>
      <c r="BR25" s="8">
        <f>'Капитал МС'!BR25+ИГС!BR25+'Макс-М'!BR25</f>
        <v>2233385.3199999998</v>
      </c>
      <c r="BS25" s="9">
        <f>'Капитал МС'!BS25+ИГС!BS25+'Макс-М'!BS25</f>
        <v>495</v>
      </c>
      <c r="BT25" s="8">
        <f>'Капитал МС'!BT25+ИГС!BT25+'Макс-М'!BT25</f>
        <v>11236775.1</v>
      </c>
      <c r="BU25" s="9">
        <f>'Капитал МС'!BU25+ИГС!BU25+'Макс-М'!BU25</f>
        <v>0</v>
      </c>
      <c r="BV25" s="8">
        <f>'Капитал МС'!BV25+ИГС!BV25+'Макс-М'!BV25</f>
        <v>0</v>
      </c>
      <c r="BW25" s="9">
        <f>'Капитал МС'!BW25+ИГС!BW25+'Макс-М'!BW25</f>
        <v>0</v>
      </c>
      <c r="BX25" s="8">
        <f>'Капитал МС'!BX25+ИГС!BX25+'Макс-М'!BX25</f>
        <v>0</v>
      </c>
      <c r="BY25" s="9">
        <f>'Капитал МС'!BY25+ИГС!BY25+'Макс-М'!BY25</f>
        <v>0</v>
      </c>
      <c r="BZ25" s="8">
        <f>'Капитал МС'!BZ25+ИГС!BZ25+'Макс-М'!BZ25</f>
        <v>0</v>
      </c>
      <c r="CA25" s="8">
        <f t="shared" si="90"/>
        <v>32557938.48</v>
      </c>
      <c r="CB25" s="8">
        <f t="shared" si="91"/>
        <v>19087778.09</v>
      </c>
      <c r="CC25" s="9">
        <f>'Капитал МС'!CC25+ИГС!CC25+'Макс-М'!CC25</f>
        <v>5605</v>
      </c>
      <c r="CD25" s="8">
        <f>'Капитал МС'!CD25+ИГС!CD25+'Макс-М'!CD25</f>
        <v>3521039.1</v>
      </c>
      <c r="CE25" s="9">
        <f>'Капитал МС'!CE25+ИГС!CE25+'Макс-М'!CE25</f>
        <v>1535</v>
      </c>
      <c r="CF25" s="8">
        <f>'Капитал МС'!CF25+ИГС!CF25+'Макс-М'!CF25</f>
        <v>592654.54</v>
      </c>
      <c r="CG25" s="9">
        <f>'Капитал МС'!CG25+ИГС!CG25+'Макс-М'!CG25</f>
        <v>5184</v>
      </c>
      <c r="CH25" s="8">
        <f>'Капитал МС'!CH25+ИГС!CH25+'Макс-М'!CH25</f>
        <v>14974084.449999999</v>
      </c>
      <c r="CI25" s="9">
        <f>'Капитал МС'!CI25+ИГС!CI25+'Макс-М'!CI25</f>
        <v>246</v>
      </c>
      <c r="CJ25" s="8">
        <f>'Капитал МС'!CJ25+ИГС!CJ25+'Макс-М'!CJ25</f>
        <v>2233385.29</v>
      </c>
      <c r="CK25" s="9">
        <f>'Капитал МС'!CK25+ИГС!CK25+'Макс-М'!CK25</f>
        <v>492</v>
      </c>
      <c r="CL25" s="8">
        <f>'Капитал МС'!CL25+ИГС!CL25+'Макс-М'!CL25</f>
        <v>11236775.1</v>
      </c>
      <c r="CM25" s="9">
        <f>'Капитал МС'!CM25+ИГС!CM25+'Макс-М'!CM25</f>
        <v>0</v>
      </c>
      <c r="CN25" s="8">
        <f>'Капитал МС'!CN25+ИГС!CN25+'Макс-М'!CN25</f>
        <v>0</v>
      </c>
      <c r="CO25" s="9">
        <f>'Капитал МС'!CO25+ИГС!CO25+'Макс-М'!CO25</f>
        <v>0</v>
      </c>
      <c r="CP25" s="8">
        <f>'Капитал МС'!CP25+ИГС!CP25+'Макс-М'!CP25</f>
        <v>0</v>
      </c>
      <c r="CQ25" s="9">
        <f>'Капитал МС'!CQ25+ИГС!CQ25+'Макс-М'!CQ25</f>
        <v>0</v>
      </c>
      <c r="CR25" s="8">
        <f>'Капитал МС'!CR25+ИГС!CR25+'Макс-М'!CR25</f>
        <v>0</v>
      </c>
    </row>
    <row r="26" spans="1:96" ht="15" customHeight="1" x14ac:dyDescent="0.25">
      <c r="A26" s="12">
        <v>16</v>
      </c>
      <c r="B26" s="18" t="s">
        <v>18</v>
      </c>
      <c r="C26" s="12">
        <v>330294</v>
      </c>
      <c r="D26" s="25" t="s">
        <v>156</v>
      </c>
      <c r="E26" s="25" t="s">
        <v>155</v>
      </c>
      <c r="F26" s="31" t="s">
        <v>157</v>
      </c>
      <c r="G26" s="8">
        <f t="shared" si="68"/>
        <v>24112779.100000001</v>
      </c>
      <c r="H26" s="8">
        <f t="shared" si="69"/>
        <v>24112779.100000001</v>
      </c>
      <c r="I26" s="9">
        <f t="shared" si="65"/>
        <v>8658</v>
      </c>
      <c r="J26" s="8">
        <f t="shared" si="70"/>
        <v>3912723.36</v>
      </c>
      <c r="K26" s="9">
        <f t="shared" si="71"/>
        <v>4016</v>
      </c>
      <c r="L26" s="8">
        <f t="shared" si="72"/>
        <v>2041774.56</v>
      </c>
      <c r="M26" s="9">
        <f t="shared" si="73"/>
        <v>17098</v>
      </c>
      <c r="N26" s="8">
        <f t="shared" si="74"/>
        <v>18158281.18</v>
      </c>
      <c r="O26" s="9">
        <f t="shared" si="75"/>
        <v>0</v>
      </c>
      <c r="P26" s="8">
        <f t="shared" si="76"/>
        <v>0</v>
      </c>
      <c r="Q26" s="9">
        <f t="shared" si="77"/>
        <v>0</v>
      </c>
      <c r="R26" s="8">
        <f t="shared" si="67"/>
        <v>0</v>
      </c>
      <c r="S26" s="9">
        <f t="shared" si="78"/>
        <v>0</v>
      </c>
      <c r="T26" s="8">
        <f t="shared" si="79"/>
        <v>0</v>
      </c>
      <c r="U26" s="9">
        <f t="shared" si="80"/>
        <v>0</v>
      </c>
      <c r="V26" s="8">
        <f t="shared" si="81"/>
        <v>0</v>
      </c>
      <c r="W26" s="9">
        <f t="shared" si="82"/>
        <v>0</v>
      </c>
      <c r="X26" s="8">
        <f t="shared" si="83"/>
        <v>0</v>
      </c>
      <c r="Y26" s="8">
        <f t="shared" si="84"/>
        <v>6028194.79</v>
      </c>
      <c r="Z26" s="8">
        <f t="shared" si="85"/>
        <v>6028194.79</v>
      </c>
      <c r="AA26" s="9">
        <f>'Капитал МС'!AA26+ИГС!AA26+'Макс-М'!AA26</f>
        <v>2165</v>
      </c>
      <c r="AB26" s="8">
        <f>'Капитал МС'!AB26+ИГС!AB26+'Макс-М'!AB26</f>
        <v>978180.84</v>
      </c>
      <c r="AC26" s="9">
        <f>'Капитал МС'!AC26+ИГС!AC26+'Макс-М'!AC26</f>
        <v>1004</v>
      </c>
      <c r="AD26" s="8">
        <f>'Капитал МС'!AD26+ИГС!AD26+'Макс-М'!AD26</f>
        <v>510443.65</v>
      </c>
      <c r="AE26" s="9">
        <f>'Капитал МС'!AE26+ИГС!AE26+'Макс-М'!AE26</f>
        <v>4274</v>
      </c>
      <c r="AF26" s="8">
        <f>'Капитал МС'!AF26+ИГС!AF26+'Макс-М'!AF26</f>
        <v>4539570.3</v>
      </c>
      <c r="AG26" s="9">
        <f>'Капитал МС'!AG26+ИГС!AG26+'Макс-М'!AG26</f>
        <v>0</v>
      </c>
      <c r="AH26" s="8">
        <f>'Капитал МС'!AH26+ИГС!AH26+'Макс-М'!AH26</f>
        <v>0</v>
      </c>
      <c r="AI26" s="9">
        <f>'Капитал МС'!AI26+ИГС!AI26+'Макс-М'!AI26</f>
        <v>0</v>
      </c>
      <c r="AJ26" s="8">
        <f>'Капитал МС'!AJ26+ИГС!AJ26+'Макс-М'!AJ26</f>
        <v>0</v>
      </c>
      <c r="AK26" s="9">
        <f>'Капитал МС'!AK26+ИГС!AK26+'Макс-М'!AK26</f>
        <v>0</v>
      </c>
      <c r="AL26" s="8">
        <f>'Капитал МС'!AL26+ИГС!AL26+'Макс-М'!AL26</f>
        <v>0</v>
      </c>
      <c r="AM26" s="9">
        <f>'Капитал МС'!AM26+ИГС!AM26+'Макс-М'!AM26</f>
        <v>0</v>
      </c>
      <c r="AN26" s="8">
        <f>'Капитал МС'!AN26+ИГС!AN26+'Макс-М'!AN26</f>
        <v>0</v>
      </c>
      <c r="AO26" s="9">
        <f>'Капитал МС'!AO26+ИГС!AO26+'Макс-М'!AO26</f>
        <v>0</v>
      </c>
      <c r="AP26" s="8">
        <f>'Капитал МС'!AP26+ИГС!AP26+'Макс-М'!AP26</f>
        <v>0</v>
      </c>
      <c r="AQ26" s="8">
        <f t="shared" si="86"/>
        <v>6028194.79</v>
      </c>
      <c r="AR26" s="8">
        <f t="shared" si="87"/>
        <v>6028194.79</v>
      </c>
      <c r="AS26" s="9">
        <f>'Капитал МС'!AS26+ИГС!AS26+'Макс-М'!AS26</f>
        <v>2165</v>
      </c>
      <c r="AT26" s="8">
        <f>'Капитал МС'!AT26+ИГС!AT26+'Макс-М'!AT26</f>
        <v>978180.84</v>
      </c>
      <c r="AU26" s="9">
        <f>'Капитал МС'!AU26+ИГС!AU26+'Макс-М'!AU26</f>
        <v>1004</v>
      </c>
      <c r="AV26" s="8">
        <f>'Капитал МС'!AV26+ИГС!AV26+'Макс-М'!AV26</f>
        <v>510443.65</v>
      </c>
      <c r="AW26" s="9">
        <f>'Капитал МС'!AW26+ИГС!AW26+'Макс-М'!AW26</f>
        <v>4274</v>
      </c>
      <c r="AX26" s="8">
        <f>'Капитал МС'!AX26+ИГС!AX26+'Макс-М'!AX26</f>
        <v>4539570.3</v>
      </c>
      <c r="AY26" s="9">
        <f>'Капитал МС'!AY26+ИГС!AY26+'Макс-М'!AY26</f>
        <v>0</v>
      </c>
      <c r="AZ26" s="8">
        <f>'Капитал МС'!AZ26+ИГС!AZ26+'Макс-М'!AZ26</f>
        <v>0</v>
      </c>
      <c r="BA26" s="9">
        <f>'Капитал МС'!BA26+ИГС!BA26+'Макс-М'!BA26</f>
        <v>0</v>
      </c>
      <c r="BB26" s="8">
        <f>'Капитал МС'!BB26+ИГС!BB26+'Макс-М'!BB26</f>
        <v>0</v>
      </c>
      <c r="BC26" s="9">
        <f>'Капитал МС'!BC26+ИГС!BC26+'Макс-М'!BC26</f>
        <v>0</v>
      </c>
      <c r="BD26" s="8">
        <f>'Капитал МС'!BD26+ИГС!BD26+'Макс-М'!BD26</f>
        <v>0</v>
      </c>
      <c r="BE26" s="9">
        <f>'Капитал МС'!BE26+ИГС!BE26+'Макс-М'!BE26</f>
        <v>0</v>
      </c>
      <c r="BF26" s="8">
        <f>'Капитал МС'!BF26+ИГС!BF26+'Макс-М'!BF26</f>
        <v>0</v>
      </c>
      <c r="BG26" s="9">
        <f>'Капитал МС'!BG26+ИГС!BG26+'Макс-М'!BG26</f>
        <v>0</v>
      </c>
      <c r="BH26" s="8">
        <f>'Капитал МС'!BH26+ИГС!BH26+'Макс-М'!BH26</f>
        <v>0</v>
      </c>
      <c r="BI26" s="8">
        <f t="shared" si="88"/>
        <v>6028194.79</v>
      </c>
      <c r="BJ26" s="8">
        <f t="shared" si="89"/>
        <v>6028194.79</v>
      </c>
      <c r="BK26" s="9">
        <f>'Капитал МС'!BK26+ИГС!BK26+'Макс-М'!BK26</f>
        <v>2165</v>
      </c>
      <c r="BL26" s="8">
        <f>'Капитал МС'!BL26+ИГС!BL26+'Макс-М'!BL26</f>
        <v>978180.84</v>
      </c>
      <c r="BM26" s="9">
        <f>'Капитал МС'!BM26+ИГС!BM26+'Макс-М'!BM26</f>
        <v>1004</v>
      </c>
      <c r="BN26" s="8">
        <f>'Капитал МС'!BN26+ИГС!BN26+'Макс-М'!BN26</f>
        <v>510443.65</v>
      </c>
      <c r="BO26" s="9">
        <f>'Капитал МС'!BO26+ИГС!BO26+'Макс-М'!BO26</f>
        <v>4274</v>
      </c>
      <c r="BP26" s="8">
        <f>'Капитал МС'!BP26+ИГС!BP26+'Макс-М'!BP26</f>
        <v>4539570.3</v>
      </c>
      <c r="BQ26" s="9">
        <f>'Капитал МС'!BQ26+ИГС!BQ26+'Макс-М'!BQ26</f>
        <v>0</v>
      </c>
      <c r="BR26" s="8">
        <f>'Капитал МС'!BR26+ИГС!BR26+'Макс-М'!BR26</f>
        <v>0</v>
      </c>
      <c r="BS26" s="9">
        <f>'Капитал МС'!BS26+ИГС!BS26+'Макс-М'!BS26</f>
        <v>0</v>
      </c>
      <c r="BT26" s="8">
        <f>'Капитал МС'!BT26+ИГС!BT26+'Макс-М'!BT26</f>
        <v>0</v>
      </c>
      <c r="BU26" s="9">
        <f>'Капитал МС'!BU26+ИГС!BU26+'Макс-М'!BU26</f>
        <v>0</v>
      </c>
      <c r="BV26" s="8">
        <f>'Капитал МС'!BV26+ИГС!BV26+'Макс-М'!BV26</f>
        <v>0</v>
      </c>
      <c r="BW26" s="9">
        <f>'Капитал МС'!BW26+ИГС!BW26+'Макс-М'!BW26</f>
        <v>0</v>
      </c>
      <c r="BX26" s="8">
        <f>'Капитал МС'!BX26+ИГС!BX26+'Макс-М'!BX26</f>
        <v>0</v>
      </c>
      <c r="BY26" s="9">
        <f>'Капитал МС'!BY26+ИГС!BY26+'Макс-М'!BY26</f>
        <v>0</v>
      </c>
      <c r="BZ26" s="8">
        <f>'Капитал МС'!BZ26+ИГС!BZ26+'Макс-М'!BZ26</f>
        <v>0</v>
      </c>
      <c r="CA26" s="8">
        <f t="shared" si="90"/>
        <v>6028194.7300000004</v>
      </c>
      <c r="CB26" s="8">
        <f t="shared" si="91"/>
        <v>6028194.7300000004</v>
      </c>
      <c r="CC26" s="9">
        <f>'Капитал МС'!CC26+ИГС!CC26+'Макс-М'!CC26</f>
        <v>2163</v>
      </c>
      <c r="CD26" s="8">
        <f>'Капитал МС'!CD26+ИГС!CD26+'Макс-М'!CD26</f>
        <v>978180.84</v>
      </c>
      <c r="CE26" s="9">
        <f>'Капитал МС'!CE26+ИГС!CE26+'Макс-М'!CE26</f>
        <v>1004</v>
      </c>
      <c r="CF26" s="8">
        <f>'Капитал МС'!CF26+ИГС!CF26+'Макс-М'!CF26</f>
        <v>510443.61</v>
      </c>
      <c r="CG26" s="9">
        <f>'Капитал МС'!CG26+ИГС!CG26+'Макс-М'!CG26</f>
        <v>4276</v>
      </c>
      <c r="CH26" s="8">
        <f>'Капитал МС'!CH26+ИГС!CH26+'Макс-М'!CH26</f>
        <v>4539570.28</v>
      </c>
      <c r="CI26" s="9">
        <f>'Капитал МС'!CI26+ИГС!CI26+'Макс-М'!CI26</f>
        <v>0</v>
      </c>
      <c r="CJ26" s="8">
        <f>'Капитал МС'!CJ26+ИГС!CJ26+'Макс-М'!CJ26</f>
        <v>0</v>
      </c>
      <c r="CK26" s="9">
        <f>'Капитал МС'!CK26+ИГС!CK26+'Макс-М'!CK26</f>
        <v>0</v>
      </c>
      <c r="CL26" s="8">
        <f>'Капитал МС'!CL26+ИГС!CL26+'Макс-М'!CL26</f>
        <v>0</v>
      </c>
      <c r="CM26" s="9">
        <f>'Капитал МС'!CM26+ИГС!CM26+'Макс-М'!CM26</f>
        <v>0</v>
      </c>
      <c r="CN26" s="8">
        <f>'Капитал МС'!CN26+ИГС!CN26+'Макс-М'!CN26</f>
        <v>0</v>
      </c>
      <c r="CO26" s="9">
        <f>'Капитал МС'!CO26+ИГС!CO26+'Макс-М'!CO26</f>
        <v>0</v>
      </c>
      <c r="CP26" s="8">
        <f>'Капитал МС'!CP26+ИГС!CP26+'Макс-М'!CP26</f>
        <v>0</v>
      </c>
      <c r="CQ26" s="9">
        <f>'Капитал МС'!CQ26+ИГС!CQ26+'Макс-М'!CQ26</f>
        <v>0</v>
      </c>
      <c r="CR26" s="8">
        <f>'Капитал МС'!CR26+ИГС!CR26+'Макс-М'!CR26</f>
        <v>0</v>
      </c>
    </row>
    <row r="27" spans="1:96" ht="15" customHeight="1" x14ac:dyDescent="0.25">
      <c r="A27" s="12">
        <v>17</v>
      </c>
      <c r="B27" s="18" t="s">
        <v>19</v>
      </c>
      <c r="C27" s="12">
        <v>330295</v>
      </c>
      <c r="D27" s="25" t="s">
        <v>156</v>
      </c>
      <c r="E27" s="25" t="s">
        <v>155</v>
      </c>
      <c r="F27" s="31" t="s">
        <v>157</v>
      </c>
      <c r="G27" s="8">
        <f t="shared" si="68"/>
        <v>42945370.100000001</v>
      </c>
      <c r="H27" s="8">
        <f t="shared" si="69"/>
        <v>42945370.100000001</v>
      </c>
      <c r="I27" s="9">
        <f t="shared" si="65"/>
        <v>19004</v>
      </c>
      <c r="J27" s="8">
        <f t="shared" si="70"/>
        <v>8588287.6799999997</v>
      </c>
      <c r="K27" s="9">
        <f t="shared" si="71"/>
        <v>4938</v>
      </c>
      <c r="L27" s="8">
        <f t="shared" si="72"/>
        <v>2510528.58</v>
      </c>
      <c r="M27" s="9">
        <f t="shared" si="73"/>
        <v>29987</v>
      </c>
      <c r="N27" s="8">
        <f t="shared" si="74"/>
        <v>31846553.84</v>
      </c>
      <c r="O27" s="9">
        <f t="shared" si="75"/>
        <v>0</v>
      </c>
      <c r="P27" s="8">
        <f t="shared" si="76"/>
        <v>0</v>
      </c>
      <c r="Q27" s="9">
        <f t="shared" si="77"/>
        <v>0</v>
      </c>
      <c r="R27" s="8">
        <f t="shared" si="67"/>
        <v>0</v>
      </c>
      <c r="S27" s="9">
        <f t="shared" si="78"/>
        <v>0</v>
      </c>
      <c r="T27" s="8">
        <f t="shared" si="79"/>
        <v>0</v>
      </c>
      <c r="U27" s="9">
        <f t="shared" si="80"/>
        <v>0</v>
      </c>
      <c r="V27" s="8">
        <f t="shared" si="81"/>
        <v>0</v>
      </c>
      <c r="W27" s="9">
        <f t="shared" si="82"/>
        <v>0</v>
      </c>
      <c r="X27" s="8">
        <f t="shared" si="83"/>
        <v>0</v>
      </c>
      <c r="Y27" s="8">
        <f t="shared" si="84"/>
        <v>10736342.550000001</v>
      </c>
      <c r="Z27" s="8">
        <f t="shared" si="85"/>
        <v>10736342.550000001</v>
      </c>
      <c r="AA27" s="9">
        <f>'Капитал МС'!AA27+ИГС!AA27+'Макс-М'!AA27</f>
        <v>4751</v>
      </c>
      <c r="AB27" s="8">
        <f>'Капитал МС'!AB27+ИГС!AB27+'Макс-М'!AB27</f>
        <v>2147071.9300000002</v>
      </c>
      <c r="AC27" s="9">
        <f>'Капитал МС'!AC27+ИГС!AC27+'Макс-М'!AC27</f>
        <v>1235</v>
      </c>
      <c r="AD27" s="8">
        <f>'Капитал МС'!AD27+ИГС!AD27+'Макс-М'!AD27</f>
        <v>627632.15</v>
      </c>
      <c r="AE27" s="9">
        <f>'Капитал МС'!AE27+ИГС!AE27+'Макс-М'!AE27</f>
        <v>7497</v>
      </c>
      <c r="AF27" s="8">
        <f>'Капитал МС'!AF27+ИГС!AF27+'Макс-М'!AF27</f>
        <v>7961638.4699999997</v>
      </c>
      <c r="AG27" s="9">
        <f>'Капитал МС'!AG27+ИГС!AG27+'Макс-М'!AG27</f>
        <v>0</v>
      </c>
      <c r="AH27" s="8">
        <f>'Капитал МС'!AH27+ИГС!AH27+'Макс-М'!AH27</f>
        <v>0</v>
      </c>
      <c r="AI27" s="9">
        <f>'Капитал МС'!AI27+ИГС!AI27+'Макс-М'!AI27</f>
        <v>0</v>
      </c>
      <c r="AJ27" s="8">
        <f>'Капитал МС'!AJ27+ИГС!AJ27+'Макс-М'!AJ27</f>
        <v>0</v>
      </c>
      <c r="AK27" s="9">
        <f>'Капитал МС'!AK27+ИГС!AK27+'Макс-М'!AK27</f>
        <v>0</v>
      </c>
      <c r="AL27" s="8">
        <f>'Капитал МС'!AL27+ИГС!AL27+'Макс-М'!AL27</f>
        <v>0</v>
      </c>
      <c r="AM27" s="9">
        <f>'Капитал МС'!AM27+ИГС!AM27+'Макс-М'!AM27</f>
        <v>0</v>
      </c>
      <c r="AN27" s="8">
        <f>'Капитал МС'!AN27+ИГС!AN27+'Макс-М'!AN27</f>
        <v>0</v>
      </c>
      <c r="AO27" s="9">
        <f>'Капитал МС'!AO27+ИГС!AO27+'Макс-М'!AO27</f>
        <v>0</v>
      </c>
      <c r="AP27" s="8">
        <f>'Капитал МС'!AP27+ИГС!AP27+'Макс-М'!AP27</f>
        <v>0</v>
      </c>
      <c r="AQ27" s="8">
        <f t="shared" si="86"/>
        <v>10736342.550000001</v>
      </c>
      <c r="AR27" s="8">
        <f t="shared" si="87"/>
        <v>10736342.550000001</v>
      </c>
      <c r="AS27" s="9">
        <f>'Капитал МС'!AS27+ИГС!AS27+'Макс-М'!AS27</f>
        <v>4751</v>
      </c>
      <c r="AT27" s="8">
        <f>'Капитал МС'!AT27+ИГС!AT27+'Макс-М'!AT27</f>
        <v>2147071.9300000002</v>
      </c>
      <c r="AU27" s="9">
        <f>'Капитал МС'!AU27+ИГС!AU27+'Макс-М'!AU27</f>
        <v>1235</v>
      </c>
      <c r="AV27" s="8">
        <f>'Капитал МС'!AV27+ИГС!AV27+'Макс-М'!AV27</f>
        <v>627632.15</v>
      </c>
      <c r="AW27" s="9">
        <f>'Капитал МС'!AW27+ИГС!AW27+'Макс-М'!AW27</f>
        <v>7497</v>
      </c>
      <c r="AX27" s="8">
        <f>'Капитал МС'!AX27+ИГС!AX27+'Макс-М'!AX27</f>
        <v>7961638.4699999997</v>
      </c>
      <c r="AY27" s="9">
        <f>'Капитал МС'!AY27+ИГС!AY27+'Макс-М'!AY27</f>
        <v>0</v>
      </c>
      <c r="AZ27" s="8">
        <f>'Капитал МС'!AZ27+ИГС!AZ27+'Макс-М'!AZ27</f>
        <v>0</v>
      </c>
      <c r="BA27" s="9">
        <f>'Капитал МС'!BA27+ИГС!BA27+'Макс-М'!BA27</f>
        <v>0</v>
      </c>
      <c r="BB27" s="8">
        <f>'Капитал МС'!BB27+ИГС!BB27+'Макс-М'!BB27</f>
        <v>0</v>
      </c>
      <c r="BC27" s="9">
        <f>'Капитал МС'!BC27+ИГС!BC27+'Макс-М'!BC27</f>
        <v>0</v>
      </c>
      <c r="BD27" s="8">
        <f>'Капитал МС'!BD27+ИГС!BD27+'Макс-М'!BD27</f>
        <v>0</v>
      </c>
      <c r="BE27" s="9">
        <f>'Капитал МС'!BE27+ИГС!BE27+'Макс-М'!BE27</f>
        <v>0</v>
      </c>
      <c r="BF27" s="8">
        <f>'Капитал МС'!BF27+ИГС!BF27+'Макс-М'!BF27</f>
        <v>0</v>
      </c>
      <c r="BG27" s="9">
        <f>'Капитал МС'!BG27+ИГС!BG27+'Макс-М'!BG27</f>
        <v>0</v>
      </c>
      <c r="BH27" s="8">
        <f>'Капитал МС'!BH27+ИГС!BH27+'Макс-М'!BH27</f>
        <v>0</v>
      </c>
      <c r="BI27" s="8">
        <f t="shared" si="88"/>
        <v>10736342.550000001</v>
      </c>
      <c r="BJ27" s="8">
        <f t="shared" si="89"/>
        <v>10736342.550000001</v>
      </c>
      <c r="BK27" s="9">
        <f>'Капитал МС'!BK27+ИГС!BK27+'Макс-М'!BK27</f>
        <v>4751</v>
      </c>
      <c r="BL27" s="8">
        <f>'Капитал МС'!BL27+ИГС!BL27+'Макс-М'!BL27</f>
        <v>2147071.9300000002</v>
      </c>
      <c r="BM27" s="9">
        <f>'Капитал МС'!BM27+ИГС!BM27+'Макс-М'!BM27</f>
        <v>1235</v>
      </c>
      <c r="BN27" s="8">
        <f>'Капитал МС'!BN27+ИГС!BN27+'Макс-М'!BN27</f>
        <v>627632.15</v>
      </c>
      <c r="BO27" s="9">
        <f>'Капитал МС'!BO27+ИГС!BO27+'Макс-М'!BO27</f>
        <v>7497</v>
      </c>
      <c r="BP27" s="8">
        <f>'Капитал МС'!BP27+ИГС!BP27+'Макс-М'!BP27</f>
        <v>7961638.4699999997</v>
      </c>
      <c r="BQ27" s="9">
        <f>'Капитал МС'!BQ27+ИГС!BQ27+'Макс-М'!BQ27</f>
        <v>0</v>
      </c>
      <c r="BR27" s="8">
        <f>'Капитал МС'!BR27+ИГС!BR27+'Макс-М'!BR27</f>
        <v>0</v>
      </c>
      <c r="BS27" s="9">
        <f>'Капитал МС'!BS27+ИГС!BS27+'Макс-М'!BS27</f>
        <v>0</v>
      </c>
      <c r="BT27" s="8">
        <f>'Капитал МС'!BT27+ИГС!BT27+'Макс-М'!BT27</f>
        <v>0</v>
      </c>
      <c r="BU27" s="9">
        <f>'Капитал МС'!BU27+ИГС!BU27+'Макс-М'!BU27</f>
        <v>0</v>
      </c>
      <c r="BV27" s="8">
        <f>'Капитал МС'!BV27+ИГС!BV27+'Макс-М'!BV27</f>
        <v>0</v>
      </c>
      <c r="BW27" s="9">
        <f>'Капитал МС'!BW27+ИГС!BW27+'Макс-М'!BW27</f>
        <v>0</v>
      </c>
      <c r="BX27" s="8">
        <f>'Капитал МС'!BX27+ИГС!BX27+'Макс-М'!BX27</f>
        <v>0</v>
      </c>
      <c r="BY27" s="9">
        <f>'Капитал МС'!BY27+ИГС!BY27+'Макс-М'!BY27</f>
        <v>0</v>
      </c>
      <c r="BZ27" s="8">
        <f>'Капитал МС'!BZ27+ИГС!BZ27+'Макс-М'!BZ27</f>
        <v>0</v>
      </c>
      <c r="CA27" s="8">
        <f t="shared" si="90"/>
        <v>10736342.449999999</v>
      </c>
      <c r="CB27" s="8">
        <f t="shared" si="91"/>
        <v>10736342.449999999</v>
      </c>
      <c r="CC27" s="9">
        <f>'Капитал МС'!CC27+ИГС!CC27+'Макс-М'!CC27</f>
        <v>4751</v>
      </c>
      <c r="CD27" s="8">
        <f>'Капитал МС'!CD27+ИГС!CD27+'Макс-М'!CD27</f>
        <v>2147071.89</v>
      </c>
      <c r="CE27" s="9">
        <f>'Капитал МС'!CE27+ИГС!CE27+'Макс-М'!CE27</f>
        <v>1233</v>
      </c>
      <c r="CF27" s="8">
        <f>'Капитал МС'!CF27+ИГС!CF27+'Макс-М'!CF27</f>
        <v>627632.13</v>
      </c>
      <c r="CG27" s="9">
        <f>'Капитал МС'!CG27+ИГС!CG27+'Макс-М'!CG27</f>
        <v>7496</v>
      </c>
      <c r="CH27" s="8">
        <f>'Капитал МС'!CH27+ИГС!CH27+'Макс-М'!CH27</f>
        <v>7961638.4299999997</v>
      </c>
      <c r="CI27" s="9">
        <f>'Капитал МС'!CI27+ИГС!CI27+'Макс-М'!CI27</f>
        <v>0</v>
      </c>
      <c r="CJ27" s="8">
        <f>'Капитал МС'!CJ27+ИГС!CJ27+'Макс-М'!CJ27</f>
        <v>0</v>
      </c>
      <c r="CK27" s="9">
        <f>'Капитал МС'!CK27+ИГС!CK27+'Макс-М'!CK27</f>
        <v>0</v>
      </c>
      <c r="CL27" s="8">
        <f>'Капитал МС'!CL27+ИГС!CL27+'Макс-М'!CL27</f>
        <v>0</v>
      </c>
      <c r="CM27" s="9">
        <f>'Капитал МС'!CM27+ИГС!CM27+'Макс-М'!CM27</f>
        <v>0</v>
      </c>
      <c r="CN27" s="8">
        <f>'Капитал МС'!CN27+ИГС!CN27+'Макс-М'!CN27</f>
        <v>0</v>
      </c>
      <c r="CO27" s="9">
        <f>'Капитал МС'!CO27+ИГС!CO27+'Макс-М'!CO27</f>
        <v>0</v>
      </c>
      <c r="CP27" s="8">
        <f>'Капитал МС'!CP27+ИГС!CP27+'Макс-М'!CP27</f>
        <v>0</v>
      </c>
      <c r="CQ27" s="9">
        <f>'Капитал МС'!CQ27+ИГС!CQ27+'Макс-М'!CQ27</f>
        <v>0</v>
      </c>
      <c r="CR27" s="8">
        <f>'Капитал МС'!CR27+ИГС!CR27+'Макс-М'!CR27</f>
        <v>0</v>
      </c>
    </row>
    <row r="28" spans="1:96" ht="15" customHeight="1" x14ac:dyDescent="0.25">
      <c r="A28" s="12">
        <v>18</v>
      </c>
      <c r="B28" s="18" t="s">
        <v>20</v>
      </c>
      <c r="C28" s="12">
        <v>330296</v>
      </c>
      <c r="D28" s="25" t="s">
        <v>156</v>
      </c>
      <c r="E28" s="25" t="s">
        <v>155</v>
      </c>
      <c r="F28" s="31" t="s">
        <v>157</v>
      </c>
      <c r="G28" s="8">
        <f t="shared" si="68"/>
        <v>29312355.949999999</v>
      </c>
      <c r="H28" s="8">
        <f t="shared" si="69"/>
        <v>29312355.949999999</v>
      </c>
      <c r="I28" s="9">
        <f t="shared" si="65"/>
        <v>11825</v>
      </c>
      <c r="J28" s="8">
        <f t="shared" si="70"/>
        <v>5343954</v>
      </c>
      <c r="K28" s="9">
        <f t="shared" si="71"/>
        <v>2897</v>
      </c>
      <c r="L28" s="8">
        <f t="shared" si="72"/>
        <v>1472863.77</v>
      </c>
      <c r="M28" s="9">
        <f t="shared" si="73"/>
        <v>21182</v>
      </c>
      <c r="N28" s="8">
        <f t="shared" si="74"/>
        <v>22495538.18</v>
      </c>
      <c r="O28" s="9">
        <f t="shared" si="75"/>
        <v>0</v>
      </c>
      <c r="P28" s="8">
        <f t="shared" si="76"/>
        <v>0</v>
      </c>
      <c r="Q28" s="9">
        <f t="shared" si="77"/>
        <v>0</v>
      </c>
      <c r="R28" s="8">
        <f t="shared" si="67"/>
        <v>0</v>
      </c>
      <c r="S28" s="9">
        <f t="shared" si="78"/>
        <v>0</v>
      </c>
      <c r="T28" s="8">
        <f t="shared" si="79"/>
        <v>0</v>
      </c>
      <c r="U28" s="9">
        <f t="shared" si="80"/>
        <v>0</v>
      </c>
      <c r="V28" s="8">
        <f t="shared" si="81"/>
        <v>0</v>
      </c>
      <c r="W28" s="9">
        <f t="shared" si="82"/>
        <v>0</v>
      </c>
      <c r="X28" s="8">
        <f t="shared" si="83"/>
        <v>0</v>
      </c>
      <c r="Y28" s="8">
        <f t="shared" si="84"/>
        <v>7328089.0099999998</v>
      </c>
      <c r="Z28" s="8">
        <f t="shared" si="85"/>
        <v>7328089.0099999998</v>
      </c>
      <c r="AA28" s="9">
        <f>'Капитал МС'!AA28+ИГС!AA28+'Макс-М'!AA28</f>
        <v>2957</v>
      </c>
      <c r="AB28" s="8">
        <f>'Капитал МС'!AB28+ИГС!AB28+'Макс-М'!AB28</f>
        <v>1335988.51</v>
      </c>
      <c r="AC28" s="9">
        <f>'Капитал МС'!AC28+ИГС!AC28+'Макс-М'!AC28</f>
        <v>725</v>
      </c>
      <c r="AD28" s="8">
        <f>'Капитал МС'!AD28+ИГС!AD28+'Макс-М'!AD28</f>
        <v>368215.95</v>
      </c>
      <c r="AE28" s="9">
        <f>'Капитал МС'!AE28+ИГС!AE28+'Макс-М'!AE28</f>
        <v>5296</v>
      </c>
      <c r="AF28" s="8">
        <f>'Капитал МС'!AF28+ИГС!AF28+'Макс-М'!AF28</f>
        <v>5623884.5499999998</v>
      </c>
      <c r="AG28" s="9">
        <f>'Капитал МС'!AG28+ИГС!AG28+'Макс-М'!AG28</f>
        <v>0</v>
      </c>
      <c r="AH28" s="8">
        <f>'Капитал МС'!AH28+ИГС!AH28+'Макс-М'!AH28</f>
        <v>0</v>
      </c>
      <c r="AI28" s="9">
        <f>'Капитал МС'!AI28+ИГС!AI28+'Макс-М'!AI28</f>
        <v>0</v>
      </c>
      <c r="AJ28" s="8">
        <f>'Капитал МС'!AJ28+ИГС!AJ28+'Макс-М'!AJ28</f>
        <v>0</v>
      </c>
      <c r="AK28" s="9">
        <f>'Капитал МС'!AK28+ИГС!AK28+'Макс-М'!AK28</f>
        <v>0</v>
      </c>
      <c r="AL28" s="8">
        <f>'Капитал МС'!AL28+ИГС!AL28+'Макс-М'!AL28</f>
        <v>0</v>
      </c>
      <c r="AM28" s="9">
        <f>'Капитал МС'!AM28+ИГС!AM28+'Макс-М'!AM28</f>
        <v>0</v>
      </c>
      <c r="AN28" s="8">
        <f>'Капитал МС'!AN28+ИГС!AN28+'Макс-М'!AN28</f>
        <v>0</v>
      </c>
      <c r="AO28" s="9">
        <f>'Капитал МС'!AO28+ИГС!AO28+'Макс-М'!AO28</f>
        <v>0</v>
      </c>
      <c r="AP28" s="8">
        <f>'Капитал МС'!AP28+ИГС!AP28+'Макс-М'!AP28</f>
        <v>0</v>
      </c>
      <c r="AQ28" s="8">
        <f t="shared" si="86"/>
        <v>7328089.0099999998</v>
      </c>
      <c r="AR28" s="8">
        <f t="shared" si="87"/>
        <v>7328089.0099999998</v>
      </c>
      <c r="AS28" s="9">
        <f>'Капитал МС'!AS28+ИГС!AS28+'Макс-М'!AS28</f>
        <v>2957</v>
      </c>
      <c r="AT28" s="8">
        <f>'Капитал МС'!AT28+ИГС!AT28+'Макс-М'!AT28</f>
        <v>1335988.51</v>
      </c>
      <c r="AU28" s="9">
        <f>'Капитал МС'!AU28+ИГС!AU28+'Макс-М'!AU28</f>
        <v>725</v>
      </c>
      <c r="AV28" s="8">
        <f>'Капитал МС'!AV28+ИГС!AV28+'Макс-М'!AV28</f>
        <v>368215.95</v>
      </c>
      <c r="AW28" s="9">
        <f>'Капитал МС'!AW28+ИГС!AW28+'Макс-М'!AW28</f>
        <v>5296</v>
      </c>
      <c r="AX28" s="8">
        <f>'Капитал МС'!AX28+ИГС!AX28+'Макс-М'!AX28</f>
        <v>5623884.5499999998</v>
      </c>
      <c r="AY28" s="9">
        <f>'Капитал МС'!AY28+ИГС!AY28+'Макс-М'!AY28</f>
        <v>0</v>
      </c>
      <c r="AZ28" s="8">
        <f>'Капитал МС'!AZ28+ИГС!AZ28+'Макс-М'!AZ28</f>
        <v>0</v>
      </c>
      <c r="BA28" s="9">
        <f>'Капитал МС'!BA28+ИГС!BA28+'Макс-М'!BA28</f>
        <v>0</v>
      </c>
      <c r="BB28" s="8">
        <f>'Капитал МС'!BB28+ИГС!BB28+'Макс-М'!BB28</f>
        <v>0</v>
      </c>
      <c r="BC28" s="9">
        <f>'Капитал МС'!BC28+ИГС!BC28+'Макс-М'!BC28</f>
        <v>0</v>
      </c>
      <c r="BD28" s="8">
        <f>'Капитал МС'!BD28+ИГС!BD28+'Макс-М'!BD28</f>
        <v>0</v>
      </c>
      <c r="BE28" s="9">
        <f>'Капитал МС'!BE28+ИГС!BE28+'Макс-М'!BE28</f>
        <v>0</v>
      </c>
      <c r="BF28" s="8">
        <f>'Капитал МС'!BF28+ИГС!BF28+'Макс-М'!BF28</f>
        <v>0</v>
      </c>
      <c r="BG28" s="9">
        <f>'Капитал МС'!BG28+ИГС!BG28+'Макс-М'!BG28</f>
        <v>0</v>
      </c>
      <c r="BH28" s="8">
        <f>'Капитал МС'!BH28+ИГС!BH28+'Макс-М'!BH28</f>
        <v>0</v>
      </c>
      <c r="BI28" s="8">
        <f t="shared" si="88"/>
        <v>7328089.0099999998</v>
      </c>
      <c r="BJ28" s="8">
        <f t="shared" si="89"/>
        <v>7328089.0099999998</v>
      </c>
      <c r="BK28" s="9">
        <f>'Капитал МС'!BK28+ИГС!BK28+'Макс-М'!BK28</f>
        <v>2957</v>
      </c>
      <c r="BL28" s="8">
        <f>'Капитал МС'!BL28+ИГС!BL28+'Макс-М'!BL28</f>
        <v>1335988.51</v>
      </c>
      <c r="BM28" s="9">
        <f>'Капитал МС'!BM28+ИГС!BM28+'Макс-М'!BM28</f>
        <v>725</v>
      </c>
      <c r="BN28" s="8">
        <f>'Капитал МС'!BN28+ИГС!BN28+'Макс-М'!BN28</f>
        <v>368215.95</v>
      </c>
      <c r="BO28" s="9">
        <f>'Капитал МС'!BO28+ИГС!BO28+'Макс-М'!BO28</f>
        <v>5296</v>
      </c>
      <c r="BP28" s="8">
        <f>'Капитал МС'!BP28+ИГС!BP28+'Макс-М'!BP28</f>
        <v>5623884.5499999998</v>
      </c>
      <c r="BQ28" s="9">
        <f>'Капитал МС'!BQ28+ИГС!BQ28+'Макс-М'!BQ28</f>
        <v>0</v>
      </c>
      <c r="BR28" s="8">
        <f>'Капитал МС'!BR28+ИГС!BR28+'Макс-М'!BR28</f>
        <v>0</v>
      </c>
      <c r="BS28" s="9">
        <f>'Капитал МС'!BS28+ИГС!BS28+'Макс-М'!BS28</f>
        <v>0</v>
      </c>
      <c r="BT28" s="8">
        <f>'Капитал МС'!BT28+ИГС!BT28+'Макс-М'!BT28</f>
        <v>0</v>
      </c>
      <c r="BU28" s="9">
        <f>'Капитал МС'!BU28+ИГС!BU28+'Макс-М'!BU28</f>
        <v>0</v>
      </c>
      <c r="BV28" s="8">
        <f>'Капитал МС'!BV28+ИГС!BV28+'Макс-М'!BV28</f>
        <v>0</v>
      </c>
      <c r="BW28" s="9">
        <f>'Капитал МС'!BW28+ИГС!BW28+'Макс-М'!BW28</f>
        <v>0</v>
      </c>
      <c r="BX28" s="8">
        <f>'Капитал МС'!BX28+ИГС!BX28+'Макс-М'!BX28</f>
        <v>0</v>
      </c>
      <c r="BY28" s="9">
        <f>'Капитал МС'!BY28+ИГС!BY28+'Макс-М'!BY28</f>
        <v>0</v>
      </c>
      <c r="BZ28" s="8">
        <f>'Капитал МС'!BZ28+ИГС!BZ28+'Макс-М'!BZ28</f>
        <v>0</v>
      </c>
      <c r="CA28" s="8">
        <f t="shared" si="90"/>
        <v>7328088.9199999999</v>
      </c>
      <c r="CB28" s="8">
        <f t="shared" si="91"/>
        <v>7328088.9199999999</v>
      </c>
      <c r="CC28" s="9">
        <f>'Капитал МС'!CC28+ИГС!CC28+'Макс-М'!CC28</f>
        <v>2954</v>
      </c>
      <c r="CD28" s="8">
        <f>'Капитал МС'!CD28+ИГС!CD28+'Макс-М'!CD28</f>
        <v>1335988.47</v>
      </c>
      <c r="CE28" s="9">
        <f>'Капитал МС'!CE28+ИГС!CE28+'Макс-М'!CE28</f>
        <v>722</v>
      </c>
      <c r="CF28" s="8">
        <f>'Капитал МС'!CF28+ИГС!CF28+'Макс-М'!CF28</f>
        <v>368215.92</v>
      </c>
      <c r="CG28" s="9">
        <f>'Капитал МС'!CG28+ИГС!CG28+'Макс-М'!CG28</f>
        <v>5294</v>
      </c>
      <c r="CH28" s="8">
        <f>'Капитал МС'!CH28+ИГС!CH28+'Макс-М'!CH28</f>
        <v>5623884.5300000003</v>
      </c>
      <c r="CI28" s="9">
        <f>'Капитал МС'!CI28+ИГС!CI28+'Макс-М'!CI28</f>
        <v>0</v>
      </c>
      <c r="CJ28" s="8">
        <f>'Капитал МС'!CJ28+ИГС!CJ28+'Макс-М'!CJ28</f>
        <v>0</v>
      </c>
      <c r="CK28" s="9">
        <f>'Капитал МС'!CK28+ИГС!CK28+'Макс-М'!CK28</f>
        <v>0</v>
      </c>
      <c r="CL28" s="8">
        <f>'Капитал МС'!CL28+ИГС!CL28+'Макс-М'!CL28</f>
        <v>0</v>
      </c>
      <c r="CM28" s="9">
        <f>'Капитал МС'!CM28+ИГС!CM28+'Макс-М'!CM28</f>
        <v>0</v>
      </c>
      <c r="CN28" s="8">
        <f>'Капитал МС'!CN28+ИГС!CN28+'Макс-М'!CN28</f>
        <v>0</v>
      </c>
      <c r="CO28" s="9">
        <f>'Капитал МС'!CO28+ИГС!CO28+'Макс-М'!CO28</f>
        <v>0</v>
      </c>
      <c r="CP28" s="8">
        <f>'Капитал МС'!CP28+ИГС!CP28+'Макс-М'!CP28</f>
        <v>0</v>
      </c>
      <c r="CQ28" s="9">
        <f>'Капитал МС'!CQ28+ИГС!CQ28+'Макс-М'!CQ28</f>
        <v>0</v>
      </c>
      <c r="CR28" s="8">
        <f>'Капитал МС'!CR28+ИГС!CR28+'Макс-М'!CR28</f>
        <v>0</v>
      </c>
    </row>
    <row r="29" spans="1:96" ht="15" customHeight="1" x14ac:dyDescent="0.25">
      <c r="A29" s="12">
        <v>19</v>
      </c>
      <c r="B29" s="18" t="s">
        <v>21</v>
      </c>
      <c r="C29" s="12">
        <v>330100</v>
      </c>
      <c r="D29" s="25" t="s">
        <v>156</v>
      </c>
      <c r="E29" s="25" t="s">
        <v>155</v>
      </c>
      <c r="F29" s="31" t="s">
        <v>157</v>
      </c>
      <c r="G29" s="8">
        <f t="shared" si="68"/>
        <v>158623846.03999999</v>
      </c>
      <c r="H29" s="8">
        <f t="shared" si="69"/>
        <v>148015555.75999999</v>
      </c>
      <c r="I29" s="9">
        <f t="shared" si="65"/>
        <v>99350</v>
      </c>
      <c r="J29" s="8">
        <f t="shared" si="70"/>
        <v>68965892.5</v>
      </c>
      <c r="K29" s="9">
        <f t="shared" si="71"/>
        <v>46558</v>
      </c>
      <c r="L29" s="8">
        <f t="shared" si="72"/>
        <v>16032551.91</v>
      </c>
      <c r="M29" s="9">
        <f t="shared" si="73"/>
        <v>99569</v>
      </c>
      <c r="N29" s="8">
        <f t="shared" si="74"/>
        <v>63017111.350000001</v>
      </c>
      <c r="O29" s="9">
        <f t="shared" si="75"/>
        <v>1470</v>
      </c>
      <c r="P29" s="8">
        <f t="shared" si="76"/>
        <v>10608290.279999999</v>
      </c>
      <c r="Q29" s="9">
        <f t="shared" si="77"/>
        <v>0</v>
      </c>
      <c r="R29" s="8">
        <f t="shared" si="67"/>
        <v>0</v>
      </c>
      <c r="S29" s="9">
        <f t="shared" si="78"/>
        <v>0</v>
      </c>
      <c r="T29" s="8">
        <f t="shared" si="79"/>
        <v>0</v>
      </c>
      <c r="U29" s="9">
        <f t="shared" si="80"/>
        <v>0</v>
      </c>
      <c r="V29" s="8">
        <f t="shared" si="81"/>
        <v>0</v>
      </c>
      <c r="W29" s="9">
        <f t="shared" si="82"/>
        <v>0</v>
      </c>
      <c r="X29" s="8">
        <f t="shared" si="83"/>
        <v>0</v>
      </c>
      <c r="Y29" s="8">
        <f t="shared" si="84"/>
        <v>40708379.979999997</v>
      </c>
      <c r="Z29" s="8">
        <f t="shared" si="85"/>
        <v>38056307.399999999</v>
      </c>
      <c r="AA29" s="9">
        <f>'Капитал МС'!AA29+ИГС!AA29+'Макс-М'!AA29</f>
        <v>24838</v>
      </c>
      <c r="AB29" s="8">
        <f>'Капитал МС'!AB29+ИГС!AB29+'Макс-М'!AB29</f>
        <v>17651916.32</v>
      </c>
      <c r="AC29" s="9">
        <f>'Капитал МС'!AC29+ИГС!AC29+'Макс-М'!AC29</f>
        <v>11640</v>
      </c>
      <c r="AD29" s="8">
        <f>'Капитал МС'!AD29+ИГС!AD29+'Макс-М'!AD29</f>
        <v>4008137.99</v>
      </c>
      <c r="AE29" s="9">
        <f>'Капитал МС'!AE29+ИГС!AE29+'Макс-М'!AE29</f>
        <v>24893</v>
      </c>
      <c r="AF29" s="8">
        <f>'Капитал МС'!AF29+ИГС!AF29+'Макс-М'!AF29</f>
        <v>16396253.09</v>
      </c>
      <c r="AG29" s="9">
        <f>'Капитал МС'!AG29+ИГС!AG29+'Макс-М'!AG29</f>
        <v>368</v>
      </c>
      <c r="AH29" s="8">
        <f>'Капитал МС'!AH29+ИГС!AH29+'Макс-М'!AH29</f>
        <v>2652072.58</v>
      </c>
      <c r="AI29" s="9">
        <f>'Капитал МС'!AI29+ИГС!AI29+'Макс-М'!AI29</f>
        <v>0</v>
      </c>
      <c r="AJ29" s="8">
        <f>'Капитал МС'!AJ29+ИГС!AJ29+'Макс-М'!AJ29</f>
        <v>0</v>
      </c>
      <c r="AK29" s="9">
        <f>'Капитал МС'!AK29+ИГС!AK29+'Макс-М'!AK29</f>
        <v>0</v>
      </c>
      <c r="AL29" s="8">
        <f>'Капитал МС'!AL29+ИГС!AL29+'Макс-М'!AL29</f>
        <v>0</v>
      </c>
      <c r="AM29" s="9">
        <f>'Капитал МС'!AM29+ИГС!AM29+'Макс-М'!AM29</f>
        <v>0</v>
      </c>
      <c r="AN29" s="8">
        <f>'Капитал МС'!AN29+ИГС!AN29+'Макс-М'!AN29</f>
        <v>0</v>
      </c>
      <c r="AO29" s="9">
        <f>'Капитал МС'!AO29+ИГС!AO29+'Макс-М'!AO29</f>
        <v>0</v>
      </c>
      <c r="AP29" s="8">
        <f>'Капитал МС'!AP29+ИГС!AP29+'Макс-М'!AP29</f>
        <v>0</v>
      </c>
      <c r="AQ29" s="8">
        <f t="shared" si="86"/>
        <v>40708379.979999997</v>
      </c>
      <c r="AR29" s="8">
        <f t="shared" si="87"/>
        <v>38056307.399999999</v>
      </c>
      <c r="AS29" s="9">
        <f>'Капитал МС'!AS29+ИГС!AS29+'Макс-М'!AS29</f>
        <v>24838</v>
      </c>
      <c r="AT29" s="8">
        <f>'Капитал МС'!AT29+ИГС!AT29+'Макс-М'!AT29</f>
        <v>17651916.32</v>
      </c>
      <c r="AU29" s="9">
        <f>'Капитал МС'!AU29+ИГС!AU29+'Макс-М'!AU29</f>
        <v>11640</v>
      </c>
      <c r="AV29" s="8">
        <f>'Капитал МС'!AV29+ИГС!AV29+'Макс-М'!AV29</f>
        <v>4008137.99</v>
      </c>
      <c r="AW29" s="9">
        <f>'Капитал МС'!AW29+ИГС!AW29+'Макс-М'!AW29</f>
        <v>24893</v>
      </c>
      <c r="AX29" s="8">
        <f>'Капитал МС'!AX29+ИГС!AX29+'Макс-М'!AX29</f>
        <v>16396253.09</v>
      </c>
      <c r="AY29" s="9">
        <f>'Капитал МС'!AY29+ИГС!AY29+'Макс-М'!AY29</f>
        <v>368</v>
      </c>
      <c r="AZ29" s="8">
        <f>'Капитал МС'!AZ29+ИГС!AZ29+'Макс-М'!AZ29</f>
        <v>2652072.58</v>
      </c>
      <c r="BA29" s="9">
        <f>'Капитал МС'!BA29+ИГС!BA29+'Макс-М'!BA29</f>
        <v>0</v>
      </c>
      <c r="BB29" s="8">
        <f>'Капитал МС'!BB29+ИГС!BB29+'Макс-М'!BB29</f>
        <v>0</v>
      </c>
      <c r="BC29" s="9">
        <f>'Капитал МС'!BC29+ИГС!BC29+'Макс-М'!BC29</f>
        <v>0</v>
      </c>
      <c r="BD29" s="8">
        <f>'Капитал МС'!BD29+ИГС!BD29+'Макс-М'!BD29</f>
        <v>0</v>
      </c>
      <c r="BE29" s="9">
        <f>'Капитал МС'!BE29+ИГС!BE29+'Макс-М'!BE29</f>
        <v>0</v>
      </c>
      <c r="BF29" s="8">
        <f>'Капитал МС'!BF29+ИГС!BF29+'Макс-М'!BF29</f>
        <v>0</v>
      </c>
      <c r="BG29" s="9">
        <f>'Капитал МС'!BG29+ИГС!BG29+'Макс-М'!BG29</f>
        <v>0</v>
      </c>
      <c r="BH29" s="8">
        <f>'Капитал МС'!BH29+ИГС!BH29+'Макс-М'!BH29</f>
        <v>0</v>
      </c>
      <c r="BI29" s="8">
        <f t="shared" si="88"/>
        <v>40708379.979999997</v>
      </c>
      <c r="BJ29" s="8">
        <f t="shared" si="89"/>
        <v>38056307.399999999</v>
      </c>
      <c r="BK29" s="9">
        <f>'Капитал МС'!BK29+ИГС!BK29+'Макс-М'!BK29</f>
        <v>24838</v>
      </c>
      <c r="BL29" s="8">
        <f>'Капитал МС'!BL29+ИГС!BL29+'Макс-М'!BL29</f>
        <v>17651916.32</v>
      </c>
      <c r="BM29" s="9">
        <f>'Капитал МС'!BM29+ИГС!BM29+'Макс-М'!BM29</f>
        <v>11640</v>
      </c>
      <c r="BN29" s="8">
        <f>'Капитал МС'!BN29+ИГС!BN29+'Макс-М'!BN29</f>
        <v>4008137.99</v>
      </c>
      <c r="BO29" s="9">
        <f>'Капитал МС'!BO29+ИГС!BO29+'Макс-М'!BO29</f>
        <v>24893</v>
      </c>
      <c r="BP29" s="8">
        <f>'Капитал МС'!BP29+ИГС!BP29+'Макс-М'!BP29</f>
        <v>16396253.09</v>
      </c>
      <c r="BQ29" s="9">
        <f>'Капитал МС'!BQ29+ИГС!BQ29+'Макс-М'!BQ29</f>
        <v>368</v>
      </c>
      <c r="BR29" s="8">
        <f>'Капитал МС'!BR29+ИГС!BR29+'Макс-М'!BR29</f>
        <v>2652072.58</v>
      </c>
      <c r="BS29" s="9">
        <f>'Капитал МС'!BS29+ИГС!BS29+'Макс-М'!BS29</f>
        <v>0</v>
      </c>
      <c r="BT29" s="8">
        <f>'Капитал МС'!BT29+ИГС!BT29+'Макс-М'!BT29</f>
        <v>0</v>
      </c>
      <c r="BU29" s="9">
        <f>'Капитал МС'!BU29+ИГС!BU29+'Макс-М'!BU29</f>
        <v>0</v>
      </c>
      <c r="BV29" s="8">
        <f>'Капитал МС'!BV29+ИГС!BV29+'Макс-М'!BV29</f>
        <v>0</v>
      </c>
      <c r="BW29" s="9">
        <f>'Капитал МС'!BW29+ИГС!BW29+'Макс-М'!BW29</f>
        <v>0</v>
      </c>
      <c r="BX29" s="8">
        <f>'Капитал МС'!BX29+ИГС!BX29+'Макс-М'!BX29</f>
        <v>0</v>
      </c>
      <c r="BY29" s="9">
        <f>'Капитал МС'!BY29+ИГС!BY29+'Макс-М'!BY29</f>
        <v>0</v>
      </c>
      <c r="BZ29" s="8">
        <f>'Капитал МС'!BZ29+ИГС!BZ29+'Макс-М'!BZ29</f>
        <v>0</v>
      </c>
      <c r="CA29" s="8">
        <f t="shared" si="90"/>
        <v>36498706.100000001</v>
      </c>
      <c r="CB29" s="8">
        <f t="shared" si="91"/>
        <v>33846633.560000002</v>
      </c>
      <c r="CC29" s="9">
        <f>'Капитал МС'!CC29+ИГС!CC29+'Макс-М'!CC29</f>
        <v>24836</v>
      </c>
      <c r="CD29" s="8">
        <f>'Капитал МС'!CD29+ИГС!CD29+'Макс-М'!CD29</f>
        <v>16010143.539999999</v>
      </c>
      <c r="CE29" s="9">
        <f>'Капитал МС'!CE29+ИГС!CE29+'Макс-М'!CE29</f>
        <v>11638</v>
      </c>
      <c r="CF29" s="8">
        <f>'Капитал МС'!CF29+ИГС!CF29+'Макс-М'!CF29</f>
        <v>4008137.94</v>
      </c>
      <c r="CG29" s="9">
        <f>'Капитал МС'!CG29+ИГС!CG29+'Макс-М'!CG29</f>
        <v>24890</v>
      </c>
      <c r="CH29" s="8">
        <f>'Капитал МС'!CH29+ИГС!CH29+'Макс-М'!CH29</f>
        <v>13828352.08</v>
      </c>
      <c r="CI29" s="9">
        <f>'Капитал МС'!CI29+ИГС!CI29+'Макс-М'!CI29</f>
        <v>366</v>
      </c>
      <c r="CJ29" s="8">
        <f>'Капитал МС'!CJ29+ИГС!CJ29+'Макс-М'!CJ29</f>
        <v>2652072.54</v>
      </c>
      <c r="CK29" s="9">
        <f>'Капитал МС'!CK29+ИГС!CK29+'Макс-М'!CK29</f>
        <v>0</v>
      </c>
      <c r="CL29" s="8">
        <f>'Капитал МС'!CL29+ИГС!CL29+'Макс-М'!CL29</f>
        <v>0</v>
      </c>
      <c r="CM29" s="9">
        <f>'Капитал МС'!CM29+ИГС!CM29+'Макс-М'!CM29</f>
        <v>0</v>
      </c>
      <c r="CN29" s="8">
        <f>'Капитал МС'!CN29+ИГС!CN29+'Макс-М'!CN29</f>
        <v>0</v>
      </c>
      <c r="CO29" s="9">
        <f>'Капитал МС'!CO29+ИГС!CO29+'Макс-М'!CO29</f>
        <v>0</v>
      </c>
      <c r="CP29" s="8">
        <f>'Капитал МС'!CP29+ИГС!CP29+'Макс-М'!CP29</f>
        <v>0</v>
      </c>
      <c r="CQ29" s="9">
        <f>'Капитал МС'!CQ29+ИГС!CQ29+'Макс-М'!CQ29</f>
        <v>0</v>
      </c>
      <c r="CR29" s="8">
        <f>'Капитал МС'!CR29+ИГС!CR29+'Макс-М'!CR29</f>
        <v>0</v>
      </c>
    </row>
    <row r="30" spans="1:96" ht="15" customHeight="1" x14ac:dyDescent="0.25">
      <c r="A30" s="12">
        <v>20</v>
      </c>
      <c r="B30" s="18" t="s">
        <v>22</v>
      </c>
      <c r="C30" s="12">
        <v>330102</v>
      </c>
      <c r="D30" s="25" t="s">
        <v>156</v>
      </c>
      <c r="E30" s="25" t="s">
        <v>155</v>
      </c>
      <c r="F30" s="31" t="s">
        <v>157</v>
      </c>
      <c r="G30" s="8">
        <f t="shared" si="68"/>
        <v>99670497.109999999</v>
      </c>
      <c r="H30" s="8">
        <f t="shared" si="69"/>
        <v>92642204.109999999</v>
      </c>
      <c r="I30" s="9">
        <f t="shared" si="65"/>
        <v>53940</v>
      </c>
      <c r="J30" s="8">
        <f t="shared" si="70"/>
        <v>34523346.359999999</v>
      </c>
      <c r="K30" s="9">
        <f t="shared" si="71"/>
        <v>17846</v>
      </c>
      <c r="L30" s="8">
        <f t="shared" si="72"/>
        <v>7373391.9800000004</v>
      </c>
      <c r="M30" s="9">
        <f t="shared" si="73"/>
        <v>60284</v>
      </c>
      <c r="N30" s="8">
        <f t="shared" si="74"/>
        <v>50745465.770000003</v>
      </c>
      <c r="O30" s="9">
        <f t="shared" si="75"/>
        <v>899</v>
      </c>
      <c r="P30" s="8">
        <f t="shared" si="76"/>
        <v>7028293</v>
      </c>
      <c r="Q30" s="9">
        <f t="shared" si="77"/>
        <v>0</v>
      </c>
      <c r="R30" s="8">
        <f t="shared" si="67"/>
        <v>0</v>
      </c>
      <c r="S30" s="9">
        <f t="shared" si="78"/>
        <v>0</v>
      </c>
      <c r="T30" s="8">
        <f t="shared" si="79"/>
        <v>0</v>
      </c>
      <c r="U30" s="9">
        <f t="shared" si="80"/>
        <v>0</v>
      </c>
      <c r="V30" s="8">
        <f t="shared" si="81"/>
        <v>0</v>
      </c>
      <c r="W30" s="9">
        <f t="shared" si="82"/>
        <v>0</v>
      </c>
      <c r="X30" s="8">
        <f t="shared" si="83"/>
        <v>0</v>
      </c>
      <c r="Y30" s="8">
        <f t="shared" si="84"/>
        <v>25497100.640000001</v>
      </c>
      <c r="Z30" s="8">
        <f t="shared" si="85"/>
        <v>23740027.390000001</v>
      </c>
      <c r="AA30" s="9">
        <f>'Капитал МС'!AA30+ИГС!AA30+'Макс-М'!AA30</f>
        <v>13485</v>
      </c>
      <c r="AB30" s="8">
        <f>'Капитал МС'!AB30+ИГС!AB30+'Макс-М'!AB30</f>
        <v>8810474.2599999998</v>
      </c>
      <c r="AC30" s="9">
        <f>'Капитал МС'!AC30+ИГС!AC30+'Макс-М'!AC30</f>
        <v>4462</v>
      </c>
      <c r="AD30" s="8">
        <f>'Капитал МС'!AD30+ИГС!AD30+'Макс-М'!AD30</f>
        <v>1843348</v>
      </c>
      <c r="AE30" s="9">
        <f>'Капитал МС'!AE30+ИГС!AE30+'Макс-М'!AE30</f>
        <v>15071</v>
      </c>
      <c r="AF30" s="8">
        <f>'Капитал МС'!AF30+ИГС!AF30+'Макс-М'!AF30</f>
        <v>13086205.130000001</v>
      </c>
      <c r="AG30" s="9">
        <f>'Капитал МС'!AG30+ИГС!AG30+'Макс-М'!AG30</f>
        <v>224</v>
      </c>
      <c r="AH30" s="8">
        <f>'Капитал МС'!AH30+ИГС!AH30+'Макс-М'!AH30</f>
        <v>1757073.25</v>
      </c>
      <c r="AI30" s="9">
        <f>'Капитал МС'!AI30+ИГС!AI30+'Макс-М'!AI30</f>
        <v>0</v>
      </c>
      <c r="AJ30" s="8">
        <f>'Капитал МС'!AJ30+ИГС!AJ30+'Макс-М'!AJ30</f>
        <v>0</v>
      </c>
      <c r="AK30" s="9">
        <f>'Капитал МС'!AK30+ИГС!AK30+'Макс-М'!AK30</f>
        <v>0</v>
      </c>
      <c r="AL30" s="8">
        <f>'Капитал МС'!AL30+ИГС!AL30+'Макс-М'!AL30</f>
        <v>0</v>
      </c>
      <c r="AM30" s="9">
        <f>'Капитал МС'!AM30+ИГС!AM30+'Макс-М'!AM30</f>
        <v>0</v>
      </c>
      <c r="AN30" s="8">
        <f>'Капитал МС'!AN30+ИГС!AN30+'Макс-М'!AN30</f>
        <v>0</v>
      </c>
      <c r="AO30" s="9">
        <f>'Капитал МС'!AO30+ИГС!AO30+'Макс-М'!AO30</f>
        <v>0</v>
      </c>
      <c r="AP30" s="8">
        <f>'Капитал МС'!AP30+ИГС!AP30+'Макс-М'!AP30</f>
        <v>0</v>
      </c>
      <c r="AQ30" s="8">
        <f t="shared" si="86"/>
        <v>25497100.640000001</v>
      </c>
      <c r="AR30" s="8">
        <f t="shared" si="87"/>
        <v>23740027.390000001</v>
      </c>
      <c r="AS30" s="9">
        <f>'Капитал МС'!AS30+ИГС!AS30+'Макс-М'!AS30</f>
        <v>13485</v>
      </c>
      <c r="AT30" s="8">
        <f>'Капитал МС'!AT30+ИГС!AT30+'Макс-М'!AT30</f>
        <v>8810474.2599999998</v>
      </c>
      <c r="AU30" s="9">
        <f>'Капитал МС'!AU30+ИГС!AU30+'Макс-М'!AU30</f>
        <v>4462</v>
      </c>
      <c r="AV30" s="8">
        <f>'Капитал МС'!AV30+ИГС!AV30+'Макс-М'!AV30</f>
        <v>1843348</v>
      </c>
      <c r="AW30" s="9">
        <f>'Капитал МС'!AW30+ИГС!AW30+'Макс-М'!AW30</f>
        <v>15071</v>
      </c>
      <c r="AX30" s="8">
        <f>'Капитал МС'!AX30+ИГС!AX30+'Макс-М'!AX30</f>
        <v>13086205.130000001</v>
      </c>
      <c r="AY30" s="9">
        <f>'Капитал МС'!AY30+ИГС!AY30+'Макс-М'!AY30</f>
        <v>224</v>
      </c>
      <c r="AZ30" s="8">
        <f>'Капитал МС'!AZ30+ИГС!AZ30+'Макс-М'!AZ30</f>
        <v>1757073.25</v>
      </c>
      <c r="BA30" s="9">
        <f>'Капитал МС'!BA30+ИГС!BA30+'Макс-М'!BA30</f>
        <v>0</v>
      </c>
      <c r="BB30" s="8">
        <f>'Капитал МС'!BB30+ИГС!BB30+'Макс-М'!BB30</f>
        <v>0</v>
      </c>
      <c r="BC30" s="9">
        <f>'Капитал МС'!BC30+ИГС!BC30+'Макс-М'!BC30</f>
        <v>0</v>
      </c>
      <c r="BD30" s="8">
        <f>'Капитал МС'!BD30+ИГС!BD30+'Макс-М'!BD30</f>
        <v>0</v>
      </c>
      <c r="BE30" s="9">
        <f>'Капитал МС'!BE30+ИГС!BE30+'Макс-М'!BE30</f>
        <v>0</v>
      </c>
      <c r="BF30" s="8">
        <f>'Капитал МС'!BF30+ИГС!BF30+'Макс-М'!BF30</f>
        <v>0</v>
      </c>
      <c r="BG30" s="9">
        <f>'Капитал МС'!BG30+ИГС!BG30+'Макс-М'!BG30</f>
        <v>0</v>
      </c>
      <c r="BH30" s="8">
        <f>'Капитал МС'!BH30+ИГС!BH30+'Макс-М'!BH30</f>
        <v>0</v>
      </c>
      <c r="BI30" s="8">
        <f t="shared" si="88"/>
        <v>25497100.640000001</v>
      </c>
      <c r="BJ30" s="8">
        <f t="shared" si="89"/>
        <v>23740027.390000001</v>
      </c>
      <c r="BK30" s="9">
        <f>'Капитал МС'!BK30+ИГС!BK30+'Макс-М'!BK30</f>
        <v>13485</v>
      </c>
      <c r="BL30" s="8">
        <f>'Капитал МС'!BL30+ИГС!BL30+'Макс-М'!BL30</f>
        <v>8810474.2599999998</v>
      </c>
      <c r="BM30" s="9">
        <f>'Капитал МС'!BM30+ИГС!BM30+'Макс-М'!BM30</f>
        <v>4462</v>
      </c>
      <c r="BN30" s="8">
        <f>'Капитал МС'!BN30+ИГС!BN30+'Макс-М'!BN30</f>
        <v>1843348</v>
      </c>
      <c r="BO30" s="9">
        <f>'Капитал МС'!BO30+ИГС!BO30+'Макс-М'!BO30</f>
        <v>15071</v>
      </c>
      <c r="BP30" s="8">
        <f>'Капитал МС'!BP30+ИГС!BP30+'Макс-М'!BP30</f>
        <v>13086205.130000001</v>
      </c>
      <c r="BQ30" s="9">
        <f>'Капитал МС'!BQ30+ИГС!BQ30+'Макс-М'!BQ30</f>
        <v>224</v>
      </c>
      <c r="BR30" s="8">
        <f>'Капитал МС'!BR30+ИГС!BR30+'Макс-М'!BR30</f>
        <v>1757073.25</v>
      </c>
      <c r="BS30" s="9">
        <f>'Капитал МС'!BS30+ИГС!BS30+'Макс-М'!BS30</f>
        <v>0</v>
      </c>
      <c r="BT30" s="8">
        <f>'Капитал МС'!BT30+ИГС!BT30+'Макс-М'!BT30</f>
        <v>0</v>
      </c>
      <c r="BU30" s="9">
        <f>'Капитал МС'!BU30+ИГС!BU30+'Макс-М'!BU30</f>
        <v>0</v>
      </c>
      <c r="BV30" s="8">
        <f>'Капитал МС'!BV30+ИГС!BV30+'Макс-М'!BV30</f>
        <v>0</v>
      </c>
      <c r="BW30" s="9">
        <f>'Капитал МС'!BW30+ИГС!BW30+'Макс-М'!BW30</f>
        <v>0</v>
      </c>
      <c r="BX30" s="8">
        <f>'Капитал МС'!BX30+ИГС!BX30+'Макс-М'!BX30</f>
        <v>0</v>
      </c>
      <c r="BY30" s="9">
        <f>'Капитал МС'!BY30+ИГС!BY30+'Макс-М'!BY30</f>
        <v>0</v>
      </c>
      <c r="BZ30" s="8">
        <f>'Капитал МС'!BZ30+ИГС!BZ30+'Макс-М'!BZ30</f>
        <v>0</v>
      </c>
      <c r="CA30" s="8">
        <f t="shared" si="90"/>
        <v>23179195.190000001</v>
      </c>
      <c r="CB30" s="8">
        <f t="shared" si="91"/>
        <v>21422121.940000001</v>
      </c>
      <c r="CC30" s="9">
        <f>'Капитал МС'!CC30+ИГС!CC30+'Макс-М'!CC30</f>
        <v>13485</v>
      </c>
      <c r="CD30" s="8">
        <f>'Капитал МС'!CD30+ИГС!CD30+'Макс-М'!CD30</f>
        <v>8091923.5800000001</v>
      </c>
      <c r="CE30" s="9">
        <f>'Капитал МС'!CE30+ИГС!CE30+'Макс-М'!CE30</f>
        <v>4460</v>
      </c>
      <c r="CF30" s="8">
        <f>'Капитал МС'!CF30+ИГС!CF30+'Макс-М'!CF30</f>
        <v>1843347.98</v>
      </c>
      <c r="CG30" s="9">
        <f>'Капитал МС'!CG30+ИГС!CG30+'Макс-М'!CG30</f>
        <v>15071</v>
      </c>
      <c r="CH30" s="8">
        <f>'Капитал МС'!CH30+ИГС!CH30+'Макс-М'!CH30</f>
        <v>11486850.380000001</v>
      </c>
      <c r="CI30" s="9">
        <f>'Капитал МС'!CI30+ИГС!CI30+'Макс-М'!CI30</f>
        <v>227</v>
      </c>
      <c r="CJ30" s="8">
        <f>'Капитал МС'!CJ30+ИГС!CJ30+'Макс-М'!CJ30</f>
        <v>1757073.25</v>
      </c>
      <c r="CK30" s="9">
        <f>'Капитал МС'!CK30+ИГС!CK30+'Макс-М'!CK30</f>
        <v>0</v>
      </c>
      <c r="CL30" s="8">
        <f>'Капитал МС'!CL30+ИГС!CL30+'Макс-М'!CL30</f>
        <v>0</v>
      </c>
      <c r="CM30" s="9">
        <f>'Капитал МС'!CM30+ИГС!CM30+'Макс-М'!CM30</f>
        <v>0</v>
      </c>
      <c r="CN30" s="8">
        <f>'Капитал МС'!CN30+ИГС!CN30+'Макс-М'!CN30</f>
        <v>0</v>
      </c>
      <c r="CO30" s="9">
        <f>'Капитал МС'!CO30+ИГС!CO30+'Макс-М'!CO30</f>
        <v>0</v>
      </c>
      <c r="CP30" s="8">
        <f>'Капитал МС'!CP30+ИГС!CP30+'Макс-М'!CP30</f>
        <v>0</v>
      </c>
      <c r="CQ30" s="9">
        <f>'Капитал МС'!CQ30+ИГС!CQ30+'Макс-М'!CQ30</f>
        <v>0</v>
      </c>
      <c r="CR30" s="8">
        <f>'Капитал МС'!CR30+ИГС!CR30+'Макс-М'!CR30</f>
        <v>0</v>
      </c>
    </row>
    <row r="31" spans="1:96" ht="15" customHeight="1" x14ac:dyDescent="0.25">
      <c r="A31" s="12">
        <v>21</v>
      </c>
      <c r="B31" s="18" t="s">
        <v>23</v>
      </c>
      <c r="C31" s="12">
        <v>330096</v>
      </c>
      <c r="D31" s="25" t="s">
        <v>156</v>
      </c>
      <c r="E31" s="25" t="s">
        <v>155</v>
      </c>
      <c r="F31" s="31" t="s">
        <v>157</v>
      </c>
      <c r="G31" s="8">
        <f t="shared" si="68"/>
        <v>159792028.03999999</v>
      </c>
      <c r="H31" s="8">
        <f t="shared" si="69"/>
        <v>149871111.66999999</v>
      </c>
      <c r="I31" s="9">
        <f t="shared" si="65"/>
        <v>174459</v>
      </c>
      <c r="J31" s="8">
        <f t="shared" si="70"/>
        <v>91777402.659999996</v>
      </c>
      <c r="K31" s="9">
        <f t="shared" si="71"/>
        <v>21316</v>
      </c>
      <c r="L31" s="8">
        <f t="shared" si="72"/>
        <v>6478430.4299999997</v>
      </c>
      <c r="M31" s="9">
        <f t="shared" si="73"/>
        <v>60747</v>
      </c>
      <c r="N31" s="8">
        <f t="shared" si="74"/>
        <v>51615278.579999998</v>
      </c>
      <c r="O31" s="9">
        <f t="shared" si="75"/>
        <v>987</v>
      </c>
      <c r="P31" s="8">
        <f t="shared" si="76"/>
        <v>9920916.3699999992</v>
      </c>
      <c r="Q31" s="9">
        <f t="shared" si="77"/>
        <v>0</v>
      </c>
      <c r="R31" s="8">
        <f t="shared" si="67"/>
        <v>0</v>
      </c>
      <c r="S31" s="9">
        <f t="shared" si="78"/>
        <v>0</v>
      </c>
      <c r="T31" s="8">
        <f t="shared" si="79"/>
        <v>0</v>
      </c>
      <c r="U31" s="9">
        <f t="shared" si="80"/>
        <v>0</v>
      </c>
      <c r="V31" s="8">
        <f t="shared" si="81"/>
        <v>0</v>
      </c>
      <c r="W31" s="9">
        <f t="shared" si="82"/>
        <v>0</v>
      </c>
      <c r="X31" s="8">
        <f t="shared" si="83"/>
        <v>0</v>
      </c>
      <c r="Y31" s="8">
        <f t="shared" si="84"/>
        <v>41256069.939999998</v>
      </c>
      <c r="Z31" s="8">
        <f t="shared" si="85"/>
        <v>38775840.850000001</v>
      </c>
      <c r="AA31" s="9">
        <f>'Капитал МС'!AA31+ИГС!AA31+'Макс-М'!AA31</f>
        <v>43616</v>
      </c>
      <c r="AB31" s="8">
        <f>'Капитал МС'!AB31+ИГС!AB31+'Макс-М'!AB31</f>
        <v>23703027.16</v>
      </c>
      <c r="AC31" s="9">
        <f>'Капитал МС'!AC31+ИГС!AC31+'Макс-М'!AC31</f>
        <v>5330</v>
      </c>
      <c r="AD31" s="8">
        <f>'Капитал МС'!AD31+ИГС!AD31+'Макс-М'!AD31</f>
        <v>1619607.61</v>
      </c>
      <c r="AE31" s="9">
        <f>'Капитал МС'!AE31+ИГС!AE31+'Макс-М'!AE31</f>
        <v>15188</v>
      </c>
      <c r="AF31" s="8">
        <f>'Капитал МС'!AF31+ИГС!AF31+'Макс-М'!AF31</f>
        <v>13453206.08</v>
      </c>
      <c r="AG31" s="9">
        <f>'Капитал МС'!AG31+ИГС!AG31+'Макс-М'!AG31</f>
        <v>248</v>
      </c>
      <c r="AH31" s="8">
        <f>'Капитал МС'!AH31+ИГС!AH31+'Макс-М'!AH31</f>
        <v>2480229.09</v>
      </c>
      <c r="AI31" s="9">
        <f>'Капитал МС'!AI31+ИГС!AI31+'Макс-М'!AI31</f>
        <v>0</v>
      </c>
      <c r="AJ31" s="8">
        <f>'Капитал МС'!AJ31+ИГС!AJ31+'Макс-М'!AJ31</f>
        <v>0</v>
      </c>
      <c r="AK31" s="9">
        <f>'Капитал МС'!AK31+ИГС!AK31+'Макс-М'!AK31</f>
        <v>0</v>
      </c>
      <c r="AL31" s="8">
        <f>'Капитал МС'!AL31+ИГС!AL31+'Макс-М'!AL31</f>
        <v>0</v>
      </c>
      <c r="AM31" s="9">
        <f>'Капитал МС'!AM31+ИГС!AM31+'Макс-М'!AM31</f>
        <v>0</v>
      </c>
      <c r="AN31" s="8">
        <f>'Капитал МС'!AN31+ИГС!AN31+'Макс-М'!AN31</f>
        <v>0</v>
      </c>
      <c r="AO31" s="9">
        <f>'Капитал МС'!AO31+ИГС!AO31+'Макс-М'!AO31</f>
        <v>0</v>
      </c>
      <c r="AP31" s="8">
        <f>'Капитал МС'!AP31+ИГС!AP31+'Макс-М'!AP31</f>
        <v>0</v>
      </c>
      <c r="AQ31" s="8">
        <f t="shared" si="86"/>
        <v>41256069.939999998</v>
      </c>
      <c r="AR31" s="8">
        <f t="shared" si="87"/>
        <v>38775840.850000001</v>
      </c>
      <c r="AS31" s="9">
        <f>'Капитал МС'!AS31+ИГС!AS31+'Макс-М'!AS31</f>
        <v>43616</v>
      </c>
      <c r="AT31" s="8">
        <f>'Капитал МС'!AT31+ИГС!AT31+'Макс-М'!AT31</f>
        <v>23703027.16</v>
      </c>
      <c r="AU31" s="9">
        <f>'Капитал МС'!AU31+ИГС!AU31+'Макс-М'!AU31</f>
        <v>5330</v>
      </c>
      <c r="AV31" s="8">
        <f>'Капитал МС'!AV31+ИГС!AV31+'Макс-М'!AV31</f>
        <v>1619607.61</v>
      </c>
      <c r="AW31" s="9">
        <f>'Капитал МС'!AW31+ИГС!AW31+'Макс-М'!AW31</f>
        <v>15188</v>
      </c>
      <c r="AX31" s="8">
        <f>'Капитал МС'!AX31+ИГС!AX31+'Макс-М'!AX31</f>
        <v>13453206.08</v>
      </c>
      <c r="AY31" s="9">
        <f>'Капитал МС'!AY31+ИГС!AY31+'Макс-М'!AY31</f>
        <v>248</v>
      </c>
      <c r="AZ31" s="8">
        <f>'Капитал МС'!AZ31+ИГС!AZ31+'Макс-М'!AZ31</f>
        <v>2480229.09</v>
      </c>
      <c r="BA31" s="9">
        <f>'Капитал МС'!BA31+ИГС!BA31+'Макс-М'!BA31</f>
        <v>0</v>
      </c>
      <c r="BB31" s="8">
        <f>'Капитал МС'!BB31+ИГС!BB31+'Макс-М'!BB31</f>
        <v>0</v>
      </c>
      <c r="BC31" s="9">
        <f>'Капитал МС'!BC31+ИГС!BC31+'Макс-М'!BC31</f>
        <v>0</v>
      </c>
      <c r="BD31" s="8">
        <f>'Капитал МС'!BD31+ИГС!BD31+'Макс-М'!BD31</f>
        <v>0</v>
      </c>
      <c r="BE31" s="9">
        <f>'Капитал МС'!BE31+ИГС!BE31+'Макс-М'!BE31</f>
        <v>0</v>
      </c>
      <c r="BF31" s="8">
        <f>'Капитал МС'!BF31+ИГС!BF31+'Макс-М'!BF31</f>
        <v>0</v>
      </c>
      <c r="BG31" s="9">
        <f>'Капитал МС'!BG31+ИГС!BG31+'Макс-М'!BG31</f>
        <v>0</v>
      </c>
      <c r="BH31" s="8">
        <f>'Капитал МС'!BH31+ИГС!BH31+'Макс-М'!BH31</f>
        <v>0</v>
      </c>
      <c r="BI31" s="8">
        <f t="shared" si="88"/>
        <v>41256069.939999998</v>
      </c>
      <c r="BJ31" s="8">
        <f t="shared" si="89"/>
        <v>38775840.850000001</v>
      </c>
      <c r="BK31" s="9">
        <f>'Капитал МС'!BK31+ИГС!BK31+'Макс-М'!BK31</f>
        <v>43616</v>
      </c>
      <c r="BL31" s="8">
        <f>'Капитал МС'!BL31+ИГС!BL31+'Макс-М'!BL31</f>
        <v>23703027.16</v>
      </c>
      <c r="BM31" s="9">
        <f>'Капитал МС'!BM31+ИГС!BM31+'Макс-М'!BM31</f>
        <v>5330</v>
      </c>
      <c r="BN31" s="8">
        <f>'Капитал МС'!BN31+ИГС!BN31+'Макс-М'!BN31</f>
        <v>1619607.61</v>
      </c>
      <c r="BO31" s="9">
        <f>'Капитал МС'!BO31+ИГС!BO31+'Макс-М'!BO31</f>
        <v>15188</v>
      </c>
      <c r="BP31" s="8">
        <f>'Капитал МС'!BP31+ИГС!BP31+'Макс-М'!BP31</f>
        <v>13453206.08</v>
      </c>
      <c r="BQ31" s="9">
        <f>'Капитал МС'!BQ31+ИГС!BQ31+'Макс-М'!BQ31</f>
        <v>248</v>
      </c>
      <c r="BR31" s="8">
        <f>'Капитал МС'!BR31+ИГС!BR31+'Макс-М'!BR31</f>
        <v>2480229.09</v>
      </c>
      <c r="BS31" s="9">
        <f>'Капитал МС'!BS31+ИГС!BS31+'Макс-М'!BS31</f>
        <v>0</v>
      </c>
      <c r="BT31" s="8">
        <f>'Капитал МС'!BT31+ИГС!BT31+'Макс-М'!BT31</f>
        <v>0</v>
      </c>
      <c r="BU31" s="9">
        <f>'Капитал МС'!BU31+ИГС!BU31+'Макс-М'!BU31</f>
        <v>0</v>
      </c>
      <c r="BV31" s="8">
        <f>'Капитал МС'!BV31+ИГС!BV31+'Макс-М'!BV31</f>
        <v>0</v>
      </c>
      <c r="BW31" s="9">
        <f>'Капитал МС'!BW31+ИГС!BW31+'Макс-М'!BW31</f>
        <v>0</v>
      </c>
      <c r="BX31" s="8">
        <f>'Капитал МС'!BX31+ИГС!BX31+'Макс-М'!BX31</f>
        <v>0</v>
      </c>
      <c r="BY31" s="9">
        <f>'Капитал МС'!BY31+ИГС!BY31+'Макс-М'!BY31</f>
        <v>0</v>
      </c>
      <c r="BZ31" s="8">
        <f>'Капитал МС'!BZ31+ИГС!BZ31+'Макс-М'!BZ31</f>
        <v>0</v>
      </c>
      <c r="CA31" s="8">
        <f t="shared" si="90"/>
        <v>36023818.219999999</v>
      </c>
      <c r="CB31" s="8">
        <f t="shared" si="91"/>
        <v>33543589.120000001</v>
      </c>
      <c r="CC31" s="9">
        <f>'Капитал МС'!CC31+ИГС!CC31+'Макс-М'!CC31</f>
        <v>43611</v>
      </c>
      <c r="CD31" s="8">
        <f>'Капитал МС'!CD31+ИГС!CD31+'Макс-М'!CD31</f>
        <v>20668321.18</v>
      </c>
      <c r="CE31" s="9">
        <f>'Капитал МС'!CE31+ИГС!CE31+'Макс-М'!CE31</f>
        <v>5326</v>
      </c>
      <c r="CF31" s="8">
        <f>'Капитал МС'!CF31+ИГС!CF31+'Макс-М'!CF31</f>
        <v>1619607.6</v>
      </c>
      <c r="CG31" s="9">
        <f>'Капитал МС'!CG31+ИГС!CG31+'Макс-М'!CG31</f>
        <v>15183</v>
      </c>
      <c r="CH31" s="8">
        <f>'Капитал МС'!CH31+ИГС!CH31+'Макс-М'!CH31</f>
        <v>11255660.34</v>
      </c>
      <c r="CI31" s="9">
        <f>'Капитал МС'!CI31+ИГС!CI31+'Макс-М'!CI31</f>
        <v>243</v>
      </c>
      <c r="CJ31" s="8">
        <f>'Капитал МС'!CJ31+ИГС!CJ31+'Макс-М'!CJ31</f>
        <v>2480229.1</v>
      </c>
      <c r="CK31" s="9">
        <f>'Капитал МС'!CK31+ИГС!CK31+'Макс-М'!CK31</f>
        <v>0</v>
      </c>
      <c r="CL31" s="8">
        <f>'Капитал МС'!CL31+ИГС!CL31+'Макс-М'!CL31</f>
        <v>0</v>
      </c>
      <c r="CM31" s="9">
        <f>'Капитал МС'!CM31+ИГС!CM31+'Макс-М'!CM31</f>
        <v>0</v>
      </c>
      <c r="CN31" s="8">
        <f>'Капитал МС'!CN31+ИГС!CN31+'Макс-М'!CN31</f>
        <v>0</v>
      </c>
      <c r="CO31" s="9">
        <f>'Капитал МС'!CO31+ИГС!CO31+'Макс-М'!CO31</f>
        <v>0</v>
      </c>
      <c r="CP31" s="8">
        <f>'Капитал МС'!CP31+ИГС!CP31+'Макс-М'!CP31</f>
        <v>0</v>
      </c>
      <c r="CQ31" s="9">
        <f>'Капитал МС'!CQ31+ИГС!CQ31+'Макс-М'!CQ31</f>
        <v>0</v>
      </c>
      <c r="CR31" s="8">
        <f>'Капитал МС'!CR31+ИГС!CR31+'Макс-М'!CR31</f>
        <v>0</v>
      </c>
    </row>
    <row r="32" spans="1:96" ht="15" customHeight="1" x14ac:dyDescent="0.25">
      <c r="A32" s="12">
        <v>22</v>
      </c>
      <c r="B32" s="18" t="s">
        <v>24</v>
      </c>
      <c r="C32" s="12">
        <v>330283</v>
      </c>
      <c r="D32" s="25" t="s">
        <v>156</v>
      </c>
      <c r="E32" s="25" t="s">
        <v>155</v>
      </c>
      <c r="F32" s="31" t="s">
        <v>157</v>
      </c>
      <c r="G32" s="8">
        <f t="shared" si="68"/>
        <v>55396749.030000001</v>
      </c>
      <c r="H32" s="8">
        <f t="shared" si="69"/>
        <v>55396749.030000001</v>
      </c>
      <c r="I32" s="9">
        <f t="shared" si="65"/>
        <v>27830</v>
      </c>
      <c r="J32" s="8">
        <f t="shared" si="70"/>
        <v>12576933.6</v>
      </c>
      <c r="K32" s="9">
        <f t="shared" si="71"/>
        <v>7425</v>
      </c>
      <c r="L32" s="8">
        <f t="shared" si="72"/>
        <v>3774944.25</v>
      </c>
      <c r="M32" s="9">
        <f t="shared" si="73"/>
        <v>36765</v>
      </c>
      <c r="N32" s="8">
        <f t="shared" si="74"/>
        <v>39044871.18</v>
      </c>
      <c r="O32" s="9">
        <f t="shared" si="75"/>
        <v>0</v>
      </c>
      <c r="P32" s="8">
        <f t="shared" si="76"/>
        <v>0</v>
      </c>
      <c r="Q32" s="9">
        <f t="shared" si="77"/>
        <v>0</v>
      </c>
      <c r="R32" s="8">
        <f t="shared" si="67"/>
        <v>0</v>
      </c>
      <c r="S32" s="9">
        <f t="shared" si="78"/>
        <v>0</v>
      </c>
      <c r="T32" s="8">
        <f t="shared" si="79"/>
        <v>0</v>
      </c>
      <c r="U32" s="9">
        <f t="shared" si="80"/>
        <v>0</v>
      </c>
      <c r="V32" s="8">
        <f t="shared" si="81"/>
        <v>0</v>
      </c>
      <c r="W32" s="9">
        <f t="shared" si="82"/>
        <v>0</v>
      </c>
      <c r="X32" s="8">
        <f t="shared" si="83"/>
        <v>0</v>
      </c>
      <c r="Y32" s="8">
        <f t="shared" si="84"/>
        <v>13849187.279999999</v>
      </c>
      <c r="Z32" s="8">
        <f t="shared" si="85"/>
        <v>13849187.279999999</v>
      </c>
      <c r="AA32" s="9">
        <f>'Капитал МС'!AA32+ИГС!AA32+'Макс-М'!AA32</f>
        <v>6959</v>
      </c>
      <c r="AB32" s="8">
        <f>'Капитал МС'!AB32+ИГС!AB32+'Макс-М'!AB32</f>
        <v>3144233.41</v>
      </c>
      <c r="AC32" s="9">
        <f>'Капитал МС'!AC32+ИГС!AC32+'Макс-М'!AC32</f>
        <v>1856</v>
      </c>
      <c r="AD32" s="8">
        <f>'Капитал МС'!AD32+ИГС!AD32+'Макс-М'!AD32</f>
        <v>943736.07</v>
      </c>
      <c r="AE32" s="9">
        <f>'Капитал МС'!AE32+ИГС!AE32+'Макс-М'!AE32</f>
        <v>9192</v>
      </c>
      <c r="AF32" s="8">
        <f>'Капитал МС'!AF32+ИГС!AF32+'Макс-М'!AF32</f>
        <v>9761217.8000000007</v>
      </c>
      <c r="AG32" s="9">
        <f>'Капитал МС'!AG32+ИГС!AG32+'Макс-М'!AG32</f>
        <v>0</v>
      </c>
      <c r="AH32" s="8">
        <f>'Капитал МС'!AH32+ИГС!AH32+'Макс-М'!AH32</f>
        <v>0</v>
      </c>
      <c r="AI32" s="9">
        <f>'Капитал МС'!AI32+ИГС!AI32+'Макс-М'!AI32</f>
        <v>0</v>
      </c>
      <c r="AJ32" s="8">
        <f>'Капитал МС'!AJ32+ИГС!AJ32+'Макс-М'!AJ32</f>
        <v>0</v>
      </c>
      <c r="AK32" s="9">
        <f>'Капитал МС'!AK32+ИГС!AK32+'Макс-М'!AK32</f>
        <v>0</v>
      </c>
      <c r="AL32" s="8">
        <f>'Капитал МС'!AL32+ИГС!AL32+'Макс-М'!AL32</f>
        <v>0</v>
      </c>
      <c r="AM32" s="9">
        <f>'Капитал МС'!AM32+ИГС!AM32+'Макс-М'!AM32</f>
        <v>0</v>
      </c>
      <c r="AN32" s="8">
        <f>'Капитал МС'!AN32+ИГС!AN32+'Макс-М'!AN32</f>
        <v>0</v>
      </c>
      <c r="AO32" s="9">
        <f>'Капитал МС'!AO32+ИГС!AO32+'Макс-М'!AO32</f>
        <v>0</v>
      </c>
      <c r="AP32" s="8">
        <f>'Капитал МС'!AP32+ИГС!AP32+'Макс-М'!AP32</f>
        <v>0</v>
      </c>
      <c r="AQ32" s="8">
        <f t="shared" si="86"/>
        <v>13849187.279999999</v>
      </c>
      <c r="AR32" s="8">
        <f t="shared" si="87"/>
        <v>13849187.279999999</v>
      </c>
      <c r="AS32" s="9">
        <f>'Капитал МС'!AS32+ИГС!AS32+'Макс-М'!AS32</f>
        <v>6959</v>
      </c>
      <c r="AT32" s="8">
        <f>'Капитал МС'!AT32+ИГС!AT32+'Макс-М'!AT32</f>
        <v>3144233.41</v>
      </c>
      <c r="AU32" s="9">
        <f>'Капитал МС'!AU32+ИГС!AU32+'Макс-М'!AU32</f>
        <v>1856</v>
      </c>
      <c r="AV32" s="8">
        <f>'Капитал МС'!AV32+ИГС!AV32+'Макс-М'!AV32</f>
        <v>943736.07</v>
      </c>
      <c r="AW32" s="9">
        <f>'Капитал МС'!AW32+ИГС!AW32+'Макс-М'!AW32</f>
        <v>9192</v>
      </c>
      <c r="AX32" s="8">
        <f>'Капитал МС'!AX32+ИГС!AX32+'Макс-М'!AX32</f>
        <v>9761217.8000000007</v>
      </c>
      <c r="AY32" s="9">
        <f>'Капитал МС'!AY32+ИГС!AY32+'Макс-М'!AY32</f>
        <v>0</v>
      </c>
      <c r="AZ32" s="8">
        <f>'Капитал МС'!AZ32+ИГС!AZ32+'Макс-М'!AZ32</f>
        <v>0</v>
      </c>
      <c r="BA32" s="9">
        <f>'Капитал МС'!BA32+ИГС!BA32+'Макс-М'!BA32</f>
        <v>0</v>
      </c>
      <c r="BB32" s="8">
        <f>'Капитал МС'!BB32+ИГС!BB32+'Макс-М'!BB32</f>
        <v>0</v>
      </c>
      <c r="BC32" s="9">
        <f>'Капитал МС'!BC32+ИГС!BC32+'Макс-М'!BC32</f>
        <v>0</v>
      </c>
      <c r="BD32" s="8">
        <f>'Капитал МС'!BD32+ИГС!BD32+'Макс-М'!BD32</f>
        <v>0</v>
      </c>
      <c r="BE32" s="9">
        <f>'Капитал МС'!BE32+ИГС!BE32+'Макс-М'!BE32</f>
        <v>0</v>
      </c>
      <c r="BF32" s="8">
        <f>'Капитал МС'!BF32+ИГС!BF32+'Макс-М'!BF32</f>
        <v>0</v>
      </c>
      <c r="BG32" s="9">
        <f>'Капитал МС'!BG32+ИГС!BG32+'Макс-М'!BG32</f>
        <v>0</v>
      </c>
      <c r="BH32" s="8">
        <f>'Капитал МС'!BH32+ИГС!BH32+'Макс-М'!BH32</f>
        <v>0</v>
      </c>
      <c r="BI32" s="8">
        <f t="shared" si="88"/>
        <v>13849187.279999999</v>
      </c>
      <c r="BJ32" s="8">
        <f t="shared" si="89"/>
        <v>13849187.279999999</v>
      </c>
      <c r="BK32" s="9">
        <f>'Капитал МС'!BK32+ИГС!BK32+'Макс-М'!BK32</f>
        <v>6959</v>
      </c>
      <c r="BL32" s="8">
        <f>'Капитал МС'!BL32+ИГС!BL32+'Макс-М'!BL32</f>
        <v>3144233.41</v>
      </c>
      <c r="BM32" s="9">
        <f>'Капитал МС'!BM32+ИГС!BM32+'Макс-М'!BM32</f>
        <v>1856</v>
      </c>
      <c r="BN32" s="8">
        <f>'Капитал МС'!BN32+ИГС!BN32+'Макс-М'!BN32</f>
        <v>943736.07</v>
      </c>
      <c r="BO32" s="9">
        <f>'Капитал МС'!BO32+ИГС!BO32+'Макс-М'!BO32</f>
        <v>9192</v>
      </c>
      <c r="BP32" s="8">
        <f>'Капитал МС'!BP32+ИГС!BP32+'Макс-М'!BP32</f>
        <v>9761217.8000000007</v>
      </c>
      <c r="BQ32" s="9">
        <f>'Капитал МС'!BQ32+ИГС!BQ32+'Макс-М'!BQ32</f>
        <v>0</v>
      </c>
      <c r="BR32" s="8">
        <f>'Капитал МС'!BR32+ИГС!BR32+'Макс-М'!BR32</f>
        <v>0</v>
      </c>
      <c r="BS32" s="9">
        <f>'Капитал МС'!BS32+ИГС!BS32+'Макс-М'!BS32</f>
        <v>0</v>
      </c>
      <c r="BT32" s="8">
        <f>'Капитал МС'!BT32+ИГС!BT32+'Макс-М'!BT32</f>
        <v>0</v>
      </c>
      <c r="BU32" s="9">
        <f>'Капитал МС'!BU32+ИГС!BU32+'Макс-М'!BU32</f>
        <v>0</v>
      </c>
      <c r="BV32" s="8">
        <f>'Капитал МС'!BV32+ИГС!BV32+'Макс-М'!BV32</f>
        <v>0</v>
      </c>
      <c r="BW32" s="9">
        <f>'Капитал МС'!BW32+ИГС!BW32+'Макс-М'!BW32</f>
        <v>0</v>
      </c>
      <c r="BX32" s="8">
        <f>'Капитал МС'!BX32+ИГС!BX32+'Макс-М'!BX32</f>
        <v>0</v>
      </c>
      <c r="BY32" s="9">
        <f>'Капитал МС'!BY32+ИГС!BY32+'Макс-М'!BY32</f>
        <v>0</v>
      </c>
      <c r="BZ32" s="8">
        <f>'Капитал МС'!BZ32+ИГС!BZ32+'Макс-М'!BZ32</f>
        <v>0</v>
      </c>
      <c r="CA32" s="8">
        <f t="shared" si="90"/>
        <v>13849187.189999999</v>
      </c>
      <c r="CB32" s="8">
        <f t="shared" si="91"/>
        <v>13849187.189999999</v>
      </c>
      <c r="CC32" s="9">
        <f>'Капитал МС'!CC32+ИГС!CC32+'Макс-М'!CC32</f>
        <v>6953</v>
      </c>
      <c r="CD32" s="8">
        <f>'Капитал МС'!CD32+ИГС!CD32+'Макс-М'!CD32</f>
        <v>3144233.37</v>
      </c>
      <c r="CE32" s="9">
        <f>'Капитал МС'!CE32+ИГС!CE32+'Макс-М'!CE32</f>
        <v>1857</v>
      </c>
      <c r="CF32" s="8">
        <f>'Капитал МС'!CF32+ИГС!CF32+'Макс-М'!CF32</f>
        <v>943736.04</v>
      </c>
      <c r="CG32" s="9">
        <f>'Капитал МС'!CG32+ИГС!CG32+'Макс-М'!CG32</f>
        <v>9189</v>
      </c>
      <c r="CH32" s="8">
        <f>'Капитал МС'!CH32+ИГС!CH32+'Макс-М'!CH32</f>
        <v>9761217.7799999993</v>
      </c>
      <c r="CI32" s="9">
        <f>'Капитал МС'!CI32+ИГС!CI32+'Макс-М'!CI32</f>
        <v>0</v>
      </c>
      <c r="CJ32" s="8">
        <f>'Капитал МС'!CJ32+ИГС!CJ32+'Макс-М'!CJ32</f>
        <v>0</v>
      </c>
      <c r="CK32" s="9">
        <f>'Капитал МС'!CK32+ИГС!CK32+'Макс-М'!CK32</f>
        <v>0</v>
      </c>
      <c r="CL32" s="8">
        <f>'Капитал МС'!CL32+ИГС!CL32+'Макс-М'!CL32</f>
        <v>0</v>
      </c>
      <c r="CM32" s="9">
        <f>'Капитал МС'!CM32+ИГС!CM32+'Макс-М'!CM32</f>
        <v>0</v>
      </c>
      <c r="CN32" s="8">
        <f>'Капитал МС'!CN32+ИГС!CN32+'Макс-М'!CN32</f>
        <v>0</v>
      </c>
      <c r="CO32" s="9">
        <f>'Капитал МС'!CO32+ИГС!CO32+'Макс-М'!CO32</f>
        <v>0</v>
      </c>
      <c r="CP32" s="8">
        <f>'Капитал МС'!CP32+ИГС!CP32+'Макс-М'!CP32</f>
        <v>0</v>
      </c>
      <c r="CQ32" s="9">
        <f>'Капитал МС'!CQ32+ИГС!CQ32+'Макс-М'!CQ32</f>
        <v>0</v>
      </c>
      <c r="CR32" s="8">
        <f>'Капитал МС'!CR32+ИГС!CR32+'Макс-М'!CR32</f>
        <v>0</v>
      </c>
    </row>
    <row r="33" spans="1:96" ht="15" customHeight="1" x14ac:dyDescent="0.25">
      <c r="A33" s="12">
        <v>23</v>
      </c>
      <c r="B33" s="18" t="s">
        <v>25</v>
      </c>
      <c r="C33" s="12">
        <v>330039</v>
      </c>
      <c r="D33" s="25" t="s">
        <v>156</v>
      </c>
      <c r="E33" s="25" t="s">
        <v>155</v>
      </c>
      <c r="F33" s="31" t="s">
        <v>157</v>
      </c>
      <c r="G33" s="8">
        <f t="shared" si="68"/>
        <v>23786056.82</v>
      </c>
      <c r="H33" s="8">
        <f t="shared" si="69"/>
        <v>17858971.02</v>
      </c>
      <c r="I33" s="9">
        <f t="shared" si="65"/>
        <v>10103</v>
      </c>
      <c r="J33" s="8">
        <f t="shared" si="70"/>
        <v>5767178.4000000004</v>
      </c>
      <c r="K33" s="9">
        <f t="shared" si="71"/>
        <v>2447</v>
      </c>
      <c r="L33" s="8">
        <f t="shared" si="72"/>
        <v>1010405.73</v>
      </c>
      <c r="M33" s="9">
        <f t="shared" si="73"/>
        <v>10466</v>
      </c>
      <c r="N33" s="8">
        <f t="shared" si="74"/>
        <v>11081386.890000001</v>
      </c>
      <c r="O33" s="9">
        <f t="shared" si="75"/>
        <v>793</v>
      </c>
      <c r="P33" s="8">
        <f t="shared" si="76"/>
        <v>5927085.7999999998</v>
      </c>
      <c r="Q33" s="9">
        <f t="shared" si="77"/>
        <v>0</v>
      </c>
      <c r="R33" s="8">
        <f t="shared" si="67"/>
        <v>0</v>
      </c>
      <c r="S33" s="9">
        <f t="shared" si="78"/>
        <v>0</v>
      </c>
      <c r="T33" s="8">
        <f t="shared" si="79"/>
        <v>0</v>
      </c>
      <c r="U33" s="9">
        <f t="shared" si="80"/>
        <v>0</v>
      </c>
      <c r="V33" s="8">
        <f t="shared" si="81"/>
        <v>0</v>
      </c>
      <c r="W33" s="9">
        <f t="shared" si="82"/>
        <v>0</v>
      </c>
      <c r="X33" s="8">
        <f t="shared" si="83"/>
        <v>0</v>
      </c>
      <c r="Y33" s="8">
        <f t="shared" si="84"/>
        <v>6070009.2999999998</v>
      </c>
      <c r="Z33" s="8">
        <f t="shared" si="85"/>
        <v>4588237.8499999996</v>
      </c>
      <c r="AA33" s="9">
        <f>'Капитал МС'!AA33+ИГС!AA33+'Макс-М'!AA33</f>
        <v>2526</v>
      </c>
      <c r="AB33" s="8">
        <f>'Капитал МС'!AB33+ИГС!AB33+'Макс-М'!AB33</f>
        <v>1481313.03</v>
      </c>
      <c r="AC33" s="9">
        <f>'Капитал МС'!AC33+ИГС!AC33+'Макс-М'!AC33</f>
        <v>612</v>
      </c>
      <c r="AD33" s="8">
        <f>'Капитал МС'!AD33+ИГС!AD33+'Макс-М'!AD33</f>
        <v>252601.44</v>
      </c>
      <c r="AE33" s="9">
        <f>'Капитал МС'!AE33+ИГС!AE33+'Макс-М'!AE33</f>
        <v>2616</v>
      </c>
      <c r="AF33" s="8">
        <f>'Капитал МС'!AF33+ИГС!AF33+'Макс-М'!AF33</f>
        <v>2854323.38</v>
      </c>
      <c r="AG33" s="9">
        <f>'Капитал МС'!AG33+ИГС!AG33+'Макс-М'!AG33</f>
        <v>198</v>
      </c>
      <c r="AH33" s="8">
        <f>'Капитал МС'!AH33+ИГС!AH33+'Макс-М'!AH33</f>
        <v>1481771.45</v>
      </c>
      <c r="AI33" s="9">
        <f>'Капитал МС'!AI33+ИГС!AI33+'Макс-М'!AI33</f>
        <v>0</v>
      </c>
      <c r="AJ33" s="8">
        <f>'Капитал МС'!AJ33+ИГС!AJ33+'Макс-М'!AJ33</f>
        <v>0</v>
      </c>
      <c r="AK33" s="9">
        <f>'Капитал МС'!AK33+ИГС!AK33+'Макс-М'!AK33</f>
        <v>0</v>
      </c>
      <c r="AL33" s="8">
        <f>'Капитал МС'!AL33+ИГС!AL33+'Макс-М'!AL33</f>
        <v>0</v>
      </c>
      <c r="AM33" s="9">
        <f>'Капитал МС'!AM33+ИГС!AM33+'Макс-М'!AM33</f>
        <v>0</v>
      </c>
      <c r="AN33" s="8">
        <f>'Капитал МС'!AN33+ИГС!AN33+'Макс-М'!AN33</f>
        <v>0</v>
      </c>
      <c r="AO33" s="9">
        <f>'Капитал МС'!AO33+ИГС!AO33+'Макс-М'!AO33</f>
        <v>0</v>
      </c>
      <c r="AP33" s="8">
        <f>'Капитал МС'!AP33+ИГС!AP33+'Макс-М'!AP33</f>
        <v>0</v>
      </c>
      <c r="AQ33" s="8">
        <f t="shared" si="86"/>
        <v>6070009.2999999998</v>
      </c>
      <c r="AR33" s="8">
        <f t="shared" si="87"/>
        <v>4588237.8499999996</v>
      </c>
      <c r="AS33" s="9">
        <f>'Капитал МС'!AS33+ИГС!AS33+'Макс-М'!AS33</f>
        <v>2526</v>
      </c>
      <c r="AT33" s="8">
        <f>'Капитал МС'!AT33+ИГС!AT33+'Макс-М'!AT33</f>
        <v>1481313.03</v>
      </c>
      <c r="AU33" s="9">
        <f>'Капитал МС'!AU33+ИГС!AU33+'Макс-М'!AU33</f>
        <v>612</v>
      </c>
      <c r="AV33" s="8">
        <f>'Капитал МС'!AV33+ИГС!AV33+'Макс-М'!AV33</f>
        <v>252601.44</v>
      </c>
      <c r="AW33" s="9">
        <f>'Капитал МС'!AW33+ИГС!AW33+'Макс-М'!AW33</f>
        <v>2616</v>
      </c>
      <c r="AX33" s="8">
        <f>'Капитал МС'!AX33+ИГС!AX33+'Макс-М'!AX33</f>
        <v>2854323.38</v>
      </c>
      <c r="AY33" s="9">
        <f>'Капитал МС'!AY33+ИГС!AY33+'Макс-М'!AY33</f>
        <v>198</v>
      </c>
      <c r="AZ33" s="8">
        <f>'Капитал МС'!AZ33+ИГС!AZ33+'Макс-М'!AZ33</f>
        <v>1481771.45</v>
      </c>
      <c r="BA33" s="9">
        <f>'Капитал МС'!BA33+ИГС!BA33+'Макс-М'!BA33</f>
        <v>0</v>
      </c>
      <c r="BB33" s="8">
        <f>'Капитал МС'!BB33+ИГС!BB33+'Макс-М'!BB33</f>
        <v>0</v>
      </c>
      <c r="BC33" s="9">
        <f>'Капитал МС'!BC33+ИГС!BC33+'Макс-М'!BC33</f>
        <v>0</v>
      </c>
      <c r="BD33" s="8">
        <f>'Капитал МС'!BD33+ИГС!BD33+'Макс-М'!BD33</f>
        <v>0</v>
      </c>
      <c r="BE33" s="9">
        <f>'Капитал МС'!BE33+ИГС!BE33+'Макс-М'!BE33</f>
        <v>0</v>
      </c>
      <c r="BF33" s="8">
        <f>'Капитал МС'!BF33+ИГС!BF33+'Макс-М'!BF33</f>
        <v>0</v>
      </c>
      <c r="BG33" s="9">
        <f>'Капитал МС'!BG33+ИГС!BG33+'Макс-М'!BG33</f>
        <v>0</v>
      </c>
      <c r="BH33" s="8">
        <f>'Капитал МС'!BH33+ИГС!BH33+'Макс-М'!BH33</f>
        <v>0</v>
      </c>
      <c r="BI33" s="8">
        <f t="shared" si="88"/>
        <v>6070009.2999999998</v>
      </c>
      <c r="BJ33" s="8">
        <f t="shared" si="89"/>
        <v>4588237.8499999996</v>
      </c>
      <c r="BK33" s="9">
        <f>'Капитал МС'!BK33+ИГС!BK33+'Макс-М'!BK33</f>
        <v>2526</v>
      </c>
      <c r="BL33" s="8">
        <f>'Капитал МС'!BL33+ИГС!BL33+'Макс-М'!BL33</f>
        <v>1481313.03</v>
      </c>
      <c r="BM33" s="9">
        <f>'Капитал МС'!BM33+ИГС!BM33+'Макс-М'!BM33</f>
        <v>612</v>
      </c>
      <c r="BN33" s="8">
        <f>'Капитал МС'!BN33+ИГС!BN33+'Макс-М'!BN33</f>
        <v>252601.44</v>
      </c>
      <c r="BO33" s="9">
        <f>'Капитал МС'!BO33+ИГС!BO33+'Макс-М'!BO33</f>
        <v>2616</v>
      </c>
      <c r="BP33" s="8">
        <f>'Капитал МС'!BP33+ИГС!BP33+'Макс-М'!BP33</f>
        <v>2854323.38</v>
      </c>
      <c r="BQ33" s="9">
        <f>'Капитал МС'!BQ33+ИГС!BQ33+'Макс-М'!BQ33</f>
        <v>198</v>
      </c>
      <c r="BR33" s="8">
        <f>'Капитал МС'!BR33+ИГС!BR33+'Макс-М'!BR33</f>
        <v>1481771.45</v>
      </c>
      <c r="BS33" s="9">
        <f>'Капитал МС'!BS33+ИГС!BS33+'Макс-М'!BS33</f>
        <v>0</v>
      </c>
      <c r="BT33" s="8">
        <f>'Капитал МС'!BT33+ИГС!BT33+'Макс-М'!BT33</f>
        <v>0</v>
      </c>
      <c r="BU33" s="9">
        <f>'Капитал МС'!BU33+ИГС!BU33+'Макс-М'!BU33</f>
        <v>0</v>
      </c>
      <c r="BV33" s="8">
        <f>'Капитал МС'!BV33+ИГС!BV33+'Макс-М'!BV33</f>
        <v>0</v>
      </c>
      <c r="BW33" s="9">
        <f>'Капитал МС'!BW33+ИГС!BW33+'Макс-М'!BW33</f>
        <v>0</v>
      </c>
      <c r="BX33" s="8">
        <f>'Капитал МС'!BX33+ИГС!BX33+'Макс-М'!BX33</f>
        <v>0</v>
      </c>
      <c r="BY33" s="9">
        <f>'Капитал МС'!BY33+ИГС!BY33+'Макс-М'!BY33</f>
        <v>0</v>
      </c>
      <c r="BZ33" s="8">
        <f>'Капитал МС'!BZ33+ИГС!BZ33+'Макс-М'!BZ33</f>
        <v>0</v>
      </c>
      <c r="CA33" s="8">
        <f t="shared" si="90"/>
        <v>5576028.9199999999</v>
      </c>
      <c r="CB33" s="8">
        <f t="shared" si="91"/>
        <v>4094257.47</v>
      </c>
      <c r="CC33" s="9">
        <f>'Капитал МС'!CC33+ИГС!CC33+'Макс-М'!CC33</f>
        <v>2525</v>
      </c>
      <c r="CD33" s="8">
        <f>'Капитал МС'!CD33+ИГС!CD33+'Макс-М'!CD33</f>
        <v>1323239.31</v>
      </c>
      <c r="CE33" s="9">
        <f>'Капитал МС'!CE33+ИГС!CE33+'Макс-М'!CE33</f>
        <v>611</v>
      </c>
      <c r="CF33" s="8">
        <f>'Капитал МС'!CF33+ИГС!CF33+'Макс-М'!CF33</f>
        <v>252601.41</v>
      </c>
      <c r="CG33" s="9">
        <f>'Капитал МС'!CG33+ИГС!CG33+'Макс-М'!CG33</f>
        <v>2618</v>
      </c>
      <c r="CH33" s="8">
        <f>'Капитал МС'!CH33+ИГС!CH33+'Макс-М'!CH33</f>
        <v>2518416.75</v>
      </c>
      <c r="CI33" s="9">
        <f>'Капитал МС'!CI33+ИГС!CI33+'Макс-М'!CI33</f>
        <v>199</v>
      </c>
      <c r="CJ33" s="8">
        <f>'Капитал МС'!CJ33+ИГС!CJ33+'Макс-М'!CJ33</f>
        <v>1481771.45</v>
      </c>
      <c r="CK33" s="9">
        <f>'Капитал МС'!CK33+ИГС!CK33+'Макс-М'!CK33</f>
        <v>0</v>
      </c>
      <c r="CL33" s="8">
        <f>'Капитал МС'!CL33+ИГС!CL33+'Макс-М'!CL33</f>
        <v>0</v>
      </c>
      <c r="CM33" s="9">
        <f>'Капитал МС'!CM33+ИГС!CM33+'Макс-М'!CM33</f>
        <v>0</v>
      </c>
      <c r="CN33" s="8">
        <f>'Капитал МС'!CN33+ИГС!CN33+'Макс-М'!CN33</f>
        <v>0</v>
      </c>
      <c r="CO33" s="9">
        <f>'Капитал МС'!CO33+ИГС!CO33+'Макс-М'!CO33</f>
        <v>0</v>
      </c>
      <c r="CP33" s="8">
        <f>'Капитал МС'!CP33+ИГС!CP33+'Макс-М'!CP33</f>
        <v>0</v>
      </c>
      <c r="CQ33" s="9">
        <f>'Капитал МС'!CQ33+ИГС!CQ33+'Макс-М'!CQ33</f>
        <v>0</v>
      </c>
      <c r="CR33" s="8">
        <f>'Капитал МС'!CR33+ИГС!CR33+'Макс-М'!CR33</f>
        <v>0</v>
      </c>
    </row>
    <row r="34" spans="1:96" ht="15" customHeight="1" x14ac:dyDescent="0.25">
      <c r="A34" s="12">
        <v>24</v>
      </c>
      <c r="B34" s="18" t="s">
        <v>26</v>
      </c>
      <c r="C34" s="12">
        <v>330332</v>
      </c>
      <c r="D34" s="25" t="s">
        <v>156</v>
      </c>
      <c r="E34" s="25" t="s">
        <v>155</v>
      </c>
      <c r="F34" s="31" t="s">
        <v>157</v>
      </c>
      <c r="G34" s="8">
        <f t="shared" si="68"/>
        <v>182996629.22999999</v>
      </c>
      <c r="H34" s="8">
        <f t="shared" si="69"/>
        <v>0</v>
      </c>
      <c r="I34" s="9">
        <f t="shared" si="65"/>
        <v>0</v>
      </c>
      <c r="J34" s="8">
        <f t="shared" si="70"/>
        <v>0</v>
      </c>
      <c r="K34" s="9">
        <f t="shared" si="71"/>
        <v>0</v>
      </c>
      <c r="L34" s="8">
        <f t="shared" si="72"/>
        <v>0</v>
      </c>
      <c r="M34" s="9">
        <f t="shared" si="73"/>
        <v>0</v>
      </c>
      <c r="N34" s="8">
        <f t="shared" si="74"/>
        <v>0</v>
      </c>
      <c r="O34" s="9">
        <f t="shared" si="75"/>
        <v>0</v>
      </c>
      <c r="P34" s="8">
        <f t="shared" si="76"/>
        <v>0</v>
      </c>
      <c r="Q34" s="9">
        <f t="shared" si="77"/>
        <v>0</v>
      </c>
      <c r="R34" s="8">
        <f t="shared" si="67"/>
        <v>0</v>
      </c>
      <c r="S34" s="9">
        <f t="shared" si="78"/>
        <v>0</v>
      </c>
      <c r="T34" s="8">
        <f t="shared" si="79"/>
        <v>0</v>
      </c>
      <c r="U34" s="9">
        <f t="shared" si="80"/>
        <v>0</v>
      </c>
      <c r="V34" s="8">
        <f t="shared" si="81"/>
        <v>0</v>
      </c>
      <c r="W34" s="9">
        <f t="shared" si="82"/>
        <v>102326</v>
      </c>
      <c r="X34" s="8">
        <f t="shared" si="83"/>
        <v>182996629.22999999</v>
      </c>
      <c r="Y34" s="8">
        <f t="shared" si="84"/>
        <v>45810672.32</v>
      </c>
      <c r="Z34" s="8">
        <f t="shared" si="85"/>
        <v>0</v>
      </c>
      <c r="AA34" s="9">
        <f>'Капитал МС'!AA34+ИГС!AA34+'Макс-М'!AA34</f>
        <v>0</v>
      </c>
      <c r="AB34" s="8">
        <f>'Капитал МС'!AB34+ИГС!AB34+'Макс-М'!AB34</f>
        <v>0</v>
      </c>
      <c r="AC34" s="9">
        <f>'Капитал МС'!AC34+ИГС!AC34+'Макс-М'!AC34</f>
        <v>0</v>
      </c>
      <c r="AD34" s="8">
        <f>'Капитал МС'!AD34+ИГС!AD34+'Макс-М'!AD34</f>
        <v>0</v>
      </c>
      <c r="AE34" s="9">
        <f>'Капитал МС'!AE34+ИГС!AE34+'Макс-М'!AE34</f>
        <v>0</v>
      </c>
      <c r="AF34" s="8">
        <f>'Капитал МС'!AF34+ИГС!AF34+'Макс-М'!AF34</f>
        <v>0</v>
      </c>
      <c r="AG34" s="9">
        <f>'Капитал МС'!AG34+ИГС!AG34+'Макс-М'!AG34</f>
        <v>0</v>
      </c>
      <c r="AH34" s="8">
        <f>'Капитал МС'!AH34+ИГС!AH34+'Макс-М'!AH34</f>
        <v>0</v>
      </c>
      <c r="AI34" s="9">
        <f>'Капитал МС'!AI34+ИГС!AI34+'Макс-М'!AI34</f>
        <v>0</v>
      </c>
      <c r="AJ34" s="8">
        <f>'Капитал МС'!AJ34+ИГС!AJ34+'Макс-М'!AJ34</f>
        <v>0</v>
      </c>
      <c r="AK34" s="9">
        <f>'Капитал МС'!AK34+ИГС!AK34+'Макс-М'!AK34</f>
        <v>0</v>
      </c>
      <c r="AL34" s="8">
        <f>'Капитал МС'!AL34+ИГС!AL34+'Макс-М'!AL34</f>
        <v>0</v>
      </c>
      <c r="AM34" s="9">
        <f>'Капитал МС'!AM34+ИГС!AM34+'Макс-М'!AM34</f>
        <v>0</v>
      </c>
      <c r="AN34" s="8">
        <f>'Капитал МС'!AN34+ИГС!AN34+'Макс-М'!AN34</f>
        <v>0</v>
      </c>
      <c r="AO34" s="9">
        <f>'Капитал МС'!AO34+ИГС!AO34+'Макс-М'!AO34</f>
        <v>25583</v>
      </c>
      <c r="AP34" s="8">
        <f>'Капитал МС'!AP34+ИГС!AP34+'Макс-М'!AP34</f>
        <v>45810672.32</v>
      </c>
      <c r="AQ34" s="8">
        <f t="shared" si="86"/>
        <v>45810672.32</v>
      </c>
      <c r="AR34" s="8">
        <f t="shared" si="87"/>
        <v>0</v>
      </c>
      <c r="AS34" s="9">
        <f>'Капитал МС'!AS34+ИГС!AS34+'Макс-М'!AS34</f>
        <v>0</v>
      </c>
      <c r="AT34" s="8">
        <f>'Капитал МС'!AT34+ИГС!AT34+'Макс-М'!AT34</f>
        <v>0</v>
      </c>
      <c r="AU34" s="9">
        <f>'Капитал МС'!AU34+ИГС!AU34+'Макс-М'!AU34</f>
        <v>0</v>
      </c>
      <c r="AV34" s="8">
        <f>'Капитал МС'!AV34+ИГС!AV34+'Макс-М'!AV34</f>
        <v>0</v>
      </c>
      <c r="AW34" s="9">
        <f>'Капитал МС'!AW34+ИГС!AW34+'Макс-М'!AW34</f>
        <v>0</v>
      </c>
      <c r="AX34" s="8">
        <f>'Капитал МС'!AX34+ИГС!AX34+'Макс-М'!AX34</f>
        <v>0</v>
      </c>
      <c r="AY34" s="9">
        <f>'Капитал МС'!AY34+ИГС!AY34+'Макс-М'!AY34</f>
        <v>0</v>
      </c>
      <c r="AZ34" s="8">
        <f>'Капитал МС'!AZ34+ИГС!AZ34+'Макс-М'!AZ34</f>
        <v>0</v>
      </c>
      <c r="BA34" s="9">
        <f>'Капитал МС'!BA34+ИГС!BA34+'Макс-М'!BA34</f>
        <v>0</v>
      </c>
      <c r="BB34" s="8">
        <f>'Капитал МС'!BB34+ИГС!BB34+'Макс-М'!BB34</f>
        <v>0</v>
      </c>
      <c r="BC34" s="9">
        <f>'Капитал МС'!BC34+ИГС!BC34+'Макс-М'!BC34</f>
        <v>0</v>
      </c>
      <c r="BD34" s="8">
        <f>'Капитал МС'!BD34+ИГС!BD34+'Макс-М'!BD34</f>
        <v>0</v>
      </c>
      <c r="BE34" s="9">
        <f>'Капитал МС'!BE34+ИГС!BE34+'Макс-М'!BE34</f>
        <v>0</v>
      </c>
      <c r="BF34" s="8">
        <f>'Капитал МС'!BF34+ИГС!BF34+'Макс-М'!BF34</f>
        <v>0</v>
      </c>
      <c r="BG34" s="9">
        <f>'Капитал МС'!BG34+ИГС!BG34+'Макс-М'!BG34</f>
        <v>25583</v>
      </c>
      <c r="BH34" s="8">
        <f>'Капитал МС'!BH34+ИГС!BH34+'Макс-М'!BH34</f>
        <v>45810672.32</v>
      </c>
      <c r="BI34" s="8">
        <f t="shared" si="88"/>
        <v>45728652.299999997</v>
      </c>
      <c r="BJ34" s="8">
        <f t="shared" si="89"/>
        <v>0</v>
      </c>
      <c r="BK34" s="9">
        <f>'Капитал МС'!BK34+ИГС!BK34+'Макс-М'!BK34</f>
        <v>0</v>
      </c>
      <c r="BL34" s="8">
        <f>'Капитал МС'!BL34+ИГС!BL34+'Макс-М'!BL34</f>
        <v>0</v>
      </c>
      <c r="BM34" s="9">
        <f>'Капитал МС'!BM34+ИГС!BM34+'Макс-М'!BM34</f>
        <v>0</v>
      </c>
      <c r="BN34" s="8">
        <f>'Капитал МС'!BN34+ИГС!BN34+'Макс-М'!BN34</f>
        <v>0</v>
      </c>
      <c r="BO34" s="9">
        <f>'Капитал МС'!BO34+ИГС!BO34+'Макс-М'!BO34</f>
        <v>0</v>
      </c>
      <c r="BP34" s="8">
        <f>'Капитал МС'!BP34+ИГС!BP34+'Макс-М'!BP34</f>
        <v>0</v>
      </c>
      <c r="BQ34" s="9">
        <f>'Капитал МС'!BQ34+ИГС!BQ34+'Макс-М'!BQ34</f>
        <v>0</v>
      </c>
      <c r="BR34" s="8">
        <f>'Капитал МС'!BR34+ИГС!BR34+'Макс-М'!BR34</f>
        <v>0</v>
      </c>
      <c r="BS34" s="9">
        <f>'Капитал МС'!BS34+ИГС!BS34+'Макс-М'!BS34</f>
        <v>0</v>
      </c>
      <c r="BT34" s="8">
        <f>'Капитал МС'!BT34+ИГС!BT34+'Макс-М'!BT34</f>
        <v>0</v>
      </c>
      <c r="BU34" s="9">
        <f>'Капитал МС'!BU34+ИГС!BU34+'Макс-М'!BU34</f>
        <v>0</v>
      </c>
      <c r="BV34" s="8">
        <f>'Капитал МС'!BV34+ИГС!BV34+'Макс-М'!BV34</f>
        <v>0</v>
      </c>
      <c r="BW34" s="9">
        <f>'Капитал МС'!BW34+ИГС!BW34+'Макс-М'!BW34</f>
        <v>0</v>
      </c>
      <c r="BX34" s="8">
        <f>'Капитал МС'!BX34+ИГС!BX34+'Макс-М'!BX34</f>
        <v>0</v>
      </c>
      <c r="BY34" s="9">
        <f>'Капитал МС'!BY34+ИГС!BY34+'Макс-М'!BY34</f>
        <v>25581</v>
      </c>
      <c r="BZ34" s="8">
        <f>'Капитал МС'!BZ34+ИГС!BZ34+'Макс-М'!BZ34</f>
        <v>45728652.299999997</v>
      </c>
      <c r="CA34" s="8">
        <f t="shared" si="90"/>
        <v>45646632.289999999</v>
      </c>
      <c r="CB34" s="8">
        <f t="shared" si="91"/>
        <v>0</v>
      </c>
      <c r="CC34" s="9">
        <f>'Капитал МС'!CC34+ИГС!CC34+'Макс-М'!CC34</f>
        <v>0</v>
      </c>
      <c r="CD34" s="8">
        <f>'Капитал МС'!CD34+ИГС!CD34+'Макс-М'!CD34</f>
        <v>0</v>
      </c>
      <c r="CE34" s="9">
        <f>'Капитал МС'!CE34+ИГС!CE34+'Макс-М'!CE34</f>
        <v>0</v>
      </c>
      <c r="CF34" s="8">
        <f>'Капитал МС'!CF34+ИГС!CF34+'Макс-М'!CF34</f>
        <v>0</v>
      </c>
      <c r="CG34" s="9">
        <f>'Капитал МС'!CG34+ИГС!CG34+'Макс-М'!CG34</f>
        <v>0</v>
      </c>
      <c r="CH34" s="8">
        <f>'Капитал МС'!CH34+ИГС!CH34+'Макс-М'!CH34</f>
        <v>0</v>
      </c>
      <c r="CI34" s="9">
        <f>'Капитал МС'!CI34+ИГС!CI34+'Макс-М'!CI34</f>
        <v>0</v>
      </c>
      <c r="CJ34" s="8">
        <f>'Капитал МС'!CJ34+ИГС!CJ34+'Макс-М'!CJ34</f>
        <v>0</v>
      </c>
      <c r="CK34" s="9">
        <f>'Капитал МС'!CK34+ИГС!CK34+'Макс-М'!CK34</f>
        <v>0</v>
      </c>
      <c r="CL34" s="8">
        <f>'Капитал МС'!CL34+ИГС!CL34+'Макс-М'!CL34</f>
        <v>0</v>
      </c>
      <c r="CM34" s="9">
        <f>'Капитал МС'!CM34+ИГС!CM34+'Макс-М'!CM34</f>
        <v>0</v>
      </c>
      <c r="CN34" s="8">
        <f>'Капитал МС'!CN34+ИГС!CN34+'Макс-М'!CN34</f>
        <v>0</v>
      </c>
      <c r="CO34" s="9">
        <f>'Капитал МС'!CO34+ИГС!CO34+'Макс-М'!CO34</f>
        <v>0</v>
      </c>
      <c r="CP34" s="8">
        <f>'Капитал МС'!CP34+ИГС!CP34+'Макс-М'!CP34</f>
        <v>0</v>
      </c>
      <c r="CQ34" s="9">
        <f>'Капитал МС'!CQ34+ИГС!CQ34+'Макс-М'!CQ34</f>
        <v>25579</v>
      </c>
      <c r="CR34" s="8">
        <f>'Капитал МС'!CR34+ИГС!CR34+'Макс-М'!CR34</f>
        <v>45646632.289999999</v>
      </c>
    </row>
    <row r="35" spans="1:96" ht="15" customHeight="1" x14ac:dyDescent="0.25">
      <c r="A35" s="12">
        <v>25</v>
      </c>
      <c r="B35" s="18" t="s">
        <v>27</v>
      </c>
      <c r="C35" s="12">
        <v>330114</v>
      </c>
      <c r="D35" s="25" t="s">
        <v>156</v>
      </c>
      <c r="E35" s="25" t="s">
        <v>160</v>
      </c>
      <c r="F35" s="31" t="s">
        <v>157</v>
      </c>
      <c r="G35" s="8">
        <f t="shared" si="68"/>
        <v>4379369.24</v>
      </c>
      <c r="H35" s="8">
        <f t="shared" si="69"/>
        <v>676604.76</v>
      </c>
      <c r="I35" s="9">
        <f t="shared" si="65"/>
        <v>3263</v>
      </c>
      <c r="J35" s="8">
        <f t="shared" si="70"/>
        <v>168665.62</v>
      </c>
      <c r="K35" s="9">
        <f t="shared" si="71"/>
        <v>24</v>
      </c>
      <c r="L35" s="8">
        <f t="shared" si="72"/>
        <v>11258.25</v>
      </c>
      <c r="M35" s="9">
        <f t="shared" si="73"/>
        <v>2544</v>
      </c>
      <c r="N35" s="8">
        <f t="shared" si="74"/>
        <v>496680.89</v>
      </c>
      <c r="O35" s="9">
        <f t="shared" si="75"/>
        <v>67</v>
      </c>
      <c r="P35" s="8">
        <f t="shared" si="76"/>
        <v>529555.4</v>
      </c>
      <c r="Q35" s="9">
        <f t="shared" si="77"/>
        <v>240</v>
      </c>
      <c r="R35" s="8">
        <f t="shared" si="67"/>
        <v>3173209.08</v>
      </c>
      <c r="S35" s="9">
        <f t="shared" si="78"/>
        <v>0</v>
      </c>
      <c r="T35" s="8">
        <f t="shared" si="79"/>
        <v>0</v>
      </c>
      <c r="U35" s="9">
        <f t="shared" si="80"/>
        <v>0</v>
      </c>
      <c r="V35" s="8">
        <f t="shared" si="81"/>
        <v>0</v>
      </c>
      <c r="W35" s="9">
        <f t="shared" si="82"/>
        <v>0</v>
      </c>
      <c r="X35" s="8">
        <f t="shared" si="83"/>
        <v>0</v>
      </c>
      <c r="Y35" s="8">
        <f t="shared" si="84"/>
        <v>1098416.81</v>
      </c>
      <c r="Z35" s="8">
        <f t="shared" si="85"/>
        <v>169151.19</v>
      </c>
      <c r="AA35" s="9">
        <f>'Капитал МС'!AA35+ИГС!AA35+'Макс-М'!AA35</f>
        <v>816</v>
      </c>
      <c r="AB35" s="8">
        <f>'Капитал МС'!AB35+ИГС!AB35+'Макс-М'!AB35</f>
        <v>42166.41</v>
      </c>
      <c r="AC35" s="9">
        <f>'Капитал МС'!AC35+ИГС!AC35+'Макс-М'!AC35</f>
        <v>6</v>
      </c>
      <c r="AD35" s="8">
        <f>'Капитал МС'!AD35+ИГС!AD35+'Макс-М'!AD35</f>
        <v>2814.56</v>
      </c>
      <c r="AE35" s="9">
        <f>'Капитал МС'!AE35+ИГС!AE35+'Макс-М'!AE35</f>
        <v>637</v>
      </c>
      <c r="AF35" s="8">
        <f>'Капитал МС'!AF35+ИГС!AF35+'Макс-М'!AF35</f>
        <v>124170.22</v>
      </c>
      <c r="AG35" s="9">
        <f>'Капитал МС'!AG35+ИГС!AG35+'Макс-М'!AG35</f>
        <v>17</v>
      </c>
      <c r="AH35" s="8">
        <f>'Капитал МС'!AH35+ИГС!AH35+'Макс-М'!AH35</f>
        <v>135963.35</v>
      </c>
      <c r="AI35" s="9">
        <f>'Капитал МС'!AI35+ИГС!AI35+'Макс-М'!AI35</f>
        <v>60</v>
      </c>
      <c r="AJ35" s="8">
        <f>'Капитал МС'!AJ35+ИГС!AJ35+'Макс-М'!AJ35</f>
        <v>793302.27</v>
      </c>
      <c r="AK35" s="9">
        <f>'Капитал МС'!AK35+ИГС!AK35+'Макс-М'!AK35</f>
        <v>0</v>
      </c>
      <c r="AL35" s="8">
        <f>'Капитал МС'!AL35+ИГС!AL35+'Макс-М'!AL35</f>
        <v>0</v>
      </c>
      <c r="AM35" s="9">
        <f>'Капитал МС'!AM35+ИГС!AM35+'Макс-М'!AM35</f>
        <v>0</v>
      </c>
      <c r="AN35" s="8">
        <f>'Капитал МС'!AN35+ИГС!AN35+'Макс-М'!AN35</f>
        <v>0</v>
      </c>
      <c r="AO35" s="9">
        <f>'Капитал МС'!AO35+ИГС!AO35+'Макс-М'!AO35</f>
        <v>0</v>
      </c>
      <c r="AP35" s="8">
        <f>'Капитал МС'!AP35+ИГС!AP35+'Макс-М'!AP35</f>
        <v>0</v>
      </c>
      <c r="AQ35" s="8">
        <f t="shared" si="86"/>
        <v>1098416.81</v>
      </c>
      <c r="AR35" s="8">
        <f t="shared" si="87"/>
        <v>169151.19</v>
      </c>
      <c r="AS35" s="9">
        <f>'Капитал МС'!AS35+ИГС!AS35+'Макс-М'!AS35</f>
        <v>816</v>
      </c>
      <c r="AT35" s="8">
        <f>'Капитал МС'!AT35+ИГС!AT35+'Макс-М'!AT35</f>
        <v>42166.41</v>
      </c>
      <c r="AU35" s="9">
        <f>'Капитал МС'!AU35+ИГС!AU35+'Макс-М'!AU35</f>
        <v>6</v>
      </c>
      <c r="AV35" s="8">
        <f>'Капитал МС'!AV35+ИГС!AV35+'Макс-М'!AV35</f>
        <v>2814.56</v>
      </c>
      <c r="AW35" s="9">
        <f>'Капитал МС'!AW35+ИГС!AW35+'Макс-М'!AW35</f>
        <v>637</v>
      </c>
      <c r="AX35" s="8">
        <f>'Капитал МС'!AX35+ИГС!AX35+'Макс-М'!AX35</f>
        <v>124170.22</v>
      </c>
      <c r="AY35" s="9">
        <f>'Капитал МС'!AY35+ИГС!AY35+'Макс-М'!AY35</f>
        <v>17</v>
      </c>
      <c r="AZ35" s="8">
        <f>'Капитал МС'!AZ35+ИГС!AZ35+'Макс-М'!AZ35</f>
        <v>135963.35</v>
      </c>
      <c r="BA35" s="9">
        <f>'Капитал МС'!BA35+ИГС!BA35+'Макс-М'!BA35</f>
        <v>60</v>
      </c>
      <c r="BB35" s="8">
        <f>'Капитал МС'!BB35+ИГС!BB35+'Макс-М'!BB35</f>
        <v>793302.27</v>
      </c>
      <c r="BC35" s="9">
        <f>'Капитал МС'!BC35+ИГС!BC35+'Макс-М'!BC35</f>
        <v>0</v>
      </c>
      <c r="BD35" s="8">
        <f>'Капитал МС'!BD35+ИГС!BD35+'Макс-М'!BD35</f>
        <v>0</v>
      </c>
      <c r="BE35" s="9">
        <f>'Капитал МС'!BE35+ИГС!BE35+'Макс-М'!BE35</f>
        <v>0</v>
      </c>
      <c r="BF35" s="8">
        <f>'Капитал МС'!BF35+ИГС!BF35+'Макс-М'!BF35</f>
        <v>0</v>
      </c>
      <c r="BG35" s="9">
        <f>'Капитал МС'!BG35+ИГС!BG35+'Макс-М'!BG35</f>
        <v>0</v>
      </c>
      <c r="BH35" s="8">
        <f>'Капитал МС'!BH35+ИГС!BH35+'Макс-М'!BH35</f>
        <v>0</v>
      </c>
      <c r="BI35" s="8">
        <f t="shared" si="88"/>
        <v>1091267.81</v>
      </c>
      <c r="BJ35" s="8">
        <f t="shared" si="89"/>
        <v>169151.19</v>
      </c>
      <c r="BK35" s="9">
        <f>'Капитал МС'!BK35+ИГС!BK35+'Макс-М'!BK35</f>
        <v>816</v>
      </c>
      <c r="BL35" s="8">
        <f>'Капитал МС'!BL35+ИГС!BL35+'Макс-М'!BL35</f>
        <v>42166.41</v>
      </c>
      <c r="BM35" s="9">
        <f>'Капитал МС'!BM35+ИГС!BM35+'Макс-М'!BM35</f>
        <v>6</v>
      </c>
      <c r="BN35" s="8">
        <f>'Капитал МС'!BN35+ИГС!BN35+'Макс-М'!BN35</f>
        <v>2814.56</v>
      </c>
      <c r="BO35" s="9">
        <f>'Капитал МС'!BO35+ИГС!BO35+'Макс-М'!BO35</f>
        <v>637</v>
      </c>
      <c r="BP35" s="8">
        <f>'Капитал МС'!BP35+ИГС!BP35+'Макс-М'!BP35</f>
        <v>124170.22</v>
      </c>
      <c r="BQ35" s="9">
        <f>'Капитал МС'!BQ35+ИГС!BQ35+'Макс-М'!BQ35</f>
        <v>16</v>
      </c>
      <c r="BR35" s="8">
        <f>'Капитал МС'!BR35+ИГС!BR35+'Макс-М'!BR35</f>
        <v>128814.35</v>
      </c>
      <c r="BS35" s="9">
        <f>'Капитал МС'!BS35+ИГС!BS35+'Макс-М'!BS35</f>
        <v>60</v>
      </c>
      <c r="BT35" s="8">
        <f>'Капитал МС'!BT35+ИГС!BT35+'Макс-М'!BT35</f>
        <v>793302.27</v>
      </c>
      <c r="BU35" s="9">
        <f>'Капитал МС'!BU35+ИГС!BU35+'Макс-М'!BU35</f>
        <v>0</v>
      </c>
      <c r="BV35" s="8">
        <f>'Капитал МС'!BV35+ИГС!BV35+'Макс-М'!BV35</f>
        <v>0</v>
      </c>
      <c r="BW35" s="9">
        <f>'Капитал МС'!BW35+ИГС!BW35+'Макс-М'!BW35</f>
        <v>0</v>
      </c>
      <c r="BX35" s="8">
        <f>'Капитал МС'!BX35+ИГС!BX35+'Макс-М'!BX35</f>
        <v>0</v>
      </c>
      <c r="BY35" s="9">
        <f>'Капитал МС'!BY35+ИГС!BY35+'Макс-М'!BY35</f>
        <v>0</v>
      </c>
      <c r="BZ35" s="8">
        <f>'Капитал МС'!BZ35+ИГС!BZ35+'Макс-М'!BZ35</f>
        <v>0</v>
      </c>
      <c r="CA35" s="8">
        <f t="shared" si="90"/>
        <v>1091267.81</v>
      </c>
      <c r="CB35" s="8">
        <f t="shared" si="91"/>
        <v>169151.19</v>
      </c>
      <c r="CC35" s="9">
        <f>'Капитал МС'!CC35+ИГС!CC35+'Макс-М'!CC35</f>
        <v>815</v>
      </c>
      <c r="CD35" s="8">
        <f>'Капитал МС'!CD35+ИГС!CD35+'Макс-М'!CD35</f>
        <v>42166.39</v>
      </c>
      <c r="CE35" s="9">
        <f>'Капитал МС'!CE35+ИГС!CE35+'Макс-М'!CE35</f>
        <v>6</v>
      </c>
      <c r="CF35" s="8">
        <f>'Капитал МС'!CF35+ИГС!CF35+'Макс-М'!CF35</f>
        <v>2814.57</v>
      </c>
      <c r="CG35" s="9">
        <f>'Капитал МС'!CG35+ИГС!CG35+'Макс-М'!CG35</f>
        <v>633</v>
      </c>
      <c r="CH35" s="8">
        <f>'Капитал МС'!CH35+ИГС!CH35+'Макс-М'!CH35</f>
        <v>124170.23</v>
      </c>
      <c r="CI35" s="9">
        <f>'Капитал МС'!CI35+ИГС!CI35+'Макс-М'!CI35</f>
        <v>17</v>
      </c>
      <c r="CJ35" s="8">
        <f>'Капитал МС'!CJ35+ИГС!CJ35+'Макс-М'!CJ35</f>
        <v>128814.35</v>
      </c>
      <c r="CK35" s="9">
        <f>'Капитал МС'!CK35+ИГС!CK35+'Макс-М'!CK35</f>
        <v>60</v>
      </c>
      <c r="CL35" s="8">
        <f>'Капитал МС'!CL35+ИГС!CL35+'Макс-М'!CL35</f>
        <v>793302.27</v>
      </c>
      <c r="CM35" s="9">
        <f>'Капитал МС'!CM35+ИГС!CM35+'Макс-М'!CM35</f>
        <v>0</v>
      </c>
      <c r="CN35" s="8">
        <f>'Капитал МС'!CN35+ИГС!CN35+'Макс-М'!CN35</f>
        <v>0</v>
      </c>
      <c r="CO35" s="9">
        <f>'Капитал МС'!CO35+ИГС!CO35+'Макс-М'!CO35</f>
        <v>0</v>
      </c>
      <c r="CP35" s="8">
        <f>'Капитал МС'!CP35+ИГС!CP35+'Макс-М'!CP35</f>
        <v>0</v>
      </c>
      <c r="CQ35" s="9">
        <f>'Капитал МС'!CQ35+ИГС!CQ35+'Макс-М'!CQ35</f>
        <v>0</v>
      </c>
      <c r="CR35" s="8">
        <f>'Капитал МС'!CR35+ИГС!CR35+'Макс-М'!CR35</f>
        <v>0</v>
      </c>
    </row>
    <row r="36" spans="1:96" ht="15" customHeight="1" x14ac:dyDescent="0.25">
      <c r="A36" s="12">
        <v>26</v>
      </c>
      <c r="B36" s="18" t="s">
        <v>28</v>
      </c>
      <c r="C36" s="12">
        <v>330337</v>
      </c>
      <c r="D36" s="25" t="s">
        <v>156</v>
      </c>
      <c r="E36" s="25" t="s">
        <v>161</v>
      </c>
      <c r="F36" s="31" t="s">
        <v>157</v>
      </c>
      <c r="G36" s="8">
        <f t="shared" si="68"/>
        <v>26656103.039999999</v>
      </c>
      <c r="H36" s="8">
        <f t="shared" si="69"/>
        <v>0</v>
      </c>
      <c r="I36" s="9">
        <f t="shared" si="65"/>
        <v>0</v>
      </c>
      <c r="J36" s="8">
        <f t="shared" si="70"/>
        <v>0</v>
      </c>
      <c r="K36" s="9">
        <f t="shared" si="71"/>
        <v>0</v>
      </c>
      <c r="L36" s="8">
        <f t="shared" si="72"/>
        <v>0</v>
      </c>
      <c r="M36" s="9">
        <f t="shared" si="73"/>
        <v>0</v>
      </c>
      <c r="N36" s="8">
        <f t="shared" si="74"/>
        <v>0</v>
      </c>
      <c r="O36" s="9">
        <f t="shared" si="75"/>
        <v>299</v>
      </c>
      <c r="P36" s="8">
        <f t="shared" si="76"/>
        <v>12517097.699999999</v>
      </c>
      <c r="Q36" s="9">
        <f t="shared" si="77"/>
        <v>199</v>
      </c>
      <c r="R36" s="8">
        <f t="shared" si="67"/>
        <v>14139005.34</v>
      </c>
      <c r="S36" s="9">
        <f t="shared" si="78"/>
        <v>0</v>
      </c>
      <c r="T36" s="8">
        <f t="shared" si="79"/>
        <v>0</v>
      </c>
      <c r="U36" s="9">
        <f t="shared" si="80"/>
        <v>190</v>
      </c>
      <c r="V36" s="8">
        <f t="shared" si="81"/>
        <v>13664170</v>
      </c>
      <c r="W36" s="9">
        <f t="shared" si="82"/>
        <v>0</v>
      </c>
      <c r="X36" s="8">
        <f t="shared" si="83"/>
        <v>0</v>
      </c>
      <c r="Y36" s="8">
        <f t="shared" si="84"/>
        <v>6664025.7599999998</v>
      </c>
      <c r="Z36" s="8">
        <f t="shared" si="85"/>
        <v>0</v>
      </c>
      <c r="AA36" s="9">
        <f>'Капитал МС'!AA36+ИГС!AA36+'Макс-М'!AA36</f>
        <v>0</v>
      </c>
      <c r="AB36" s="8">
        <f>'Капитал МС'!AB36+ИГС!AB36+'Макс-М'!AB36</f>
        <v>0</v>
      </c>
      <c r="AC36" s="9">
        <f>'Капитал МС'!AC36+ИГС!AC36+'Макс-М'!AC36</f>
        <v>0</v>
      </c>
      <c r="AD36" s="8">
        <f>'Капитал МС'!AD36+ИГС!AD36+'Макс-М'!AD36</f>
        <v>0</v>
      </c>
      <c r="AE36" s="9">
        <f>'Капитал МС'!AE36+ИГС!AE36+'Макс-М'!AE36</f>
        <v>0</v>
      </c>
      <c r="AF36" s="8">
        <f>'Капитал МС'!AF36+ИГС!AF36+'Макс-М'!AF36</f>
        <v>0</v>
      </c>
      <c r="AG36" s="9">
        <f>'Капитал МС'!AG36+ИГС!AG36+'Макс-М'!AG36</f>
        <v>75</v>
      </c>
      <c r="AH36" s="8">
        <f>'Капитал МС'!AH36+ИГС!AH36+'Макс-М'!AH36</f>
        <v>3129274.42</v>
      </c>
      <c r="AI36" s="9">
        <f>'Капитал МС'!AI36+ИГС!AI36+'Макс-М'!AI36</f>
        <v>50</v>
      </c>
      <c r="AJ36" s="8">
        <f>'Капитал МС'!AJ36+ИГС!AJ36+'Макс-М'!AJ36</f>
        <v>3534751.34</v>
      </c>
      <c r="AK36" s="9">
        <f>'Капитал МС'!AK36+ИГС!AK36+'Макс-М'!AK36</f>
        <v>0</v>
      </c>
      <c r="AL36" s="8">
        <f>'Капитал МС'!AL36+ИГС!AL36+'Макс-М'!AL36</f>
        <v>0</v>
      </c>
      <c r="AM36" s="9">
        <f>'Капитал МС'!AM36+ИГС!AM36+'Макс-М'!AM36</f>
        <v>47</v>
      </c>
      <c r="AN36" s="8">
        <f>'Капитал МС'!AN36+ИГС!AN36+'Макс-М'!AN36</f>
        <v>3416042.51</v>
      </c>
      <c r="AO36" s="9">
        <f>'Капитал МС'!AO36+ИГС!AO36+'Макс-М'!AO36</f>
        <v>0</v>
      </c>
      <c r="AP36" s="8">
        <f>'Капитал МС'!AP36+ИГС!AP36+'Макс-М'!AP36</f>
        <v>0</v>
      </c>
      <c r="AQ36" s="8">
        <f t="shared" si="86"/>
        <v>6664025.7599999998</v>
      </c>
      <c r="AR36" s="8">
        <f t="shared" si="87"/>
        <v>0</v>
      </c>
      <c r="AS36" s="9">
        <f>'Капитал МС'!AS36+ИГС!AS36+'Макс-М'!AS36</f>
        <v>0</v>
      </c>
      <c r="AT36" s="8">
        <f>'Капитал МС'!AT36+ИГС!AT36+'Макс-М'!AT36</f>
        <v>0</v>
      </c>
      <c r="AU36" s="9">
        <f>'Капитал МС'!AU36+ИГС!AU36+'Макс-М'!AU36</f>
        <v>0</v>
      </c>
      <c r="AV36" s="8">
        <f>'Капитал МС'!AV36+ИГС!AV36+'Макс-М'!AV36</f>
        <v>0</v>
      </c>
      <c r="AW36" s="9">
        <f>'Капитал МС'!AW36+ИГС!AW36+'Макс-М'!AW36</f>
        <v>0</v>
      </c>
      <c r="AX36" s="8">
        <f>'Капитал МС'!AX36+ИГС!AX36+'Макс-М'!AX36</f>
        <v>0</v>
      </c>
      <c r="AY36" s="9">
        <f>'Капитал МС'!AY36+ИГС!AY36+'Макс-М'!AY36</f>
        <v>75</v>
      </c>
      <c r="AZ36" s="8">
        <f>'Капитал МС'!AZ36+ИГС!AZ36+'Макс-М'!AZ36</f>
        <v>3129274.42</v>
      </c>
      <c r="BA36" s="9">
        <f>'Капитал МС'!BA36+ИГС!BA36+'Макс-М'!BA36</f>
        <v>50</v>
      </c>
      <c r="BB36" s="8">
        <f>'Капитал МС'!BB36+ИГС!BB36+'Макс-М'!BB36</f>
        <v>3534751.34</v>
      </c>
      <c r="BC36" s="9">
        <f>'Капитал МС'!BC36+ИГС!BC36+'Макс-М'!BC36</f>
        <v>0</v>
      </c>
      <c r="BD36" s="8">
        <f>'Капитал МС'!BD36+ИГС!BD36+'Макс-М'!BD36</f>
        <v>0</v>
      </c>
      <c r="BE36" s="9">
        <f>'Капитал МС'!BE36+ИГС!BE36+'Макс-М'!BE36</f>
        <v>47</v>
      </c>
      <c r="BF36" s="8">
        <f>'Капитал МС'!BF36+ИГС!BF36+'Макс-М'!BF36</f>
        <v>3416042.51</v>
      </c>
      <c r="BG36" s="9">
        <f>'Капитал МС'!BG36+ИГС!BG36+'Макс-М'!BG36</f>
        <v>0</v>
      </c>
      <c r="BH36" s="8">
        <f>'Капитал МС'!BH36+ИГС!BH36+'Макс-М'!BH36</f>
        <v>0</v>
      </c>
      <c r="BI36" s="8">
        <f t="shared" si="88"/>
        <v>6664025.7599999998</v>
      </c>
      <c r="BJ36" s="8">
        <f t="shared" si="89"/>
        <v>0</v>
      </c>
      <c r="BK36" s="9">
        <f>'Капитал МС'!BK36+ИГС!BK36+'Макс-М'!BK36</f>
        <v>0</v>
      </c>
      <c r="BL36" s="8">
        <f>'Капитал МС'!BL36+ИГС!BL36+'Макс-М'!BL36</f>
        <v>0</v>
      </c>
      <c r="BM36" s="9">
        <f>'Капитал МС'!BM36+ИГС!BM36+'Макс-М'!BM36</f>
        <v>0</v>
      </c>
      <c r="BN36" s="8">
        <f>'Капитал МС'!BN36+ИГС!BN36+'Макс-М'!BN36</f>
        <v>0</v>
      </c>
      <c r="BO36" s="9">
        <f>'Капитал МС'!BO36+ИГС!BO36+'Макс-М'!BO36</f>
        <v>0</v>
      </c>
      <c r="BP36" s="8">
        <f>'Капитал МС'!BP36+ИГС!BP36+'Макс-М'!BP36</f>
        <v>0</v>
      </c>
      <c r="BQ36" s="9">
        <f>'Капитал МС'!BQ36+ИГС!BQ36+'Макс-М'!BQ36</f>
        <v>75</v>
      </c>
      <c r="BR36" s="8">
        <f>'Капитал МС'!BR36+ИГС!BR36+'Макс-М'!BR36</f>
        <v>3129274.42</v>
      </c>
      <c r="BS36" s="9">
        <f>'Капитал МС'!BS36+ИГС!BS36+'Макс-М'!BS36</f>
        <v>50</v>
      </c>
      <c r="BT36" s="8">
        <f>'Капитал МС'!BT36+ИГС!BT36+'Макс-М'!BT36</f>
        <v>3534751.34</v>
      </c>
      <c r="BU36" s="9">
        <f>'Капитал МС'!BU36+ИГС!BU36+'Макс-М'!BU36</f>
        <v>0</v>
      </c>
      <c r="BV36" s="8">
        <f>'Капитал МС'!BV36+ИГС!BV36+'Макс-М'!BV36</f>
        <v>0</v>
      </c>
      <c r="BW36" s="9">
        <f>'Капитал МС'!BW36+ИГС!BW36+'Макс-М'!BW36</f>
        <v>47</v>
      </c>
      <c r="BX36" s="8">
        <f>'Капитал МС'!BX36+ИГС!BX36+'Макс-М'!BX36</f>
        <v>3416042.51</v>
      </c>
      <c r="BY36" s="9">
        <f>'Капитал МС'!BY36+ИГС!BY36+'Макс-М'!BY36</f>
        <v>0</v>
      </c>
      <c r="BZ36" s="8">
        <f>'Капитал МС'!BZ36+ИГС!BZ36+'Макс-М'!BZ36</f>
        <v>0</v>
      </c>
      <c r="CA36" s="8">
        <f t="shared" si="90"/>
        <v>6664025.7599999998</v>
      </c>
      <c r="CB36" s="8">
        <f t="shared" si="91"/>
        <v>0</v>
      </c>
      <c r="CC36" s="9">
        <f>'Капитал МС'!CC36+ИГС!CC36+'Макс-М'!CC36</f>
        <v>0</v>
      </c>
      <c r="CD36" s="8">
        <f>'Капитал МС'!CD36+ИГС!CD36+'Макс-М'!CD36</f>
        <v>0</v>
      </c>
      <c r="CE36" s="9">
        <f>'Капитал МС'!CE36+ИГС!CE36+'Макс-М'!CE36</f>
        <v>0</v>
      </c>
      <c r="CF36" s="8">
        <f>'Капитал МС'!CF36+ИГС!CF36+'Макс-М'!CF36</f>
        <v>0</v>
      </c>
      <c r="CG36" s="9">
        <f>'Капитал МС'!CG36+ИГС!CG36+'Макс-М'!CG36</f>
        <v>0</v>
      </c>
      <c r="CH36" s="8">
        <f>'Капитал МС'!CH36+ИГС!CH36+'Макс-М'!CH36</f>
        <v>0</v>
      </c>
      <c r="CI36" s="9">
        <f>'Капитал МС'!CI36+ИГС!CI36+'Макс-М'!CI36</f>
        <v>74</v>
      </c>
      <c r="CJ36" s="8">
        <f>'Капитал МС'!CJ36+ИГС!CJ36+'Макс-М'!CJ36</f>
        <v>3129274.44</v>
      </c>
      <c r="CK36" s="9">
        <f>'Капитал МС'!CK36+ИГС!CK36+'Макс-М'!CK36</f>
        <v>49</v>
      </c>
      <c r="CL36" s="8">
        <f>'Капитал МС'!CL36+ИГС!CL36+'Макс-М'!CL36</f>
        <v>3534751.32</v>
      </c>
      <c r="CM36" s="9">
        <f>'Капитал МС'!CM36+ИГС!CM36+'Макс-М'!CM36</f>
        <v>0</v>
      </c>
      <c r="CN36" s="8">
        <f>'Капитал МС'!CN36+ИГС!CN36+'Макс-М'!CN36</f>
        <v>0</v>
      </c>
      <c r="CO36" s="9">
        <f>'Капитал МС'!CO36+ИГС!CO36+'Макс-М'!CO36</f>
        <v>49</v>
      </c>
      <c r="CP36" s="8">
        <f>'Капитал МС'!CP36+ИГС!CP36+'Макс-М'!CP36</f>
        <v>3416042.47</v>
      </c>
      <c r="CQ36" s="9">
        <f>'Капитал МС'!CQ36+ИГС!CQ36+'Макс-М'!CQ36</f>
        <v>0</v>
      </c>
      <c r="CR36" s="8">
        <f>'Капитал МС'!CR36+ИГС!CR36+'Макс-М'!CR36</f>
        <v>0</v>
      </c>
    </row>
    <row r="37" spans="1:96" ht="15" customHeight="1" x14ac:dyDescent="0.25">
      <c r="A37" s="12">
        <v>27</v>
      </c>
      <c r="B37" s="18" t="s">
        <v>138</v>
      </c>
      <c r="C37" s="12">
        <v>330398</v>
      </c>
      <c r="D37" s="25" t="s">
        <v>156</v>
      </c>
      <c r="E37" s="25" t="s">
        <v>161</v>
      </c>
      <c r="F37" s="31" t="s">
        <v>157</v>
      </c>
      <c r="G37" s="8">
        <f t="shared" si="68"/>
        <v>25335392</v>
      </c>
      <c r="H37" s="8">
        <f t="shared" si="69"/>
        <v>0</v>
      </c>
      <c r="I37" s="9">
        <f t="shared" si="65"/>
        <v>0</v>
      </c>
      <c r="J37" s="8">
        <f t="shared" si="70"/>
        <v>0</v>
      </c>
      <c r="K37" s="9">
        <f t="shared" si="71"/>
        <v>0</v>
      </c>
      <c r="L37" s="8">
        <f t="shared" si="72"/>
        <v>0</v>
      </c>
      <c r="M37" s="9">
        <f t="shared" si="73"/>
        <v>0</v>
      </c>
      <c r="N37" s="8">
        <f t="shared" si="74"/>
        <v>0</v>
      </c>
      <c r="O37" s="9">
        <f t="shared" si="75"/>
        <v>300</v>
      </c>
      <c r="P37" s="8">
        <f t="shared" si="76"/>
        <v>25335392</v>
      </c>
      <c r="Q37" s="9">
        <f t="shared" si="77"/>
        <v>0</v>
      </c>
      <c r="R37" s="8">
        <f t="shared" si="67"/>
        <v>0</v>
      </c>
      <c r="S37" s="9">
        <f t="shared" si="78"/>
        <v>0</v>
      </c>
      <c r="T37" s="8">
        <f t="shared" si="79"/>
        <v>0</v>
      </c>
      <c r="U37" s="9">
        <f t="shared" si="80"/>
        <v>0</v>
      </c>
      <c r="V37" s="8">
        <f t="shared" si="81"/>
        <v>0</v>
      </c>
      <c r="W37" s="9">
        <f t="shared" si="82"/>
        <v>0</v>
      </c>
      <c r="X37" s="8">
        <f t="shared" si="83"/>
        <v>0</v>
      </c>
      <c r="Y37" s="8">
        <f t="shared" si="84"/>
        <v>6333848</v>
      </c>
      <c r="Z37" s="8">
        <f t="shared" si="85"/>
        <v>0</v>
      </c>
      <c r="AA37" s="9">
        <f>'Капитал МС'!AA37+ИГС!AA37+'Макс-М'!AA37</f>
        <v>0</v>
      </c>
      <c r="AB37" s="8">
        <f>'Капитал МС'!AB37+ИГС!AB37+'Макс-М'!AB37</f>
        <v>0</v>
      </c>
      <c r="AC37" s="9">
        <f>'Капитал МС'!AC37+ИГС!AC37+'Макс-М'!AC37</f>
        <v>0</v>
      </c>
      <c r="AD37" s="8">
        <f>'Капитал МС'!AD37+ИГС!AD37+'Макс-М'!AD37</f>
        <v>0</v>
      </c>
      <c r="AE37" s="9">
        <f>'Капитал МС'!AE37+ИГС!AE37+'Макс-М'!AE37</f>
        <v>0</v>
      </c>
      <c r="AF37" s="8">
        <f>'Капитал МС'!AF37+ИГС!AF37+'Макс-М'!AF37</f>
        <v>0</v>
      </c>
      <c r="AG37" s="9">
        <f>'Капитал МС'!AG37+ИГС!AG37+'Макс-М'!AG37</f>
        <v>75</v>
      </c>
      <c r="AH37" s="8">
        <f>'Капитал МС'!AH37+ИГС!AH37+'Макс-М'!AH37</f>
        <v>6333848</v>
      </c>
      <c r="AI37" s="9">
        <f>'Капитал МС'!AI37+ИГС!AI37+'Макс-М'!AI37</f>
        <v>0</v>
      </c>
      <c r="AJ37" s="8">
        <f>'Капитал МС'!AJ37+ИГС!AJ37+'Макс-М'!AJ37</f>
        <v>0</v>
      </c>
      <c r="AK37" s="9">
        <f>'Капитал МС'!AK37+ИГС!AK37+'Макс-М'!AK37</f>
        <v>0</v>
      </c>
      <c r="AL37" s="8">
        <f>'Капитал МС'!AL37+ИГС!AL37+'Макс-М'!AL37</f>
        <v>0</v>
      </c>
      <c r="AM37" s="9">
        <f>'Капитал МС'!AM37+ИГС!AM37+'Макс-М'!AM37</f>
        <v>0</v>
      </c>
      <c r="AN37" s="8">
        <f>'Капитал МС'!AN37+ИГС!AN37+'Макс-М'!AN37</f>
        <v>0</v>
      </c>
      <c r="AO37" s="9">
        <f>'Капитал МС'!AO37+ИГС!AO37+'Макс-М'!AO37</f>
        <v>0</v>
      </c>
      <c r="AP37" s="8">
        <f>'Капитал МС'!AP37+ИГС!AP37+'Макс-М'!AP37</f>
        <v>0</v>
      </c>
      <c r="AQ37" s="8">
        <f t="shared" si="86"/>
        <v>6333848</v>
      </c>
      <c r="AR37" s="8">
        <f t="shared" si="87"/>
        <v>0</v>
      </c>
      <c r="AS37" s="9">
        <f>'Капитал МС'!AS37+ИГС!AS37+'Макс-М'!AS37</f>
        <v>0</v>
      </c>
      <c r="AT37" s="8">
        <f>'Капитал МС'!AT37+ИГС!AT37+'Макс-М'!AT37</f>
        <v>0</v>
      </c>
      <c r="AU37" s="9">
        <f>'Капитал МС'!AU37+ИГС!AU37+'Макс-М'!AU37</f>
        <v>0</v>
      </c>
      <c r="AV37" s="8">
        <f>'Капитал МС'!AV37+ИГС!AV37+'Макс-М'!AV37</f>
        <v>0</v>
      </c>
      <c r="AW37" s="9">
        <f>'Капитал МС'!AW37+ИГС!AW37+'Макс-М'!AW37</f>
        <v>0</v>
      </c>
      <c r="AX37" s="8">
        <f>'Капитал МС'!AX37+ИГС!AX37+'Макс-М'!AX37</f>
        <v>0</v>
      </c>
      <c r="AY37" s="9">
        <f>'Капитал МС'!AY37+ИГС!AY37+'Макс-М'!AY37</f>
        <v>75</v>
      </c>
      <c r="AZ37" s="8">
        <f>'Капитал МС'!AZ37+ИГС!AZ37+'Макс-М'!AZ37</f>
        <v>6333848</v>
      </c>
      <c r="BA37" s="9">
        <f>'Капитал МС'!BA37+ИГС!BA37+'Макс-М'!BA37</f>
        <v>0</v>
      </c>
      <c r="BB37" s="8">
        <f>'Капитал МС'!BB37+ИГС!BB37+'Макс-М'!BB37</f>
        <v>0</v>
      </c>
      <c r="BC37" s="9">
        <f>'Капитал МС'!BC37+ИГС!BC37+'Макс-М'!BC37</f>
        <v>0</v>
      </c>
      <c r="BD37" s="8">
        <f>'Капитал МС'!BD37+ИГС!BD37+'Макс-М'!BD37</f>
        <v>0</v>
      </c>
      <c r="BE37" s="9">
        <f>'Капитал МС'!BE37+ИГС!BE37+'Макс-М'!BE37</f>
        <v>0</v>
      </c>
      <c r="BF37" s="8">
        <f>'Капитал МС'!BF37+ИГС!BF37+'Макс-М'!BF37</f>
        <v>0</v>
      </c>
      <c r="BG37" s="9">
        <f>'Капитал МС'!BG37+ИГС!BG37+'Макс-М'!BG37</f>
        <v>0</v>
      </c>
      <c r="BH37" s="8">
        <f>'Капитал МС'!BH37+ИГС!BH37+'Макс-М'!BH37</f>
        <v>0</v>
      </c>
      <c r="BI37" s="8">
        <f t="shared" si="88"/>
        <v>6333848</v>
      </c>
      <c r="BJ37" s="8">
        <f t="shared" si="89"/>
        <v>0</v>
      </c>
      <c r="BK37" s="9">
        <f>'Капитал МС'!BK37+ИГС!BK37+'Макс-М'!BK37</f>
        <v>0</v>
      </c>
      <c r="BL37" s="8">
        <f>'Капитал МС'!BL37+ИГС!BL37+'Макс-М'!BL37</f>
        <v>0</v>
      </c>
      <c r="BM37" s="9">
        <f>'Капитал МС'!BM37+ИГС!BM37+'Макс-М'!BM37</f>
        <v>0</v>
      </c>
      <c r="BN37" s="8">
        <f>'Капитал МС'!BN37+ИГС!BN37+'Макс-М'!BN37</f>
        <v>0</v>
      </c>
      <c r="BO37" s="9">
        <f>'Капитал МС'!BO37+ИГС!BO37+'Макс-М'!BO37</f>
        <v>0</v>
      </c>
      <c r="BP37" s="8">
        <f>'Капитал МС'!BP37+ИГС!BP37+'Макс-М'!BP37</f>
        <v>0</v>
      </c>
      <c r="BQ37" s="9">
        <f>'Капитал МС'!BQ37+ИГС!BQ37+'Макс-М'!BQ37</f>
        <v>75</v>
      </c>
      <c r="BR37" s="8">
        <f>'Капитал МС'!BR37+ИГС!BR37+'Макс-М'!BR37</f>
        <v>6333848</v>
      </c>
      <c r="BS37" s="9">
        <f>'Капитал МС'!BS37+ИГС!BS37+'Макс-М'!BS37</f>
        <v>0</v>
      </c>
      <c r="BT37" s="8">
        <f>'Капитал МС'!BT37+ИГС!BT37+'Макс-М'!BT37</f>
        <v>0</v>
      </c>
      <c r="BU37" s="9">
        <f>'Капитал МС'!BU37+ИГС!BU37+'Макс-М'!BU37</f>
        <v>0</v>
      </c>
      <c r="BV37" s="8">
        <f>'Капитал МС'!BV37+ИГС!BV37+'Макс-М'!BV37</f>
        <v>0</v>
      </c>
      <c r="BW37" s="9">
        <f>'Капитал МС'!BW37+ИГС!BW37+'Макс-М'!BW37</f>
        <v>0</v>
      </c>
      <c r="BX37" s="8">
        <f>'Капитал МС'!BX37+ИГС!BX37+'Макс-М'!BX37</f>
        <v>0</v>
      </c>
      <c r="BY37" s="9">
        <f>'Капитал МС'!BY37+ИГС!BY37+'Макс-М'!BY37</f>
        <v>0</v>
      </c>
      <c r="BZ37" s="8">
        <f>'Капитал МС'!BZ37+ИГС!BZ37+'Макс-М'!BZ37</f>
        <v>0</v>
      </c>
      <c r="CA37" s="8">
        <f t="shared" si="90"/>
        <v>6333848</v>
      </c>
      <c r="CB37" s="8">
        <f t="shared" si="91"/>
        <v>0</v>
      </c>
      <c r="CC37" s="9">
        <f>'Капитал МС'!CC37+ИГС!CC37+'Макс-М'!CC37</f>
        <v>0</v>
      </c>
      <c r="CD37" s="8">
        <f>'Капитал МС'!CD37+ИГС!CD37+'Макс-М'!CD37</f>
        <v>0</v>
      </c>
      <c r="CE37" s="9">
        <f>'Капитал МС'!CE37+ИГС!CE37+'Макс-М'!CE37</f>
        <v>0</v>
      </c>
      <c r="CF37" s="8">
        <f>'Капитал МС'!CF37+ИГС!CF37+'Макс-М'!CF37</f>
        <v>0</v>
      </c>
      <c r="CG37" s="9">
        <f>'Капитал МС'!CG37+ИГС!CG37+'Макс-М'!CG37</f>
        <v>0</v>
      </c>
      <c r="CH37" s="8">
        <f>'Капитал МС'!CH37+ИГС!CH37+'Макс-М'!CH37</f>
        <v>0</v>
      </c>
      <c r="CI37" s="9">
        <f>'Капитал МС'!CI37+ИГС!CI37+'Макс-М'!CI37</f>
        <v>75</v>
      </c>
      <c r="CJ37" s="8">
        <f>'Капитал МС'!CJ37+ИГС!CJ37+'Макс-М'!CJ37</f>
        <v>6333848</v>
      </c>
      <c r="CK37" s="9">
        <f>'Капитал МС'!CK37+ИГС!CK37+'Макс-М'!CK37</f>
        <v>0</v>
      </c>
      <c r="CL37" s="8">
        <f>'Капитал МС'!CL37+ИГС!CL37+'Макс-М'!CL37</f>
        <v>0</v>
      </c>
      <c r="CM37" s="9">
        <f>'Капитал МС'!CM37+ИГС!CM37+'Макс-М'!CM37</f>
        <v>0</v>
      </c>
      <c r="CN37" s="8">
        <f>'Капитал МС'!CN37+ИГС!CN37+'Макс-М'!CN37</f>
        <v>0</v>
      </c>
      <c r="CO37" s="9">
        <f>'Капитал МС'!CO37+ИГС!CO37+'Макс-М'!CO37</f>
        <v>0</v>
      </c>
      <c r="CP37" s="8">
        <f>'Капитал МС'!CP37+ИГС!CP37+'Макс-М'!CP37</f>
        <v>0</v>
      </c>
      <c r="CQ37" s="9">
        <f>'Капитал МС'!CQ37+ИГС!CQ37+'Макс-М'!CQ37</f>
        <v>0</v>
      </c>
      <c r="CR37" s="8">
        <f>'Капитал МС'!CR37+ИГС!CR37+'Макс-М'!CR37</f>
        <v>0</v>
      </c>
    </row>
    <row r="38" spans="1:96" ht="15" customHeight="1" x14ac:dyDescent="0.25">
      <c r="A38" s="12">
        <v>28</v>
      </c>
      <c r="B38" s="18" t="s">
        <v>29</v>
      </c>
      <c r="C38" s="12">
        <v>330364</v>
      </c>
      <c r="D38" s="25" t="s">
        <v>156</v>
      </c>
      <c r="E38" s="25" t="s">
        <v>161</v>
      </c>
      <c r="F38" s="31" t="s">
        <v>157</v>
      </c>
      <c r="G38" s="8">
        <f t="shared" si="68"/>
        <v>18412195.149999999</v>
      </c>
      <c r="H38" s="8">
        <f t="shared" si="69"/>
        <v>0</v>
      </c>
      <c r="I38" s="9">
        <f t="shared" si="65"/>
        <v>0</v>
      </c>
      <c r="J38" s="8">
        <f t="shared" si="70"/>
        <v>0</v>
      </c>
      <c r="K38" s="9">
        <f t="shared" si="71"/>
        <v>0</v>
      </c>
      <c r="L38" s="8">
        <f t="shared" si="72"/>
        <v>0</v>
      </c>
      <c r="M38" s="9">
        <f t="shared" si="73"/>
        <v>0</v>
      </c>
      <c r="N38" s="8">
        <f t="shared" si="74"/>
        <v>0</v>
      </c>
      <c r="O38" s="9">
        <f t="shared" si="75"/>
        <v>200</v>
      </c>
      <c r="P38" s="8">
        <f t="shared" si="76"/>
        <v>18412195.149999999</v>
      </c>
      <c r="Q38" s="9">
        <f t="shared" si="77"/>
        <v>0</v>
      </c>
      <c r="R38" s="8">
        <f t="shared" si="67"/>
        <v>0</v>
      </c>
      <c r="S38" s="9">
        <f t="shared" si="78"/>
        <v>0</v>
      </c>
      <c r="T38" s="8">
        <f t="shared" si="79"/>
        <v>0</v>
      </c>
      <c r="U38" s="9">
        <f t="shared" si="80"/>
        <v>0</v>
      </c>
      <c r="V38" s="8">
        <f t="shared" si="81"/>
        <v>0</v>
      </c>
      <c r="W38" s="9">
        <f t="shared" si="82"/>
        <v>0</v>
      </c>
      <c r="X38" s="8">
        <f t="shared" si="83"/>
        <v>0</v>
      </c>
      <c r="Y38" s="8">
        <f t="shared" si="84"/>
        <v>4603048.79</v>
      </c>
      <c r="Z38" s="8">
        <f t="shared" si="85"/>
        <v>0</v>
      </c>
      <c r="AA38" s="9">
        <f>'Капитал МС'!AA38+ИГС!AA38+'Макс-М'!AA38</f>
        <v>0</v>
      </c>
      <c r="AB38" s="8">
        <f>'Капитал МС'!AB38+ИГС!AB38+'Макс-М'!AB38</f>
        <v>0</v>
      </c>
      <c r="AC38" s="9">
        <f>'Капитал МС'!AC38+ИГС!AC38+'Макс-М'!AC38</f>
        <v>0</v>
      </c>
      <c r="AD38" s="8">
        <f>'Капитал МС'!AD38+ИГС!AD38+'Макс-М'!AD38</f>
        <v>0</v>
      </c>
      <c r="AE38" s="9">
        <f>'Капитал МС'!AE38+ИГС!AE38+'Макс-М'!AE38</f>
        <v>0</v>
      </c>
      <c r="AF38" s="8">
        <f>'Капитал МС'!AF38+ИГС!AF38+'Макс-М'!AF38</f>
        <v>0</v>
      </c>
      <c r="AG38" s="9">
        <f>'Капитал МС'!AG38+ИГС!AG38+'Макс-М'!AG38</f>
        <v>50</v>
      </c>
      <c r="AH38" s="8">
        <f>'Капитал МС'!AH38+ИГС!AH38+'Макс-М'!AH38</f>
        <v>4603048.79</v>
      </c>
      <c r="AI38" s="9">
        <f>'Капитал МС'!AI38+ИГС!AI38+'Макс-М'!AI38</f>
        <v>0</v>
      </c>
      <c r="AJ38" s="8">
        <f>'Капитал МС'!AJ38+ИГС!AJ38+'Макс-М'!AJ38</f>
        <v>0</v>
      </c>
      <c r="AK38" s="9">
        <f>'Капитал МС'!AK38+ИГС!AK38+'Макс-М'!AK38</f>
        <v>0</v>
      </c>
      <c r="AL38" s="8">
        <f>'Капитал МС'!AL38+ИГС!AL38+'Макс-М'!AL38</f>
        <v>0</v>
      </c>
      <c r="AM38" s="9">
        <f>'Капитал МС'!AM38+ИГС!AM38+'Макс-М'!AM38</f>
        <v>0</v>
      </c>
      <c r="AN38" s="8">
        <f>'Капитал МС'!AN38+ИГС!AN38+'Макс-М'!AN38</f>
        <v>0</v>
      </c>
      <c r="AO38" s="9">
        <f>'Капитал МС'!AO38+ИГС!AO38+'Макс-М'!AO38</f>
        <v>0</v>
      </c>
      <c r="AP38" s="8">
        <f>'Капитал МС'!AP38+ИГС!AP38+'Макс-М'!AP38</f>
        <v>0</v>
      </c>
      <c r="AQ38" s="8">
        <f t="shared" si="86"/>
        <v>4603048.79</v>
      </c>
      <c r="AR38" s="8">
        <f t="shared" si="87"/>
        <v>0</v>
      </c>
      <c r="AS38" s="9">
        <f>'Капитал МС'!AS38+ИГС!AS38+'Макс-М'!AS38</f>
        <v>0</v>
      </c>
      <c r="AT38" s="8">
        <f>'Капитал МС'!AT38+ИГС!AT38+'Макс-М'!AT38</f>
        <v>0</v>
      </c>
      <c r="AU38" s="9">
        <f>'Капитал МС'!AU38+ИГС!AU38+'Макс-М'!AU38</f>
        <v>0</v>
      </c>
      <c r="AV38" s="8">
        <f>'Капитал МС'!AV38+ИГС!AV38+'Макс-М'!AV38</f>
        <v>0</v>
      </c>
      <c r="AW38" s="9">
        <f>'Капитал МС'!AW38+ИГС!AW38+'Макс-М'!AW38</f>
        <v>0</v>
      </c>
      <c r="AX38" s="8">
        <f>'Капитал МС'!AX38+ИГС!AX38+'Макс-М'!AX38</f>
        <v>0</v>
      </c>
      <c r="AY38" s="9">
        <f>'Капитал МС'!AY38+ИГС!AY38+'Макс-М'!AY38</f>
        <v>50</v>
      </c>
      <c r="AZ38" s="8">
        <f>'Капитал МС'!AZ38+ИГС!AZ38+'Макс-М'!AZ38</f>
        <v>4603048.79</v>
      </c>
      <c r="BA38" s="9">
        <f>'Капитал МС'!BA38+ИГС!BA38+'Макс-М'!BA38</f>
        <v>0</v>
      </c>
      <c r="BB38" s="8">
        <f>'Капитал МС'!BB38+ИГС!BB38+'Макс-М'!BB38</f>
        <v>0</v>
      </c>
      <c r="BC38" s="9">
        <f>'Капитал МС'!BC38+ИГС!BC38+'Макс-М'!BC38</f>
        <v>0</v>
      </c>
      <c r="BD38" s="8">
        <f>'Капитал МС'!BD38+ИГС!BD38+'Макс-М'!BD38</f>
        <v>0</v>
      </c>
      <c r="BE38" s="9">
        <f>'Капитал МС'!BE38+ИГС!BE38+'Макс-М'!BE38</f>
        <v>0</v>
      </c>
      <c r="BF38" s="8">
        <f>'Капитал МС'!BF38+ИГС!BF38+'Макс-М'!BF38</f>
        <v>0</v>
      </c>
      <c r="BG38" s="9">
        <f>'Капитал МС'!BG38+ИГС!BG38+'Макс-М'!BG38</f>
        <v>0</v>
      </c>
      <c r="BH38" s="8">
        <f>'Капитал МС'!BH38+ИГС!BH38+'Макс-М'!BH38</f>
        <v>0</v>
      </c>
      <c r="BI38" s="8">
        <f t="shared" si="88"/>
        <v>4603048.79</v>
      </c>
      <c r="BJ38" s="8">
        <f t="shared" si="89"/>
        <v>0</v>
      </c>
      <c r="BK38" s="9">
        <f>'Капитал МС'!BK38+ИГС!BK38+'Макс-М'!BK38</f>
        <v>0</v>
      </c>
      <c r="BL38" s="8">
        <f>'Капитал МС'!BL38+ИГС!BL38+'Макс-М'!BL38</f>
        <v>0</v>
      </c>
      <c r="BM38" s="9">
        <f>'Капитал МС'!BM38+ИГС!BM38+'Макс-М'!BM38</f>
        <v>0</v>
      </c>
      <c r="BN38" s="8">
        <f>'Капитал МС'!BN38+ИГС!BN38+'Макс-М'!BN38</f>
        <v>0</v>
      </c>
      <c r="BO38" s="9">
        <f>'Капитал МС'!BO38+ИГС!BO38+'Макс-М'!BO38</f>
        <v>0</v>
      </c>
      <c r="BP38" s="8">
        <f>'Капитал МС'!BP38+ИГС!BP38+'Макс-М'!BP38</f>
        <v>0</v>
      </c>
      <c r="BQ38" s="9">
        <f>'Капитал МС'!BQ38+ИГС!BQ38+'Макс-М'!BQ38</f>
        <v>50</v>
      </c>
      <c r="BR38" s="8">
        <f>'Капитал МС'!BR38+ИГС!BR38+'Макс-М'!BR38</f>
        <v>4603048.79</v>
      </c>
      <c r="BS38" s="9">
        <f>'Капитал МС'!BS38+ИГС!BS38+'Макс-М'!BS38</f>
        <v>0</v>
      </c>
      <c r="BT38" s="8">
        <f>'Капитал МС'!BT38+ИГС!BT38+'Макс-М'!BT38</f>
        <v>0</v>
      </c>
      <c r="BU38" s="9">
        <f>'Капитал МС'!BU38+ИГС!BU38+'Макс-М'!BU38</f>
        <v>0</v>
      </c>
      <c r="BV38" s="8">
        <f>'Капитал МС'!BV38+ИГС!BV38+'Макс-М'!BV38</f>
        <v>0</v>
      </c>
      <c r="BW38" s="9">
        <f>'Капитал МС'!BW38+ИГС!BW38+'Макс-М'!BW38</f>
        <v>0</v>
      </c>
      <c r="BX38" s="8">
        <f>'Капитал МС'!BX38+ИГС!BX38+'Макс-М'!BX38</f>
        <v>0</v>
      </c>
      <c r="BY38" s="9">
        <f>'Капитал МС'!BY38+ИГС!BY38+'Макс-М'!BY38</f>
        <v>0</v>
      </c>
      <c r="BZ38" s="8">
        <f>'Капитал МС'!BZ38+ИГС!BZ38+'Макс-М'!BZ38</f>
        <v>0</v>
      </c>
      <c r="CA38" s="8">
        <f t="shared" si="90"/>
        <v>4603048.78</v>
      </c>
      <c r="CB38" s="8">
        <f t="shared" si="91"/>
        <v>0</v>
      </c>
      <c r="CC38" s="9">
        <f>'Капитал МС'!CC38+ИГС!CC38+'Макс-М'!CC38</f>
        <v>0</v>
      </c>
      <c r="CD38" s="8">
        <f>'Капитал МС'!CD38+ИГС!CD38+'Макс-М'!CD38</f>
        <v>0</v>
      </c>
      <c r="CE38" s="9">
        <f>'Капитал МС'!CE38+ИГС!CE38+'Макс-М'!CE38</f>
        <v>0</v>
      </c>
      <c r="CF38" s="8">
        <f>'Капитал МС'!CF38+ИГС!CF38+'Макс-М'!CF38</f>
        <v>0</v>
      </c>
      <c r="CG38" s="9">
        <f>'Капитал МС'!CG38+ИГС!CG38+'Макс-М'!CG38</f>
        <v>0</v>
      </c>
      <c r="CH38" s="8">
        <f>'Капитал МС'!CH38+ИГС!CH38+'Макс-М'!CH38</f>
        <v>0</v>
      </c>
      <c r="CI38" s="9">
        <f>'Капитал МС'!CI38+ИГС!CI38+'Макс-М'!CI38</f>
        <v>50</v>
      </c>
      <c r="CJ38" s="8">
        <f>'Капитал МС'!CJ38+ИГС!CJ38+'Макс-М'!CJ38</f>
        <v>4603048.78</v>
      </c>
      <c r="CK38" s="9">
        <f>'Капитал МС'!CK38+ИГС!CK38+'Макс-М'!CK38</f>
        <v>0</v>
      </c>
      <c r="CL38" s="8">
        <f>'Капитал МС'!CL38+ИГС!CL38+'Макс-М'!CL38</f>
        <v>0</v>
      </c>
      <c r="CM38" s="9">
        <f>'Капитал МС'!CM38+ИГС!CM38+'Макс-М'!CM38</f>
        <v>0</v>
      </c>
      <c r="CN38" s="8">
        <f>'Капитал МС'!CN38+ИГС!CN38+'Макс-М'!CN38</f>
        <v>0</v>
      </c>
      <c r="CO38" s="9">
        <f>'Капитал МС'!CO38+ИГС!CO38+'Макс-М'!CO38</f>
        <v>0</v>
      </c>
      <c r="CP38" s="8">
        <f>'Капитал МС'!CP38+ИГС!CP38+'Макс-М'!CP38</f>
        <v>0</v>
      </c>
      <c r="CQ38" s="9">
        <f>'Капитал МС'!CQ38+ИГС!CQ38+'Макс-М'!CQ38</f>
        <v>0</v>
      </c>
      <c r="CR38" s="8">
        <f>'Капитал МС'!CR38+ИГС!CR38+'Макс-М'!CR38</f>
        <v>0</v>
      </c>
    </row>
    <row r="39" spans="1:96" ht="15" customHeight="1" x14ac:dyDescent="0.25">
      <c r="A39" s="12">
        <v>29</v>
      </c>
      <c r="B39" s="18" t="s">
        <v>139</v>
      </c>
      <c r="C39" s="12">
        <v>330419</v>
      </c>
      <c r="D39" s="25" t="s">
        <v>156</v>
      </c>
      <c r="E39" s="25" t="s">
        <v>161</v>
      </c>
      <c r="F39" s="31" t="s">
        <v>157</v>
      </c>
      <c r="G39" s="8">
        <f t="shared" si="68"/>
        <v>6700636.1900000004</v>
      </c>
      <c r="H39" s="8">
        <f t="shared" si="69"/>
        <v>6700636.1900000004</v>
      </c>
      <c r="I39" s="9">
        <f t="shared" si="65"/>
        <v>0</v>
      </c>
      <c r="J39" s="8">
        <f t="shared" si="70"/>
        <v>0</v>
      </c>
      <c r="K39" s="9">
        <f t="shared" si="71"/>
        <v>0</v>
      </c>
      <c r="L39" s="8">
        <f t="shared" si="72"/>
        <v>0</v>
      </c>
      <c r="M39" s="9">
        <f t="shared" si="73"/>
        <v>0</v>
      </c>
      <c r="N39" s="8">
        <f t="shared" si="74"/>
        <v>6700636.1900000004</v>
      </c>
      <c r="O39" s="9">
        <f t="shared" si="75"/>
        <v>0</v>
      </c>
      <c r="P39" s="8">
        <f t="shared" si="76"/>
        <v>0</v>
      </c>
      <c r="Q39" s="9">
        <f t="shared" si="77"/>
        <v>0</v>
      </c>
      <c r="R39" s="8">
        <f t="shared" si="67"/>
        <v>0</v>
      </c>
      <c r="S39" s="9">
        <f t="shared" si="78"/>
        <v>0</v>
      </c>
      <c r="T39" s="8">
        <f t="shared" si="79"/>
        <v>0</v>
      </c>
      <c r="U39" s="9">
        <f t="shared" si="80"/>
        <v>0</v>
      </c>
      <c r="V39" s="8">
        <f t="shared" si="81"/>
        <v>0</v>
      </c>
      <c r="W39" s="9">
        <f t="shared" si="82"/>
        <v>0</v>
      </c>
      <c r="X39" s="8">
        <f t="shared" si="83"/>
        <v>0</v>
      </c>
      <c r="Y39" s="8">
        <f t="shared" si="84"/>
        <v>1675159.06</v>
      </c>
      <c r="Z39" s="8">
        <f t="shared" si="85"/>
        <v>1675159.06</v>
      </c>
      <c r="AA39" s="9">
        <f>'Капитал МС'!AA39+ИГС!AA39+'Макс-М'!AA39</f>
        <v>0</v>
      </c>
      <c r="AB39" s="8">
        <f>'Капитал МС'!AB39+ИГС!AB39+'Макс-М'!AB39</f>
        <v>0</v>
      </c>
      <c r="AC39" s="9">
        <f>'Капитал МС'!AC39+ИГС!AC39+'Макс-М'!AC39</f>
        <v>0</v>
      </c>
      <c r="AD39" s="8">
        <f>'Капитал МС'!AD39+ИГС!AD39+'Макс-М'!AD39</f>
        <v>0</v>
      </c>
      <c r="AE39" s="9">
        <f>'Капитал МС'!AE39+ИГС!AE39+'Макс-М'!AE39</f>
        <v>0</v>
      </c>
      <c r="AF39" s="8">
        <f>'Капитал МС'!AF39+ИГС!AF39+'Макс-М'!AF39</f>
        <v>1675159.06</v>
      </c>
      <c r="AG39" s="9">
        <f>'Капитал МС'!AG39+ИГС!AG39+'Макс-М'!AG39</f>
        <v>0</v>
      </c>
      <c r="AH39" s="8">
        <f>'Капитал МС'!AH39+ИГС!AH39+'Макс-М'!AH39</f>
        <v>0</v>
      </c>
      <c r="AI39" s="9">
        <f>'Капитал МС'!AI39+ИГС!AI39+'Макс-М'!AI39</f>
        <v>0</v>
      </c>
      <c r="AJ39" s="8">
        <f>'Капитал МС'!AJ39+ИГС!AJ39+'Макс-М'!AJ39</f>
        <v>0</v>
      </c>
      <c r="AK39" s="9">
        <f>'Капитал МС'!AK39+ИГС!AK39+'Макс-М'!AK39</f>
        <v>0</v>
      </c>
      <c r="AL39" s="8">
        <f>'Капитал МС'!AL39+ИГС!AL39+'Макс-М'!AL39</f>
        <v>0</v>
      </c>
      <c r="AM39" s="9">
        <f>'Капитал МС'!AM39+ИГС!AM39+'Макс-М'!AM39</f>
        <v>0</v>
      </c>
      <c r="AN39" s="8">
        <f>'Капитал МС'!AN39+ИГС!AN39+'Макс-М'!AN39</f>
        <v>0</v>
      </c>
      <c r="AO39" s="9">
        <f>'Капитал МС'!AO39+ИГС!AO39+'Макс-М'!AO39</f>
        <v>0</v>
      </c>
      <c r="AP39" s="8">
        <f>'Капитал МС'!AP39+ИГС!AP39+'Макс-М'!AP39</f>
        <v>0</v>
      </c>
      <c r="AQ39" s="8">
        <f t="shared" si="86"/>
        <v>1675159.06</v>
      </c>
      <c r="AR39" s="8">
        <f t="shared" si="87"/>
        <v>1675159.06</v>
      </c>
      <c r="AS39" s="9">
        <f>'Капитал МС'!AS39+ИГС!AS39+'Макс-М'!AS39</f>
        <v>0</v>
      </c>
      <c r="AT39" s="8">
        <f>'Капитал МС'!AT39+ИГС!AT39+'Макс-М'!AT39</f>
        <v>0</v>
      </c>
      <c r="AU39" s="9">
        <f>'Капитал МС'!AU39+ИГС!AU39+'Макс-М'!AU39</f>
        <v>0</v>
      </c>
      <c r="AV39" s="8">
        <f>'Капитал МС'!AV39+ИГС!AV39+'Макс-М'!AV39</f>
        <v>0</v>
      </c>
      <c r="AW39" s="9">
        <f>'Капитал МС'!AW39+ИГС!AW39+'Макс-М'!AW39</f>
        <v>0</v>
      </c>
      <c r="AX39" s="8">
        <f>'Капитал МС'!AX39+ИГС!AX39+'Макс-М'!AX39</f>
        <v>1675159.06</v>
      </c>
      <c r="AY39" s="9">
        <f>'Капитал МС'!AY39+ИГС!AY39+'Макс-М'!AY39</f>
        <v>0</v>
      </c>
      <c r="AZ39" s="8">
        <f>'Капитал МС'!AZ39+ИГС!AZ39+'Макс-М'!AZ39</f>
        <v>0</v>
      </c>
      <c r="BA39" s="9">
        <f>'Капитал МС'!BA39+ИГС!BA39+'Макс-М'!BA39</f>
        <v>0</v>
      </c>
      <c r="BB39" s="8">
        <f>'Капитал МС'!BB39+ИГС!BB39+'Макс-М'!BB39</f>
        <v>0</v>
      </c>
      <c r="BC39" s="9">
        <f>'Капитал МС'!BC39+ИГС!BC39+'Макс-М'!BC39</f>
        <v>0</v>
      </c>
      <c r="BD39" s="8">
        <f>'Капитал МС'!BD39+ИГС!BD39+'Макс-М'!BD39</f>
        <v>0</v>
      </c>
      <c r="BE39" s="9">
        <f>'Капитал МС'!BE39+ИГС!BE39+'Макс-М'!BE39</f>
        <v>0</v>
      </c>
      <c r="BF39" s="8">
        <f>'Капитал МС'!BF39+ИГС!BF39+'Макс-М'!BF39</f>
        <v>0</v>
      </c>
      <c r="BG39" s="9">
        <f>'Капитал МС'!BG39+ИГС!BG39+'Макс-М'!BG39</f>
        <v>0</v>
      </c>
      <c r="BH39" s="8">
        <f>'Капитал МС'!BH39+ИГС!BH39+'Макс-М'!BH39</f>
        <v>0</v>
      </c>
      <c r="BI39" s="8">
        <f t="shared" si="88"/>
        <v>1675159.06</v>
      </c>
      <c r="BJ39" s="8">
        <f t="shared" si="89"/>
        <v>1675159.06</v>
      </c>
      <c r="BK39" s="9">
        <f>'Капитал МС'!BK39+ИГС!BK39+'Макс-М'!BK39</f>
        <v>0</v>
      </c>
      <c r="BL39" s="8">
        <f>'Капитал МС'!BL39+ИГС!BL39+'Макс-М'!BL39</f>
        <v>0</v>
      </c>
      <c r="BM39" s="9">
        <f>'Капитал МС'!BM39+ИГС!BM39+'Макс-М'!BM39</f>
        <v>0</v>
      </c>
      <c r="BN39" s="8">
        <f>'Капитал МС'!BN39+ИГС!BN39+'Макс-М'!BN39</f>
        <v>0</v>
      </c>
      <c r="BO39" s="9">
        <f>'Капитал МС'!BO39+ИГС!BO39+'Макс-М'!BO39</f>
        <v>0</v>
      </c>
      <c r="BP39" s="8">
        <f>'Капитал МС'!BP39+ИГС!BP39+'Макс-М'!BP39</f>
        <v>1675159.06</v>
      </c>
      <c r="BQ39" s="9">
        <f>'Капитал МС'!BQ39+ИГС!BQ39+'Макс-М'!BQ39</f>
        <v>0</v>
      </c>
      <c r="BR39" s="8">
        <f>'Капитал МС'!BR39+ИГС!BR39+'Макс-М'!BR39</f>
        <v>0</v>
      </c>
      <c r="BS39" s="9">
        <f>'Капитал МС'!BS39+ИГС!BS39+'Макс-М'!BS39</f>
        <v>0</v>
      </c>
      <c r="BT39" s="8">
        <f>'Капитал МС'!BT39+ИГС!BT39+'Макс-М'!BT39</f>
        <v>0</v>
      </c>
      <c r="BU39" s="9">
        <f>'Капитал МС'!BU39+ИГС!BU39+'Макс-М'!BU39</f>
        <v>0</v>
      </c>
      <c r="BV39" s="8">
        <f>'Капитал МС'!BV39+ИГС!BV39+'Макс-М'!BV39</f>
        <v>0</v>
      </c>
      <c r="BW39" s="9">
        <f>'Капитал МС'!BW39+ИГС!BW39+'Макс-М'!BW39</f>
        <v>0</v>
      </c>
      <c r="BX39" s="8">
        <f>'Капитал МС'!BX39+ИГС!BX39+'Макс-М'!BX39</f>
        <v>0</v>
      </c>
      <c r="BY39" s="9">
        <f>'Капитал МС'!BY39+ИГС!BY39+'Макс-М'!BY39</f>
        <v>0</v>
      </c>
      <c r="BZ39" s="8">
        <f>'Капитал МС'!BZ39+ИГС!BZ39+'Макс-М'!BZ39</f>
        <v>0</v>
      </c>
      <c r="CA39" s="8">
        <f t="shared" si="90"/>
        <v>1675159.01</v>
      </c>
      <c r="CB39" s="8">
        <f t="shared" si="91"/>
        <v>1675159.01</v>
      </c>
      <c r="CC39" s="9">
        <f>'Капитал МС'!CC39+ИГС!CC39+'Макс-М'!CC39</f>
        <v>0</v>
      </c>
      <c r="CD39" s="8">
        <f>'Капитал МС'!CD39+ИГС!CD39+'Макс-М'!CD39</f>
        <v>0</v>
      </c>
      <c r="CE39" s="9">
        <f>'Капитал МС'!CE39+ИГС!CE39+'Макс-М'!CE39</f>
        <v>0</v>
      </c>
      <c r="CF39" s="8">
        <f>'Капитал МС'!CF39+ИГС!CF39+'Макс-М'!CF39</f>
        <v>0</v>
      </c>
      <c r="CG39" s="9">
        <f>'Капитал МС'!CG39+ИГС!CG39+'Макс-М'!CG39</f>
        <v>0</v>
      </c>
      <c r="CH39" s="8">
        <f>'Капитал МС'!CH39+ИГС!CH39+'Макс-М'!CH39</f>
        <v>1675159.01</v>
      </c>
      <c r="CI39" s="9">
        <f>'Капитал МС'!CI39+ИГС!CI39+'Макс-М'!CI39</f>
        <v>0</v>
      </c>
      <c r="CJ39" s="8">
        <f>'Капитал МС'!CJ39+ИГС!CJ39+'Макс-М'!CJ39</f>
        <v>0</v>
      </c>
      <c r="CK39" s="9">
        <f>'Капитал МС'!CK39+ИГС!CK39+'Макс-М'!CK39</f>
        <v>0</v>
      </c>
      <c r="CL39" s="8">
        <f>'Капитал МС'!CL39+ИГС!CL39+'Макс-М'!CL39</f>
        <v>0</v>
      </c>
      <c r="CM39" s="9">
        <f>'Капитал МС'!CM39+ИГС!CM39+'Макс-М'!CM39</f>
        <v>0</v>
      </c>
      <c r="CN39" s="8">
        <f>'Капитал МС'!CN39+ИГС!CN39+'Макс-М'!CN39</f>
        <v>0</v>
      </c>
      <c r="CO39" s="9">
        <f>'Капитал МС'!CO39+ИГС!CO39+'Макс-М'!CO39</f>
        <v>0</v>
      </c>
      <c r="CP39" s="8">
        <f>'Капитал МС'!CP39+ИГС!CP39+'Макс-М'!CP39</f>
        <v>0</v>
      </c>
      <c r="CQ39" s="9">
        <f>'Капитал МС'!CQ39+ИГС!CQ39+'Макс-М'!CQ39</f>
        <v>0</v>
      </c>
      <c r="CR39" s="8">
        <f>'Капитал МС'!CR39+ИГС!CR39+'Макс-М'!CR39</f>
        <v>0</v>
      </c>
    </row>
    <row r="40" spans="1:96" ht="15" customHeight="1" x14ac:dyDescent="0.25">
      <c r="A40" s="12">
        <v>30</v>
      </c>
      <c r="B40" s="18" t="s">
        <v>30</v>
      </c>
      <c r="C40" s="12">
        <v>330369</v>
      </c>
      <c r="D40" s="25" t="s">
        <v>156</v>
      </c>
      <c r="E40" s="25" t="s">
        <v>161</v>
      </c>
      <c r="F40" s="31" t="s">
        <v>157</v>
      </c>
      <c r="G40" s="8">
        <f t="shared" si="68"/>
        <v>6537173.5700000003</v>
      </c>
      <c r="H40" s="8">
        <f t="shared" si="69"/>
        <v>6537173.5700000003</v>
      </c>
      <c r="I40" s="9">
        <f t="shared" si="65"/>
        <v>0</v>
      </c>
      <c r="J40" s="8">
        <f t="shared" si="70"/>
        <v>0</v>
      </c>
      <c r="K40" s="9">
        <f t="shared" si="71"/>
        <v>0</v>
      </c>
      <c r="L40" s="8">
        <f t="shared" si="72"/>
        <v>0</v>
      </c>
      <c r="M40" s="9">
        <f t="shared" si="73"/>
        <v>0</v>
      </c>
      <c r="N40" s="8">
        <f t="shared" si="74"/>
        <v>6537173.5700000003</v>
      </c>
      <c r="O40" s="9">
        <f t="shared" si="75"/>
        <v>0</v>
      </c>
      <c r="P40" s="8">
        <f t="shared" si="76"/>
        <v>0</v>
      </c>
      <c r="Q40" s="9">
        <f t="shared" si="77"/>
        <v>0</v>
      </c>
      <c r="R40" s="8">
        <f t="shared" si="67"/>
        <v>0</v>
      </c>
      <c r="S40" s="9">
        <f t="shared" si="78"/>
        <v>0</v>
      </c>
      <c r="T40" s="8">
        <f t="shared" si="79"/>
        <v>0</v>
      </c>
      <c r="U40" s="9">
        <f t="shared" si="80"/>
        <v>0</v>
      </c>
      <c r="V40" s="8">
        <f t="shared" si="81"/>
        <v>0</v>
      </c>
      <c r="W40" s="9">
        <f t="shared" si="82"/>
        <v>0</v>
      </c>
      <c r="X40" s="8">
        <f t="shared" si="83"/>
        <v>0</v>
      </c>
      <c r="Y40" s="8">
        <f t="shared" si="84"/>
        <v>1634293.39</v>
      </c>
      <c r="Z40" s="8">
        <f t="shared" si="85"/>
        <v>1634293.39</v>
      </c>
      <c r="AA40" s="9">
        <f>'Капитал МС'!AA40+ИГС!AA40+'Макс-М'!AA40</f>
        <v>0</v>
      </c>
      <c r="AB40" s="8">
        <f>'Капитал МС'!AB40+ИГС!AB40+'Макс-М'!AB40</f>
        <v>0</v>
      </c>
      <c r="AC40" s="9">
        <f>'Капитал МС'!AC40+ИГС!AC40+'Макс-М'!AC40</f>
        <v>0</v>
      </c>
      <c r="AD40" s="8">
        <f>'Капитал МС'!AD40+ИГС!AD40+'Макс-М'!AD40</f>
        <v>0</v>
      </c>
      <c r="AE40" s="9">
        <f>'Капитал МС'!AE40+ИГС!AE40+'Макс-М'!AE40</f>
        <v>0</v>
      </c>
      <c r="AF40" s="8">
        <f>'Капитал МС'!AF40+ИГС!AF40+'Макс-М'!AF40</f>
        <v>1634293.39</v>
      </c>
      <c r="AG40" s="9">
        <f>'Капитал МС'!AG40+ИГС!AG40+'Макс-М'!AG40</f>
        <v>0</v>
      </c>
      <c r="AH40" s="8">
        <f>'Капитал МС'!AH40+ИГС!AH40+'Макс-М'!AH40</f>
        <v>0</v>
      </c>
      <c r="AI40" s="9">
        <f>'Капитал МС'!AI40+ИГС!AI40+'Макс-М'!AI40</f>
        <v>0</v>
      </c>
      <c r="AJ40" s="8">
        <f>'Капитал МС'!AJ40+ИГС!AJ40+'Макс-М'!AJ40</f>
        <v>0</v>
      </c>
      <c r="AK40" s="9">
        <f>'Капитал МС'!AK40+ИГС!AK40+'Макс-М'!AK40</f>
        <v>0</v>
      </c>
      <c r="AL40" s="8">
        <f>'Капитал МС'!AL40+ИГС!AL40+'Макс-М'!AL40</f>
        <v>0</v>
      </c>
      <c r="AM40" s="9">
        <f>'Капитал МС'!AM40+ИГС!AM40+'Макс-М'!AM40</f>
        <v>0</v>
      </c>
      <c r="AN40" s="8">
        <f>'Капитал МС'!AN40+ИГС!AN40+'Макс-М'!AN40</f>
        <v>0</v>
      </c>
      <c r="AO40" s="9">
        <f>'Капитал МС'!AO40+ИГС!AO40+'Макс-М'!AO40</f>
        <v>0</v>
      </c>
      <c r="AP40" s="8">
        <f>'Капитал МС'!AP40+ИГС!AP40+'Макс-М'!AP40</f>
        <v>0</v>
      </c>
      <c r="AQ40" s="8">
        <f t="shared" si="86"/>
        <v>1634293.39</v>
      </c>
      <c r="AR40" s="8">
        <f t="shared" si="87"/>
        <v>1634293.39</v>
      </c>
      <c r="AS40" s="9">
        <f>'Капитал МС'!AS40+ИГС!AS40+'Макс-М'!AS40</f>
        <v>0</v>
      </c>
      <c r="AT40" s="8">
        <f>'Капитал МС'!AT40+ИГС!AT40+'Макс-М'!AT40</f>
        <v>0</v>
      </c>
      <c r="AU40" s="9">
        <f>'Капитал МС'!AU40+ИГС!AU40+'Макс-М'!AU40</f>
        <v>0</v>
      </c>
      <c r="AV40" s="8">
        <f>'Капитал МС'!AV40+ИГС!AV40+'Макс-М'!AV40</f>
        <v>0</v>
      </c>
      <c r="AW40" s="9">
        <f>'Капитал МС'!AW40+ИГС!AW40+'Макс-М'!AW40</f>
        <v>0</v>
      </c>
      <c r="AX40" s="8">
        <f>'Капитал МС'!AX40+ИГС!AX40+'Макс-М'!AX40</f>
        <v>1634293.39</v>
      </c>
      <c r="AY40" s="9">
        <f>'Капитал МС'!AY40+ИГС!AY40+'Макс-М'!AY40</f>
        <v>0</v>
      </c>
      <c r="AZ40" s="8">
        <f>'Капитал МС'!AZ40+ИГС!AZ40+'Макс-М'!AZ40</f>
        <v>0</v>
      </c>
      <c r="BA40" s="9">
        <f>'Капитал МС'!BA40+ИГС!BA40+'Макс-М'!BA40</f>
        <v>0</v>
      </c>
      <c r="BB40" s="8">
        <f>'Капитал МС'!BB40+ИГС!BB40+'Макс-М'!BB40</f>
        <v>0</v>
      </c>
      <c r="BC40" s="9">
        <f>'Капитал МС'!BC40+ИГС!BC40+'Макс-М'!BC40</f>
        <v>0</v>
      </c>
      <c r="BD40" s="8">
        <f>'Капитал МС'!BD40+ИГС!BD40+'Макс-М'!BD40</f>
        <v>0</v>
      </c>
      <c r="BE40" s="9">
        <f>'Капитал МС'!BE40+ИГС!BE40+'Макс-М'!BE40</f>
        <v>0</v>
      </c>
      <c r="BF40" s="8">
        <f>'Капитал МС'!BF40+ИГС!BF40+'Макс-М'!BF40</f>
        <v>0</v>
      </c>
      <c r="BG40" s="9">
        <f>'Капитал МС'!BG40+ИГС!BG40+'Макс-М'!BG40</f>
        <v>0</v>
      </c>
      <c r="BH40" s="8">
        <f>'Капитал МС'!BH40+ИГС!BH40+'Макс-М'!BH40</f>
        <v>0</v>
      </c>
      <c r="BI40" s="8">
        <f t="shared" si="88"/>
        <v>1634293.39</v>
      </c>
      <c r="BJ40" s="8">
        <f t="shared" si="89"/>
        <v>1634293.39</v>
      </c>
      <c r="BK40" s="9">
        <f>'Капитал МС'!BK40+ИГС!BK40+'Макс-М'!BK40</f>
        <v>0</v>
      </c>
      <c r="BL40" s="8">
        <f>'Капитал МС'!BL40+ИГС!BL40+'Макс-М'!BL40</f>
        <v>0</v>
      </c>
      <c r="BM40" s="9">
        <f>'Капитал МС'!BM40+ИГС!BM40+'Макс-М'!BM40</f>
        <v>0</v>
      </c>
      <c r="BN40" s="8">
        <f>'Капитал МС'!BN40+ИГС!BN40+'Макс-М'!BN40</f>
        <v>0</v>
      </c>
      <c r="BO40" s="9">
        <f>'Капитал МС'!BO40+ИГС!BO40+'Макс-М'!BO40</f>
        <v>0</v>
      </c>
      <c r="BP40" s="8">
        <f>'Капитал МС'!BP40+ИГС!BP40+'Макс-М'!BP40</f>
        <v>1634293.39</v>
      </c>
      <c r="BQ40" s="9">
        <f>'Капитал МС'!BQ40+ИГС!BQ40+'Макс-М'!BQ40</f>
        <v>0</v>
      </c>
      <c r="BR40" s="8">
        <f>'Капитал МС'!BR40+ИГС!BR40+'Макс-М'!BR40</f>
        <v>0</v>
      </c>
      <c r="BS40" s="9">
        <f>'Капитал МС'!BS40+ИГС!BS40+'Макс-М'!BS40</f>
        <v>0</v>
      </c>
      <c r="BT40" s="8">
        <f>'Капитал МС'!BT40+ИГС!BT40+'Макс-М'!BT40</f>
        <v>0</v>
      </c>
      <c r="BU40" s="9">
        <f>'Капитал МС'!BU40+ИГС!BU40+'Макс-М'!BU40</f>
        <v>0</v>
      </c>
      <c r="BV40" s="8">
        <f>'Капитал МС'!BV40+ИГС!BV40+'Макс-М'!BV40</f>
        <v>0</v>
      </c>
      <c r="BW40" s="9">
        <f>'Капитал МС'!BW40+ИГС!BW40+'Макс-М'!BW40</f>
        <v>0</v>
      </c>
      <c r="BX40" s="8">
        <f>'Капитал МС'!BX40+ИГС!BX40+'Макс-М'!BX40</f>
        <v>0</v>
      </c>
      <c r="BY40" s="9">
        <f>'Капитал МС'!BY40+ИГС!BY40+'Макс-М'!BY40</f>
        <v>0</v>
      </c>
      <c r="BZ40" s="8">
        <f>'Капитал МС'!BZ40+ИГС!BZ40+'Макс-М'!BZ40</f>
        <v>0</v>
      </c>
      <c r="CA40" s="8">
        <f t="shared" si="90"/>
        <v>1634293.4</v>
      </c>
      <c r="CB40" s="8">
        <f t="shared" si="91"/>
        <v>1634293.4</v>
      </c>
      <c r="CC40" s="9">
        <f>'Капитал МС'!CC40+ИГС!CC40+'Макс-М'!CC40</f>
        <v>0</v>
      </c>
      <c r="CD40" s="8">
        <f>'Капитал МС'!CD40+ИГС!CD40+'Макс-М'!CD40</f>
        <v>0</v>
      </c>
      <c r="CE40" s="9">
        <f>'Капитал МС'!CE40+ИГС!CE40+'Макс-М'!CE40</f>
        <v>0</v>
      </c>
      <c r="CF40" s="8">
        <f>'Капитал МС'!CF40+ИГС!CF40+'Макс-М'!CF40</f>
        <v>0</v>
      </c>
      <c r="CG40" s="9">
        <f>'Капитал МС'!CG40+ИГС!CG40+'Макс-М'!CG40</f>
        <v>0</v>
      </c>
      <c r="CH40" s="8">
        <f>'Капитал МС'!CH40+ИГС!CH40+'Макс-М'!CH40</f>
        <v>1634293.4</v>
      </c>
      <c r="CI40" s="9">
        <f>'Капитал МС'!CI40+ИГС!CI40+'Макс-М'!CI40</f>
        <v>0</v>
      </c>
      <c r="CJ40" s="8">
        <f>'Капитал МС'!CJ40+ИГС!CJ40+'Макс-М'!CJ40</f>
        <v>0</v>
      </c>
      <c r="CK40" s="9">
        <f>'Капитал МС'!CK40+ИГС!CK40+'Макс-М'!CK40</f>
        <v>0</v>
      </c>
      <c r="CL40" s="8">
        <f>'Капитал МС'!CL40+ИГС!CL40+'Макс-М'!CL40</f>
        <v>0</v>
      </c>
      <c r="CM40" s="9">
        <f>'Капитал МС'!CM40+ИГС!CM40+'Макс-М'!CM40</f>
        <v>0</v>
      </c>
      <c r="CN40" s="8">
        <f>'Капитал МС'!CN40+ИГС!CN40+'Макс-М'!CN40</f>
        <v>0</v>
      </c>
      <c r="CO40" s="9">
        <f>'Капитал МС'!CO40+ИГС!CO40+'Макс-М'!CO40</f>
        <v>0</v>
      </c>
      <c r="CP40" s="8">
        <f>'Капитал МС'!CP40+ИГС!CP40+'Макс-М'!CP40</f>
        <v>0</v>
      </c>
      <c r="CQ40" s="9">
        <f>'Капитал МС'!CQ40+ИГС!CQ40+'Макс-М'!CQ40</f>
        <v>0</v>
      </c>
      <c r="CR40" s="8">
        <f>'Капитал МС'!CR40+ИГС!CR40+'Макс-М'!CR40</f>
        <v>0</v>
      </c>
    </row>
    <row r="41" spans="1:96" ht="15" customHeight="1" x14ac:dyDescent="0.25">
      <c r="A41" s="12">
        <v>31</v>
      </c>
      <c r="B41" s="18" t="s">
        <v>31</v>
      </c>
      <c r="C41" s="12">
        <v>330384</v>
      </c>
      <c r="D41" s="25" t="s">
        <v>156</v>
      </c>
      <c r="E41" s="25" t="s">
        <v>161</v>
      </c>
      <c r="F41" s="31" t="s">
        <v>157</v>
      </c>
      <c r="G41" s="8">
        <f t="shared" si="68"/>
        <v>251329739.49000001</v>
      </c>
      <c r="H41" s="8">
        <f t="shared" si="69"/>
        <v>251329739.49000001</v>
      </c>
      <c r="I41" s="9">
        <f t="shared" si="65"/>
        <v>99</v>
      </c>
      <c r="J41" s="8">
        <f t="shared" si="70"/>
        <v>24503.49</v>
      </c>
      <c r="K41" s="9">
        <f t="shared" si="71"/>
        <v>0</v>
      </c>
      <c r="L41" s="8">
        <f t="shared" si="72"/>
        <v>0</v>
      </c>
      <c r="M41" s="9">
        <f t="shared" si="73"/>
        <v>2892</v>
      </c>
      <c r="N41" s="8">
        <f t="shared" si="74"/>
        <v>251305236</v>
      </c>
      <c r="O41" s="9">
        <f t="shared" si="75"/>
        <v>0</v>
      </c>
      <c r="P41" s="8">
        <f t="shared" si="76"/>
        <v>0</v>
      </c>
      <c r="Q41" s="9">
        <f t="shared" si="77"/>
        <v>0</v>
      </c>
      <c r="R41" s="8">
        <f t="shared" si="67"/>
        <v>0</v>
      </c>
      <c r="S41" s="9">
        <f t="shared" si="78"/>
        <v>0</v>
      </c>
      <c r="T41" s="8">
        <f t="shared" si="79"/>
        <v>0</v>
      </c>
      <c r="U41" s="9">
        <f t="shared" si="80"/>
        <v>0</v>
      </c>
      <c r="V41" s="8">
        <f t="shared" si="81"/>
        <v>0</v>
      </c>
      <c r="W41" s="9">
        <f t="shared" si="82"/>
        <v>0</v>
      </c>
      <c r="X41" s="8">
        <f t="shared" si="83"/>
        <v>0</v>
      </c>
      <c r="Y41" s="8">
        <f t="shared" si="84"/>
        <v>62832434.869999997</v>
      </c>
      <c r="Z41" s="8">
        <f t="shared" si="85"/>
        <v>62832434.869999997</v>
      </c>
      <c r="AA41" s="9">
        <f>'Капитал МС'!AA41+ИГС!AA41+'Макс-М'!AA41</f>
        <v>25</v>
      </c>
      <c r="AB41" s="8">
        <f>'Капитал МС'!AB41+ИГС!AB41+'Макс-М'!AB41</f>
        <v>6125.87</v>
      </c>
      <c r="AC41" s="9">
        <f>'Капитал МС'!AC41+ИГС!AC41+'Макс-М'!AC41</f>
        <v>0</v>
      </c>
      <c r="AD41" s="8">
        <f>'Капитал МС'!AD41+ИГС!AD41+'Макс-М'!AD41</f>
        <v>0</v>
      </c>
      <c r="AE41" s="9">
        <f>'Капитал МС'!AE41+ИГС!AE41+'Макс-М'!AE41</f>
        <v>723</v>
      </c>
      <c r="AF41" s="8">
        <f>'Капитал МС'!AF41+ИГС!AF41+'Макс-М'!AF41</f>
        <v>62826309</v>
      </c>
      <c r="AG41" s="9">
        <f>'Капитал МС'!AG41+ИГС!AG41+'Макс-М'!AG41</f>
        <v>0</v>
      </c>
      <c r="AH41" s="8">
        <f>'Капитал МС'!AH41+ИГС!AH41+'Макс-М'!AH41</f>
        <v>0</v>
      </c>
      <c r="AI41" s="9">
        <f>'Капитал МС'!AI41+ИГС!AI41+'Макс-М'!AI41</f>
        <v>0</v>
      </c>
      <c r="AJ41" s="8">
        <f>'Капитал МС'!AJ41+ИГС!AJ41+'Макс-М'!AJ41</f>
        <v>0</v>
      </c>
      <c r="AK41" s="9">
        <f>'Капитал МС'!AK41+ИГС!AK41+'Макс-М'!AK41</f>
        <v>0</v>
      </c>
      <c r="AL41" s="8">
        <f>'Капитал МС'!AL41+ИГС!AL41+'Макс-М'!AL41</f>
        <v>0</v>
      </c>
      <c r="AM41" s="9">
        <f>'Капитал МС'!AM41+ИГС!AM41+'Макс-М'!AM41</f>
        <v>0</v>
      </c>
      <c r="AN41" s="8">
        <f>'Капитал МС'!AN41+ИГС!AN41+'Макс-М'!AN41</f>
        <v>0</v>
      </c>
      <c r="AO41" s="9">
        <f>'Капитал МС'!AO41+ИГС!AO41+'Макс-М'!AO41</f>
        <v>0</v>
      </c>
      <c r="AP41" s="8">
        <f>'Капитал МС'!AP41+ИГС!AP41+'Макс-М'!AP41</f>
        <v>0</v>
      </c>
      <c r="AQ41" s="8">
        <f t="shared" si="86"/>
        <v>62832434.869999997</v>
      </c>
      <c r="AR41" s="8">
        <f t="shared" si="87"/>
        <v>62832434.869999997</v>
      </c>
      <c r="AS41" s="9">
        <f>'Капитал МС'!AS41+ИГС!AS41+'Макс-М'!AS41</f>
        <v>25</v>
      </c>
      <c r="AT41" s="8">
        <f>'Капитал МС'!AT41+ИГС!AT41+'Макс-М'!AT41</f>
        <v>6125.87</v>
      </c>
      <c r="AU41" s="9">
        <f>'Капитал МС'!AU41+ИГС!AU41+'Макс-М'!AU41</f>
        <v>0</v>
      </c>
      <c r="AV41" s="8">
        <f>'Капитал МС'!AV41+ИГС!AV41+'Макс-М'!AV41</f>
        <v>0</v>
      </c>
      <c r="AW41" s="9">
        <f>'Капитал МС'!AW41+ИГС!AW41+'Макс-М'!AW41</f>
        <v>723</v>
      </c>
      <c r="AX41" s="8">
        <f>'Капитал МС'!AX41+ИГС!AX41+'Макс-М'!AX41</f>
        <v>62826309</v>
      </c>
      <c r="AY41" s="9">
        <f>'Капитал МС'!AY41+ИГС!AY41+'Макс-М'!AY41</f>
        <v>0</v>
      </c>
      <c r="AZ41" s="8">
        <f>'Капитал МС'!AZ41+ИГС!AZ41+'Макс-М'!AZ41</f>
        <v>0</v>
      </c>
      <c r="BA41" s="9">
        <f>'Капитал МС'!BA41+ИГС!BA41+'Макс-М'!BA41</f>
        <v>0</v>
      </c>
      <c r="BB41" s="8">
        <f>'Капитал МС'!BB41+ИГС!BB41+'Макс-М'!BB41</f>
        <v>0</v>
      </c>
      <c r="BC41" s="9">
        <f>'Капитал МС'!BC41+ИГС!BC41+'Макс-М'!BC41</f>
        <v>0</v>
      </c>
      <c r="BD41" s="8">
        <f>'Капитал МС'!BD41+ИГС!BD41+'Макс-М'!BD41</f>
        <v>0</v>
      </c>
      <c r="BE41" s="9">
        <f>'Капитал МС'!BE41+ИГС!BE41+'Макс-М'!BE41</f>
        <v>0</v>
      </c>
      <c r="BF41" s="8">
        <f>'Капитал МС'!BF41+ИГС!BF41+'Макс-М'!BF41</f>
        <v>0</v>
      </c>
      <c r="BG41" s="9">
        <f>'Капитал МС'!BG41+ИГС!BG41+'Макс-М'!BG41</f>
        <v>0</v>
      </c>
      <c r="BH41" s="8">
        <f>'Капитал МС'!BH41+ИГС!BH41+'Макс-М'!BH41</f>
        <v>0</v>
      </c>
      <c r="BI41" s="8">
        <f t="shared" si="88"/>
        <v>62832434.869999997</v>
      </c>
      <c r="BJ41" s="8">
        <f t="shared" si="89"/>
        <v>62832434.869999997</v>
      </c>
      <c r="BK41" s="9">
        <f>'Капитал МС'!BK41+ИГС!BK41+'Макс-М'!BK41</f>
        <v>25</v>
      </c>
      <c r="BL41" s="8">
        <f>'Капитал МС'!BL41+ИГС!BL41+'Макс-М'!BL41</f>
        <v>6125.87</v>
      </c>
      <c r="BM41" s="9">
        <f>'Капитал МС'!BM41+ИГС!BM41+'Макс-М'!BM41</f>
        <v>0</v>
      </c>
      <c r="BN41" s="8">
        <f>'Капитал МС'!BN41+ИГС!BN41+'Макс-М'!BN41</f>
        <v>0</v>
      </c>
      <c r="BO41" s="9">
        <f>'Капитал МС'!BO41+ИГС!BO41+'Макс-М'!BO41</f>
        <v>723</v>
      </c>
      <c r="BP41" s="8">
        <f>'Капитал МС'!BP41+ИГС!BP41+'Макс-М'!BP41</f>
        <v>62826309</v>
      </c>
      <c r="BQ41" s="9">
        <f>'Капитал МС'!BQ41+ИГС!BQ41+'Макс-М'!BQ41</f>
        <v>0</v>
      </c>
      <c r="BR41" s="8">
        <f>'Капитал МС'!BR41+ИГС!BR41+'Макс-М'!BR41</f>
        <v>0</v>
      </c>
      <c r="BS41" s="9">
        <f>'Капитал МС'!BS41+ИГС!BS41+'Макс-М'!BS41</f>
        <v>0</v>
      </c>
      <c r="BT41" s="8">
        <f>'Капитал МС'!BT41+ИГС!BT41+'Макс-М'!BT41</f>
        <v>0</v>
      </c>
      <c r="BU41" s="9">
        <f>'Капитал МС'!BU41+ИГС!BU41+'Макс-М'!BU41</f>
        <v>0</v>
      </c>
      <c r="BV41" s="8">
        <f>'Капитал МС'!BV41+ИГС!BV41+'Макс-М'!BV41</f>
        <v>0</v>
      </c>
      <c r="BW41" s="9">
        <f>'Капитал МС'!BW41+ИГС!BW41+'Макс-М'!BW41</f>
        <v>0</v>
      </c>
      <c r="BX41" s="8">
        <f>'Капитал МС'!BX41+ИГС!BX41+'Макс-М'!BX41</f>
        <v>0</v>
      </c>
      <c r="BY41" s="9">
        <f>'Капитал МС'!BY41+ИГС!BY41+'Макс-М'!BY41</f>
        <v>0</v>
      </c>
      <c r="BZ41" s="8">
        <f>'Капитал МС'!BZ41+ИГС!BZ41+'Макс-М'!BZ41</f>
        <v>0</v>
      </c>
      <c r="CA41" s="8">
        <f t="shared" si="90"/>
        <v>62832434.880000003</v>
      </c>
      <c r="CB41" s="8">
        <f t="shared" si="91"/>
        <v>62832434.880000003</v>
      </c>
      <c r="CC41" s="9">
        <f>'Капитал МС'!CC41+ИГС!CC41+'Макс-М'!CC41</f>
        <v>24</v>
      </c>
      <c r="CD41" s="8">
        <f>'Капитал МС'!CD41+ИГС!CD41+'Макс-М'!CD41</f>
        <v>6125.88</v>
      </c>
      <c r="CE41" s="9">
        <f>'Капитал МС'!CE41+ИГС!CE41+'Макс-М'!CE41</f>
        <v>0</v>
      </c>
      <c r="CF41" s="8">
        <f>'Капитал МС'!CF41+ИГС!CF41+'Макс-М'!CF41</f>
        <v>0</v>
      </c>
      <c r="CG41" s="9">
        <f>'Капитал МС'!CG41+ИГС!CG41+'Макс-М'!CG41</f>
        <v>723</v>
      </c>
      <c r="CH41" s="8">
        <f>'Капитал МС'!CH41+ИГС!CH41+'Макс-М'!CH41</f>
        <v>62826309</v>
      </c>
      <c r="CI41" s="9">
        <f>'Капитал МС'!CI41+ИГС!CI41+'Макс-М'!CI41</f>
        <v>0</v>
      </c>
      <c r="CJ41" s="8">
        <f>'Капитал МС'!CJ41+ИГС!CJ41+'Макс-М'!CJ41</f>
        <v>0</v>
      </c>
      <c r="CK41" s="9">
        <f>'Капитал МС'!CK41+ИГС!CK41+'Макс-М'!CK41</f>
        <v>0</v>
      </c>
      <c r="CL41" s="8">
        <f>'Капитал МС'!CL41+ИГС!CL41+'Макс-М'!CL41</f>
        <v>0</v>
      </c>
      <c r="CM41" s="9">
        <f>'Капитал МС'!CM41+ИГС!CM41+'Макс-М'!CM41</f>
        <v>0</v>
      </c>
      <c r="CN41" s="8">
        <f>'Капитал МС'!CN41+ИГС!CN41+'Макс-М'!CN41</f>
        <v>0</v>
      </c>
      <c r="CO41" s="9">
        <f>'Капитал МС'!CO41+ИГС!CO41+'Макс-М'!CO41</f>
        <v>0</v>
      </c>
      <c r="CP41" s="8">
        <f>'Капитал МС'!CP41+ИГС!CP41+'Макс-М'!CP41</f>
        <v>0</v>
      </c>
      <c r="CQ41" s="9">
        <f>'Капитал МС'!CQ41+ИГС!CQ41+'Макс-М'!CQ41</f>
        <v>0</v>
      </c>
      <c r="CR41" s="8">
        <f>'Капитал МС'!CR41+ИГС!CR41+'Макс-М'!CR41</f>
        <v>0</v>
      </c>
    </row>
    <row r="42" spans="1:96" ht="15" customHeight="1" x14ac:dyDescent="0.25">
      <c r="A42" s="12">
        <v>32</v>
      </c>
      <c r="B42" s="18" t="s">
        <v>32</v>
      </c>
      <c r="C42" s="12">
        <v>330392</v>
      </c>
      <c r="D42" s="25" t="s">
        <v>156</v>
      </c>
      <c r="E42" s="25" t="s">
        <v>161</v>
      </c>
      <c r="F42" s="31" t="s">
        <v>157</v>
      </c>
      <c r="G42" s="8">
        <f t="shared" si="68"/>
        <v>2742585.97</v>
      </c>
      <c r="H42" s="8">
        <f t="shared" si="69"/>
        <v>2742585.97</v>
      </c>
      <c r="I42" s="9">
        <f t="shared" ref="I42:I73" si="92">AA42+AS42+BK42+CC42</f>
        <v>0</v>
      </c>
      <c r="J42" s="8">
        <f t="shared" si="70"/>
        <v>0</v>
      </c>
      <c r="K42" s="9">
        <f t="shared" si="71"/>
        <v>0</v>
      </c>
      <c r="L42" s="8">
        <f t="shared" si="72"/>
        <v>0</v>
      </c>
      <c r="M42" s="9">
        <f t="shared" si="73"/>
        <v>0</v>
      </c>
      <c r="N42" s="8">
        <f t="shared" si="74"/>
        <v>2742585.97</v>
      </c>
      <c r="O42" s="9">
        <f t="shared" si="75"/>
        <v>0</v>
      </c>
      <c r="P42" s="8">
        <f t="shared" si="76"/>
        <v>0</v>
      </c>
      <c r="Q42" s="9">
        <f t="shared" si="77"/>
        <v>0</v>
      </c>
      <c r="R42" s="8">
        <f t="shared" si="67"/>
        <v>0</v>
      </c>
      <c r="S42" s="9">
        <f t="shared" si="78"/>
        <v>0</v>
      </c>
      <c r="T42" s="8">
        <f t="shared" si="79"/>
        <v>0</v>
      </c>
      <c r="U42" s="9">
        <f t="shared" si="80"/>
        <v>0</v>
      </c>
      <c r="V42" s="8">
        <f t="shared" si="81"/>
        <v>0</v>
      </c>
      <c r="W42" s="9">
        <f t="shared" si="82"/>
        <v>0</v>
      </c>
      <c r="X42" s="8">
        <f t="shared" si="83"/>
        <v>0</v>
      </c>
      <c r="Y42" s="8">
        <f t="shared" si="84"/>
        <v>685646.5</v>
      </c>
      <c r="Z42" s="8">
        <f t="shared" si="85"/>
        <v>685646.5</v>
      </c>
      <c r="AA42" s="9">
        <f>'Капитал МС'!AA42+ИГС!AA42+'Макс-М'!AA42</f>
        <v>0</v>
      </c>
      <c r="AB42" s="8">
        <f>'Капитал МС'!AB42+ИГС!AB42+'Макс-М'!AB42</f>
        <v>0</v>
      </c>
      <c r="AC42" s="9">
        <f>'Капитал МС'!AC42+ИГС!AC42+'Макс-М'!AC42</f>
        <v>0</v>
      </c>
      <c r="AD42" s="8">
        <f>'Капитал МС'!AD42+ИГС!AD42+'Макс-М'!AD42</f>
        <v>0</v>
      </c>
      <c r="AE42" s="9">
        <f>'Капитал МС'!AE42+ИГС!AE42+'Макс-М'!AE42</f>
        <v>0</v>
      </c>
      <c r="AF42" s="8">
        <f>'Капитал МС'!AF42+ИГС!AF42+'Макс-М'!AF42</f>
        <v>685646.5</v>
      </c>
      <c r="AG42" s="9">
        <f>'Капитал МС'!AG42+ИГС!AG42+'Макс-М'!AG42</f>
        <v>0</v>
      </c>
      <c r="AH42" s="8">
        <f>'Капитал МС'!AH42+ИГС!AH42+'Макс-М'!AH42</f>
        <v>0</v>
      </c>
      <c r="AI42" s="9">
        <f>'Капитал МС'!AI42+ИГС!AI42+'Макс-М'!AI42</f>
        <v>0</v>
      </c>
      <c r="AJ42" s="8">
        <f>'Капитал МС'!AJ42+ИГС!AJ42+'Макс-М'!AJ42</f>
        <v>0</v>
      </c>
      <c r="AK42" s="9">
        <f>'Капитал МС'!AK42+ИГС!AK42+'Макс-М'!AK42</f>
        <v>0</v>
      </c>
      <c r="AL42" s="8">
        <f>'Капитал МС'!AL42+ИГС!AL42+'Макс-М'!AL42</f>
        <v>0</v>
      </c>
      <c r="AM42" s="9">
        <f>'Капитал МС'!AM42+ИГС!AM42+'Макс-М'!AM42</f>
        <v>0</v>
      </c>
      <c r="AN42" s="8">
        <f>'Капитал МС'!AN42+ИГС!AN42+'Макс-М'!AN42</f>
        <v>0</v>
      </c>
      <c r="AO42" s="9">
        <f>'Капитал МС'!AO42+ИГС!AO42+'Макс-М'!AO42</f>
        <v>0</v>
      </c>
      <c r="AP42" s="8">
        <f>'Капитал МС'!AP42+ИГС!AP42+'Макс-М'!AP42</f>
        <v>0</v>
      </c>
      <c r="AQ42" s="8">
        <f t="shared" si="86"/>
        <v>685646.5</v>
      </c>
      <c r="AR42" s="8">
        <f t="shared" si="87"/>
        <v>685646.5</v>
      </c>
      <c r="AS42" s="9">
        <f>'Капитал МС'!AS42+ИГС!AS42+'Макс-М'!AS42</f>
        <v>0</v>
      </c>
      <c r="AT42" s="8">
        <f>'Капитал МС'!AT42+ИГС!AT42+'Макс-М'!AT42</f>
        <v>0</v>
      </c>
      <c r="AU42" s="9">
        <f>'Капитал МС'!AU42+ИГС!AU42+'Макс-М'!AU42</f>
        <v>0</v>
      </c>
      <c r="AV42" s="8">
        <f>'Капитал МС'!AV42+ИГС!AV42+'Макс-М'!AV42</f>
        <v>0</v>
      </c>
      <c r="AW42" s="9">
        <f>'Капитал МС'!AW42+ИГС!AW42+'Макс-М'!AW42</f>
        <v>0</v>
      </c>
      <c r="AX42" s="8">
        <f>'Капитал МС'!AX42+ИГС!AX42+'Макс-М'!AX42</f>
        <v>685646.5</v>
      </c>
      <c r="AY42" s="9">
        <f>'Капитал МС'!AY42+ИГС!AY42+'Макс-М'!AY42</f>
        <v>0</v>
      </c>
      <c r="AZ42" s="8">
        <f>'Капитал МС'!AZ42+ИГС!AZ42+'Макс-М'!AZ42</f>
        <v>0</v>
      </c>
      <c r="BA42" s="9">
        <f>'Капитал МС'!BA42+ИГС!BA42+'Макс-М'!BA42</f>
        <v>0</v>
      </c>
      <c r="BB42" s="8">
        <f>'Капитал МС'!BB42+ИГС!BB42+'Макс-М'!BB42</f>
        <v>0</v>
      </c>
      <c r="BC42" s="9">
        <f>'Капитал МС'!BC42+ИГС!BC42+'Макс-М'!BC42</f>
        <v>0</v>
      </c>
      <c r="BD42" s="8">
        <f>'Капитал МС'!BD42+ИГС!BD42+'Макс-М'!BD42</f>
        <v>0</v>
      </c>
      <c r="BE42" s="9">
        <f>'Капитал МС'!BE42+ИГС!BE42+'Макс-М'!BE42</f>
        <v>0</v>
      </c>
      <c r="BF42" s="8">
        <f>'Капитал МС'!BF42+ИГС!BF42+'Макс-М'!BF42</f>
        <v>0</v>
      </c>
      <c r="BG42" s="9">
        <f>'Капитал МС'!BG42+ИГС!BG42+'Макс-М'!BG42</f>
        <v>0</v>
      </c>
      <c r="BH42" s="8">
        <f>'Капитал МС'!BH42+ИГС!BH42+'Макс-М'!BH42</f>
        <v>0</v>
      </c>
      <c r="BI42" s="8">
        <f t="shared" si="88"/>
        <v>685646.5</v>
      </c>
      <c r="BJ42" s="8">
        <f t="shared" si="89"/>
        <v>685646.5</v>
      </c>
      <c r="BK42" s="9">
        <f>'Капитал МС'!BK42+ИГС!BK42+'Макс-М'!BK42</f>
        <v>0</v>
      </c>
      <c r="BL42" s="8">
        <f>'Капитал МС'!BL42+ИГС!BL42+'Макс-М'!BL42</f>
        <v>0</v>
      </c>
      <c r="BM42" s="9">
        <f>'Капитал МС'!BM42+ИГС!BM42+'Макс-М'!BM42</f>
        <v>0</v>
      </c>
      <c r="BN42" s="8">
        <f>'Капитал МС'!BN42+ИГС!BN42+'Макс-М'!BN42</f>
        <v>0</v>
      </c>
      <c r="BO42" s="9">
        <f>'Капитал МС'!BO42+ИГС!BO42+'Макс-М'!BO42</f>
        <v>0</v>
      </c>
      <c r="BP42" s="8">
        <f>'Капитал МС'!BP42+ИГС!BP42+'Макс-М'!BP42</f>
        <v>685646.5</v>
      </c>
      <c r="BQ42" s="9">
        <f>'Капитал МС'!BQ42+ИГС!BQ42+'Макс-М'!BQ42</f>
        <v>0</v>
      </c>
      <c r="BR42" s="8">
        <f>'Капитал МС'!BR42+ИГС!BR42+'Макс-М'!BR42</f>
        <v>0</v>
      </c>
      <c r="BS42" s="9">
        <f>'Капитал МС'!BS42+ИГС!BS42+'Макс-М'!BS42</f>
        <v>0</v>
      </c>
      <c r="BT42" s="8">
        <f>'Капитал МС'!BT42+ИГС!BT42+'Макс-М'!BT42</f>
        <v>0</v>
      </c>
      <c r="BU42" s="9">
        <f>'Капитал МС'!BU42+ИГС!BU42+'Макс-М'!BU42</f>
        <v>0</v>
      </c>
      <c r="BV42" s="8">
        <f>'Капитал МС'!BV42+ИГС!BV42+'Макс-М'!BV42</f>
        <v>0</v>
      </c>
      <c r="BW42" s="9">
        <f>'Капитал МС'!BW42+ИГС!BW42+'Макс-М'!BW42</f>
        <v>0</v>
      </c>
      <c r="BX42" s="8">
        <f>'Капитал МС'!BX42+ИГС!BX42+'Макс-М'!BX42</f>
        <v>0</v>
      </c>
      <c r="BY42" s="9">
        <f>'Капитал МС'!BY42+ИГС!BY42+'Макс-М'!BY42</f>
        <v>0</v>
      </c>
      <c r="BZ42" s="8">
        <f>'Капитал МС'!BZ42+ИГС!BZ42+'Макс-М'!BZ42</f>
        <v>0</v>
      </c>
      <c r="CA42" s="8">
        <f t="shared" si="90"/>
        <v>685646.47</v>
      </c>
      <c r="CB42" s="8">
        <f t="shared" si="91"/>
        <v>685646.47</v>
      </c>
      <c r="CC42" s="9">
        <f>'Капитал МС'!CC42+ИГС!CC42+'Макс-М'!CC42</f>
        <v>0</v>
      </c>
      <c r="CD42" s="8">
        <f>'Капитал МС'!CD42+ИГС!CD42+'Макс-М'!CD42</f>
        <v>0</v>
      </c>
      <c r="CE42" s="9">
        <f>'Капитал МС'!CE42+ИГС!CE42+'Макс-М'!CE42</f>
        <v>0</v>
      </c>
      <c r="CF42" s="8">
        <f>'Капитал МС'!CF42+ИГС!CF42+'Макс-М'!CF42</f>
        <v>0</v>
      </c>
      <c r="CG42" s="9">
        <f>'Капитал МС'!CG42+ИГС!CG42+'Макс-М'!CG42</f>
        <v>0</v>
      </c>
      <c r="CH42" s="8">
        <f>'Капитал МС'!CH42+ИГС!CH42+'Макс-М'!CH42</f>
        <v>685646.47</v>
      </c>
      <c r="CI42" s="9">
        <f>'Капитал МС'!CI42+ИГС!CI42+'Макс-М'!CI42</f>
        <v>0</v>
      </c>
      <c r="CJ42" s="8">
        <f>'Капитал МС'!CJ42+ИГС!CJ42+'Макс-М'!CJ42</f>
        <v>0</v>
      </c>
      <c r="CK42" s="9">
        <f>'Капитал МС'!CK42+ИГС!CK42+'Макс-М'!CK42</f>
        <v>0</v>
      </c>
      <c r="CL42" s="8">
        <f>'Капитал МС'!CL42+ИГС!CL42+'Макс-М'!CL42</f>
        <v>0</v>
      </c>
      <c r="CM42" s="9">
        <f>'Капитал МС'!CM42+ИГС!CM42+'Макс-М'!CM42</f>
        <v>0</v>
      </c>
      <c r="CN42" s="8">
        <f>'Капитал МС'!CN42+ИГС!CN42+'Макс-М'!CN42</f>
        <v>0</v>
      </c>
      <c r="CO42" s="9">
        <f>'Капитал МС'!CO42+ИГС!CO42+'Макс-М'!CO42</f>
        <v>0</v>
      </c>
      <c r="CP42" s="8">
        <f>'Капитал МС'!CP42+ИГС!CP42+'Макс-М'!CP42</f>
        <v>0</v>
      </c>
      <c r="CQ42" s="9">
        <f>'Капитал МС'!CQ42+ИГС!CQ42+'Макс-М'!CQ42</f>
        <v>0</v>
      </c>
      <c r="CR42" s="8">
        <f>'Капитал МС'!CR42+ИГС!CR42+'Макс-М'!CR42</f>
        <v>0</v>
      </c>
    </row>
    <row r="43" spans="1:96" ht="15" customHeight="1" x14ac:dyDescent="0.25">
      <c r="A43" s="12">
        <v>33</v>
      </c>
      <c r="B43" s="18" t="s">
        <v>33</v>
      </c>
      <c r="C43" s="12">
        <v>330396</v>
      </c>
      <c r="D43" s="25" t="s">
        <v>156</v>
      </c>
      <c r="E43" s="25" t="s">
        <v>161</v>
      </c>
      <c r="F43" s="31" t="s">
        <v>157</v>
      </c>
      <c r="G43" s="8">
        <f t="shared" si="68"/>
        <v>29872989.23</v>
      </c>
      <c r="H43" s="8">
        <f t="shared" si="69"/>
        <v>0</v>
      </c>
      <c r="I43" s="9">
        <f t="shared" si="92"/>
        <v>0</v>
      </c>
      <c r="J43" s="8">
        <f t="shared" si="70"/>
        <v>0</v>
      </c>
      <c r="K43" s="9">
        <f t="shared" si="71"/>
        <v>0</v>
      </c>
      <c r="L43" s="8">
        <f t="shared" si="72"/>
        <v>0</v>
      </c>
      <c r="M43" s="9">
        <f t="shared" si="73"/>
        <v>0</v>
      </c>
      <c r="N43" s="8">
        <f t="shared" si="74"/>
        <v>0</v>
      </c>
      <c r="O43" s="9">
        <f t="shared" si="75"/>
        <v>339</v>
      </c>
      <c r="P43" s="8">
        <f t="shared" si="76"/>
        <v>29872989.23</v>
      </c>
      <c r="Q43" s="9">
        <f t="shared" si="77"/>
        <v>0</v>
      </c>
      <c r="R43" s="8">
        <f t="shared" si="67"/>
        <v>0</v>
      </c>
      <c r="S43" s="9">
        <f t="shared" si="78"/>
        <v>0</v>
      </c>
      <c r="T43" s="8">
        <f t="shared" si="79"/>
        <v>0</v>
      </c>
      <c r="U43" s="9">
        <f t="shared" si="80"/>
        <v>0</v>
      </c>
      <c r="V43" s="8">
        <f t="shared" si="81"/>
        <v>0</v>
      </c>
      <c r="W43" s="9">
        <f t="shared" si="82"/>
        <v>0</v>
      </c>
      <c r="X43" s="8">
        <f t="shared" si="83"/>
        <v>0</v>
      </c>
      <c r="Y43" s="8">
        <f t="shared" si="84"/>
        <v>7468247.3099999996</v>
      </c>
      <c r="Z43" s="8">
        <f t="shared" si="85"/>
        <v>0</v>
      </c>
      <c r="AA43" s="9">
        <f>'Капитал МС'!AA43+ИГС!AA43+'Макс-М'!AA43</f>
        <v>0</v>
      </c>
      <c r="AB43" s="8">
        <f>'Капитал МС'!AB43+ИГС!AB43+'Макс-М'!AB43</f>
        <v>0</v>
      </c>
      <c r="AC43" s="9">
        <f>'Капитал МС'!AC43+ИГС!AC43+'Макс-М'!AC43</f>
        <v>0</v>
      </c>
      <c r="AD43" s="8">
        <f>'Капитал МС'!AD43+ИГС!AD43+'Макс-М'!AD43</f>
        <v>0</v>
      </c>
      <c r="AE43" s="9">
        <f>'Капитал МС'!AE43+ИГС!AE43+'Макс-М'!AE43</f>
        <v>0</v>
      </c>
      <c r="AF43" s="8">
        <f>'Капитал МС'!AF43+ИГС!AF43+'Макс-М'!AF43</f>
        <v>0</v>
      </c>
      <c r="AG43" s="9">
        <f>'Капитал МС'!AG43+ИГС!AG43+'Макс-М'!AG43</f>
        <v>85</v>
      </c>
      <c r="AH43" s="8">
        <f>'Капитал МС'!AH43+ИГС!AH43+'Макс-М'!AH43</f>
        <v>7468247.3099999996</v>
      </c>
      <c r="AI43" s="9">
        <f>'Капитал МС'!AI43+ИГС!AI43+'Макс-М'!AI43</f>
        <v>0</v>
      </c>
      <c r="AJ43" s="8">
        <f>'Капитал МС'!AJ43+ИГС!AJ43+'Макс-М'!AJ43</f>
        <v>0</v>
      </c>
      <c r="AK43" s="9">
        <f>'Капитал МС'!AK43+ИГС!AK43+'Макс-М'!AK43</f>
        <v>0</v>
      </c>
      <c r="AL43" s="8">
        <f>'Капитал МС'!AL43+ИГС!AL43+'Макс-М'!AL43</f>
        <v>0</v>
      </c>
      <c r="AM43" s="9">
        <f>'Капитал МС'!AM43+ИГС!AM43+'Макс-М'!AM43</f>
        <v>0</v>
      </c>
      <c r="AN43" s="8">
        <f>'Капитал МС'!AN43+ИГС!AN43+'Макс-М'!AN43</f>
        <v>0</v>
      </c>
      <c r="AO43" s="9">
        <f>'Капитал МС'!AO43+ИГС!AO43+'Макс-М'!AO43</f>
        <v>0</v>
      </c>
      <c r="AP43" s="8">
        <f>'Капитал МС'!AP43+ИГС!AP43+'Макс-М'!AP43</f>
        <v>0</v>
      </c>
      <c r="AQ43" s="8">
        <f t="shared" si="86"/>
        <v>7468247.3099999996</v>
      </c>
      <c r="AR43" s="8">
        <f t="shared" si="87"/>
        <v>0</v>
      </c>
      <c r="AS43" s="9">
        <f>'Капитал МС'!AS43+ИГС!AS43+'Макс-М'!AS43</f>
        <v>0</v>
      </c>
      <c r="AT43" s="8">
        <f>'Капитал МС'!AT43+ИГС!AT43+'Макс-М'!AT43</f>
        <v>0</v>
      </c>
      <c r="AU43" s="9">
        <f>'Капитал МС'!AU43+ИГС!AU43+'Макс-М'!AU43</f>
        <v>0</v>
      </c>
      <c r="AV43" s="8">
        <f>'Капитал МС'!AV43+ИГС!AV43+'Макс-М'!AV43</f>
        <v>0</v>
      </c>
      <c r="AW43" s="9">
        <f>'Капитал МС'!AW43+ИГС!AW43+'Макс-М'!AW43</f>
        <v>0</v>
      </c>
      <c r="AX43" s="8">
        <f>'Капитал МС'!AX43+ИГС!AX43+'Макс-М'!AX43</f>
        <v>0</v>
      </c>
      <c r="AY43" s="9">
        <f>'Капитал МС'!AY43+ИГС!AY43+'Макс-М'!AY43</f>
        <v>85</v>
      </c>
      <c r="AZ43" s="8">
        <f>'Капитал МС'!AZ43+ИГС!AZ43+'Макс-М'!AZ43</f>
        <v>7468247.3099999996</v>
      </c>
      <c r="BA43" s="9">
        <f>'Капитал МС'!BA43+ИГС!BA43+'Макс-М'!BA43</f>
        <v>0</v>
      </c>
      <c r="BB43" s="8">
        <f>'Капитал МС'!BB43+ИГС!BB43+'Макс-М'!BB43</f>
        <v>0</v>
      </c>
      <c r="BC43" s="9">
        <f>'Капитал МС'!BC43+ИГС!BC43+'Макс-М'!BC43</f>
        <v>0</v>
      </c>
      <c r="BD43" s="8">
        <f>'Капитал МС'!BD43+ИГС!BD43+'Макс-М'!BD43</f>
        <v>0</v>
      </c>
      <c r="BE43" s="9">
        <f>'Капитал МС'!BE43+ИГС!BE43+'Макс-М'!BE43</f>
        <v>0</v>
      </c>
      <c r="BF43" s="8">
        <f>'Капитал МС'!BF43+ИГС!BF43+'Макс-М'!BF43</f>
        <v>0</v>
      </c>
      <c r="BG43" s="9">
        <f>'Капитал МС'!BG43+ИГС!BG43+'Макс-М'!BG43</f>
        <v>0</v>
      </c>
      <c r="BH43" s="8">
        <f>'Капитал МС'!BH43+ИГС!BH43+'Макс-М'!BH43</f>
        <v>0</v>
      </c>
      <c r="BI43" s="8">
        <f t="shared" si="88"/>
        <v>7468247.3099999996</v>
      </c>
      <c r="BJ43" s="8">
        <f t="shared" si="89"/>
        <v>0</v>
      </c>
      <c r="BK43" s="9">
        <f>'Капитал МС'!BK43+ИГС!BK43+'Макс-М'!BK43</f>
        <v>0</v>
      </c>
      <c r="BL43" s="8">
        <f>'Капитал МС'!BL43+ИГС!BL43+'Макс-М'!BL43</f>
        <v>0</v>
      </c>
      <c r="BM43" s="9">
        <f>'Капитал МС'!BM43+ИГС!BM43+'Макс-М'!BM43</f>
        <v>0</v>
      </c>
      <c r="BN43" s="8">
        <f>'Капитал МС'!BN43+ИГС!BN43+'Макс-М'!BN43</f>
        <v>0</v>
      </c>
      <c r="BO43" s="9">
        <f>'Капитал МС'!BO43+ИГС!BO43+'Макс-М'!BO43</f>
        <v>0</v>
      </c>
      <c r="BP43" s="8">
        <f>'Капитал МС'!BP43+ИГС!BP43+'Макс-М'!BP43</f>
        <v>0</v>
      </c>
      <c r="BQ43" s="9">
        <f>'Капитал МС'!BQ43+ИГС!BQ43+'Макс-М'!BQ43</f>
        <v>85</v>
      </c>
      <c r="BR43" s="8">
        <f>'Капитал МС'!BR43+ИГС!BR43+'Макс-М'!BR43</f>
        <v>7468247.3099999996</v>
      </c>
      <c r="BS43" s="9">
        <f>'Капитал МС'!BS43+ИГС!BS43+'Макс-М'!BS43</f>
        <v>0</v>
      </c>
      <c r="BT43" s="8">
        <f>'Капитал МС'!BT43+ИГС!BT43+'Макс-М'!BT43</f>
        <v>0</v>
      </c>
      <c r="BU43" s="9">
        <f>'Капитал МС'!BU43+ИГС!BU43+'Макс-М'!BU43</f>
        <v>0</v>
      </c>
      <c r="BV43" s="8">
        <f>'Капитал МС'!BV43+ИГС!BV43+'Макс-М'!BV43</f>
        <v>0</v>
      </c>
      <c r="BW43" s="9">
        <f>'Капитал МС'!BW43+ИГС!BW43+'Макс-М'!BW43</f>
        <v>0</v>
      </c>
      <c r="BX43" s="8">
        <f>'Капитал МС'!BX43+ИГС!BX43+'Макс-М'!BX43</f>
        <v>0</v>
      </c>
      <c r="BY43" s="9">
        <f>'Капитал МС'!BY43+ИГС!BY43+'Макс-М'!BY43</f>
        <v>0</v>
      </c>
      <c r="BZ43" s="8">
        <f>'Капитал МС'!BZ43+ИГС!BZ43+'Макс-М'!BZ43</f>
        <v>0</v>
      </c>
      <c r="CA43" s="8">
        <f t="shared" si="90"/>
        <v>7468247.2999999998</v>
      </c>
      <c r="CB43" s="8">
        <f t="shared" si="91"/>
        <v>0</v>
      </c>
      <c r="CC43" s="9">
        <f>'Капитал МС'!CC43+ИГС!CC43+'Макс-М'!CC43</f>
        <v>0</v>
      </c>
      <c r="CD43" s="8">
        <f>'Капитал МС'!CD43+ИГС!CD43+'Макс-М'!CD43</f>
        <v>0</v>
      </c>
      <c r="CE43" s="9">
        <f>'Капитал МС'!CE43+ИГС!CE43+'Макс-М'!CE43</f>
        <v>0</v>
      </c>
      <c r="CF43" s="8">
        <f>'Капитал МС'!CF43+ИГС!CF43+'Макс-М'!CF43</f>
        <v>0</v>
      </c>
      <c r="CG43" s="9">
        <f>'Капитал МС'!CG43+ИГС!CG43+'Макс-М'!CG43</f>
        <v>0</v>
      </c>
      <c r="CH43" s="8">
        <f>'Капитал МС'!CH43+ИГС!CH43+'Макс-М'!CH43</f>
        <v>0</v>
      </c>
      <c r="CI43" s="9">
        <f>'Капитал МС'!CI43+ИГС!CI43+'Макс-М'!CI43</f>
        <v>84</v>
      </c>
      <c r="CJ43" s="8">
        <f>'Капитал МС'!CJ43+ИГС!CJ43+'Макс-М'!CJ43</f>
        <v>7468247.2999999998</v>
      </c>
      <c r="CK43" s="9">
        <f>'Капитал МС'!CK43+ИГС!CK43+'Макс-М'!CK43</f>
        <v>0</v>
      </c>
      <c r="CL43" s="8">
        <f>'Капитал МС'!CL43+ИГС!CL43+'Макс-М'!CL43</f>
        <v>0</v>
      </c>
      <c r="CM43" s="9">
        <f>'Капитал МС'!CM43+ИГС!CM43+'Макс-М'!CM43</f>
        <v>0</v>
      </c>
      <c r="CN43" s="8">
        <f>'Капитал МС'!CN43+ИГС!CN43+'Макс-М'!CN43</f>
        <v>0</v>
      </c>
      <c r="CO43" s="9">
        <f>'Капитал МС'!CO43+ИГС!CO43+'Макс-М'!CO43</f>
        <v>0</v>
      </c>
      <c r="CP43" s="8">
        <f>'Капитал МС'!CP43+ИГС!CP43+'Макс-М'!CP43</f>
        <v>0</v>
      </c>
      <c r="CQ43" s="9">
        <f>'Капитал МС'!CQ43+ИГС!CQ43+'Макс-М'!CQ43</f>
        <v>0</v>
      </c>
      <c r="CR43" s="8">
        <f>'Капитал МС'!CR43+ИГС!CR43+'Макс-М'!CR43</f>
        <v>0</v>
      </c>
    </row>
    <row r="44" spans="1:96" ht="15" customHeight="1" x14ac:dyDescent="0.25">
      <c r="A44" s="12">
        <v>34</v>
      </c>
      <c r="B44" s="18" t="s">
        <v>127</v>
      </c>
      <c r="C44" s="12">
        <v>330399</v>
      </c>
      <c r="D44" s="25" t="s">
        <v>156</v>
      </c>
      <c r="E44" s="25" t="s">
        <v>161</v>
      </c>
      <c r="F44" s="31" t="s">
        <v>157</v>
      </c>
      <c r="G44" s="8">
        <f t="shared" si="68"/>
        <v>15358431.52</v>
      </c>
      <c r="H44" s="8">
        <f t="shared" si="69"/>
        <v>15358431.52</v>
      </c>
      <c r="I44" s="9">
        <f t="shared" si="92"/>
        <v>0</v>
      </c>
      <c r="J44" s="8">
        <f t="shared" si="70"/>
        <v>0</v>
      </c>
      <c r="K44" s="9">
        <f t="shared" si="71"/>
        <v>0</v>
      </c>
      <c r="L44" s="8">
        <f t="shared" si="72"/>
        <v>0</v>
      </c>
      <c r="M44" s="9">
        <f t="shared" si="73"/>
        <v>0</v>
      </c>
      <c r="N44" s="8">
        <f t="shared" si="74"/>
        <v>15358431.52</v>
      </c>
      <c r="O44" s="9">
        <f t="shared" si="75"/>
        <v>0</v>
      </c>
      <c r="P44" s="8">
        <f t="shared" si="76"/>
        <v>0</v>
      </c>
      <c r="Q44" s="9">
        <f t="shared" si="77"/>
        <v>0</v>
      </c>
      <c r="R44" s="8">
        <f t="shared" si="67"/>
        <v>0</v>
      </c>
      <c r="S44" s="9">
        <f t="shared" si="78"/>
        <v>0</v>
      </c>
      <c r="T44" s="8">
        <f t="shared" si="79"/>
        <v>0</v>
      </c>
      <c r="U44" s="9">
        <f t="shared" si="80"/>
        <v>0</v>
      </c>
      <c r="V44" s="8">
        <f t="shared" si="81"/>
        <v>0</v>
      </c>
      <c r="W44" s="9">
        <f t="shared" si="82"/>
        <v>0</v>
      </c>
      <c r="X44" s="8">
        <f t="shared" si="83"/>
        <v>0</v>
      </c>
      <c r="Y44" s="8">
        <f t="shared" si="84"/>
        <v>3839607.88</v>
      </c>
      <c r="Z44" s="8">
        <f t="shared" si="85"/>
        <v>3839607.88</v>
      </c>
      <c r="AA44" s="9">
        <f>'Капитал МС'!AA44+ИГС!AA44+'Макс-М'!AA44</f>
        <v>0</v>
      </c>
      <c r="AB44" s="8">
        <f>'Капитал МС'!AB44+ИГС!AB44+'Макс-М'!AB44</f>
        <v>0</v>
      </c>
      <c r="AC44" s="9">
        <f>'Капитал МС'!AC44+ИГС!AC44+'Макс-М'!AC44</f>
        <v>0</v>
      </c>
      <c r="AD44" s="8">
        <f>'Капитал МС'!AD44+ИГС!AD44+'Макс-М'!AD44</f>
        <v>0</v>
      </c>
      <c r="AE44" s="9">
        <f>'Капитал МС'!AE44+ИГС!AE44+'Макс-М'!AE44</f>
        <v>0</v>
      </c>
      <c r="AF44" s="8">
        <f>'Капитал МС'!AF44+ИГС!AF44+'Макс-М'!AF44</f>
        <v>3839607.88</v>
      </c>
      <c r="AG44" s="9">
        <f>'Капитал МС'!AG44+ИГС!AG44+'Макс-М'!AG44</f>
        <v>0</v>
      </c>
      <c r="AH44" s="8">
        <f>'Капитал МС'!AH44+ИГС!AH44+'Макс-М'!AH44</f>
        <v>0</v>
      </c>
      <c r="AI44" s="9">
        <f>'Капитал МС'!AI44+ИГС!AI44+'Макс-М'!AI44</f>
        <v>0</v>
      </c>
      <c r="AJ44" s="8">
        <f>'Капитал МС'!AJ44+ИГС!AJ44+'Макс-М'!AJ44</f>
        <v>0</v>
      </c>
      <c r="AK44" s="9">
        <f>'Капитал МС'!AK44+ИГС!AK44+'Макс-М'!AK44</f>
        <v>0</v>
      </c>
      <c r="AL44" s="8">
        <f>'Капитал МС'!AL44+ИГС!AL44+'Макс-М'!AL44</f>
        <v>0</v>
      </c>
      <c r="AM44" s="9">
        <f>'Капитал МС'!AM44+ИГС!AM44+'Макс-М'!AM44</f>
        <v>0</v>
      </c>
      <c r="AN44" s="8">
        <f>'Капитал МС'!AN44+ИГС!AN44+'Макс-М'!AN44</f>
        <v>0</v>
      </c>
      <c r="AO44" s="9">
        <f>'Капитал МС'!AO44+ИГС!AO44+'Макс-М'!AO44</f>
        <v>0</v>
      </c>
      <c r="AP44" s="8">
        <f>'Капитал МС'!AP44+ИГС!AP44+'Макс-М'!AP44</f>
        <v>0</v>
      </c>
      <c r="AQ44" s="8">
        <f t="shared" si="86"/>
        <v>3839607.88</v>
      </c>
      <c r="AR44" s="8">
        <f t="shared" si="87"/>
        <v>3839607.88</v>
      </c>
      <c r="AS44" s="9">
        <f>'Капитал МС'!AS44+ИГС!AS44+'Макс-М'!AS44</f>
        <v>0</v>
      </c>
      <c r="AT44" s="8">
        <f>'Капитал МС'!AT44+ИГС!AT44+'Макс-М'!AT44</f>
        <v>0</v>
      </c>
      <c r="AU44" s="9">
        <f>'Капитал МС'!AU44+ИГС!AU44+'Макс-М'!AU44</f>
        <v>0</v>
      </c>
      <c r="AV44" s="8">
        <f>'Капитал МС'!AV44+ИГС!AV44+'Макс-М'!AV44</f>
        <v>0</v>
      </c>
      <c r="AW44" s="9">
        <f>'Капитал МС'!AW44+ИГС!AW44+'Макс-М'!AW44</f>
        <v>0</v>
      </c>
      <c r="AX44" s="8">
        <f>'Капитал МС'!AX44+ИГС!AX44+'Макс-М'!AX44</f>
        <v>3839607.88</v>
      </c>
      <c r="AY44" s="9">
        <f>'Капитал МС'!AY44+ИГС!AY44+'Макс-М'!AY44</f>
        <v>0</v>
      </c>
      <c r="AZ44" s="8">
        <f>'Капитал МС'!AZ44+ИГС!AZ44+'Макс-М'!AZ44</f>
        <v>0</v>
      </c>
      <c r="BA44" s="9">
        <f>'Капитал МС'!BA44+ИГС!BA44+'Макс-М'!BA44</f>
        <v>0</v>
      </c>
      <c r="BB44" s="8">
        <f>'Капитал МС'!BB44+ИГС!BB44+'Макс-М'!BB44</f>
        <v>0</v>
      </c>
      <c r="BC44" s="9">
        <f>'Капитал МС'!BC44+ИГС!BC44+'Макс-М'!BC44</f>
        <v>0</v>
      </c>
      <c r="BD44" s="8">
        <f>'Капитал МС'!BD44+ИГС!BD44+'Макс-М'!BD44</f>
        <v>0</v>
      </c>
      <c r="BE44" s="9">
        <f>'Капитал МС'!BE44+ИГС!BE44+'Макс-М'!BE44</f>
        <v>0</v>
      </c>
      <c r="BF44" s="8">
        <f>'Капитал МС'!BF44+ИГС!BF44+'Макс-М'!BF44</f>
        <v>0</v>
      </c>
      <c r="BG44" s="9">
        <f>'Капитал МС'!BG44+ИГС!BG44+'Макс-М'!BG44</f>
        <v>0</v>
      </c>
      <c r="BH44" s="8">
        <f>'Капитал МС'!BH44+ИГС!BH44+'Макс-М'!BH44</f>
        <v>0</v>
      </c>
      <c r="BI44" s="8">
        <f t="shared" si="88"/>
        <v>3839607.88</v>
      </c>
      <c r="BJ44" s="8">
        <f t="shared" si="89"/>
        <v>3839607.88</v>
      </c>
      <c r="BK44" s="9">
        <f>'Капитал МС'!BK44+ИГС!BK44+'Макс-М'!BK44</f>
        <v>0</v>
      </c>
      <c r="BL44" s="8">
        <f>'Капитал МС'!BL44+ИГС!BL44+'Макс-М'!BL44</f>
        <v>0</v>
      </c>
      <c r="BM44" s="9">
        <f>'Капитал МС'!BM44+ИГС!BM44+'Макс-М'!BM44</f>
        <v>0</v>
      </c>
      <c r="BN44" s="8">
        <f>'Капитал МС'!BN44+ИГС!BN44+'Макс-М'!BN44</f>
        <v>0</v>
      </c>
      <c r="BO44" s="9">
        <f>'Капитал МС'!BO44+ИГС!BO44+'Макс-М'!BO44</f>
        <v>0</v>
      </c>
      <c r="BP44" s="8">
        <f>'Капитал МС'!BP44+ИГС!BP44+'Макс-М'!BP44</f>
        <v>3839607.88</v>
      </c>
      <c r="BQ44" s="9">
        <f>'Капитал МС'!BQ44+ИГС!BQ44+'Макс-М'!BQ44</f>
        <v>0</v>
      </c>
      <c r="BR44" s="8">
        <f>'Капитал МС'!BR44+ИГС!BR44+'Макс-М'!BR44</f>
        <v>0</v>
      </c>
      <c r="BS44" s="9">
        <f>'Капитал МС'!BS44+ИГС!BS44+'Макс-М'!BS44</f>
        <v>0</v>
      </c>
      <c r="BT44" s="8">
        <f>'Капитал МС'!BT44+ИГС!BT44+'Макс-М'!BT44</f>
        <v>0</v>
      </c>
      <c r="BU44" s="9">
        <f>'Капитал МС'!BU44+ИГС!BU44+'Макс-М'!BU44</f>
        <v>0</v>
      </c>
      <c r="BV44" s="8">
        <f>'Капитал МС'!BV44+ИГС!BV44+'Макс-М'!BV44</f>
        <v>0</v>
      </c>
      <c r="BW44" s="9">
        <f>'Капитал МС'!BW44+ИГС!BW44+'Макс-М'!BW44</f>
        <v>0</v>
      </c>
      <c r="BX44" s="8">
        <f>'Капитал МС'!BX44+ИГС!BX44+'Макс-М'!BX44</f>
        <v>0</v>
      </c>
      <c r="BY44" s="9">
        <f>'Капитал МС'!BY44+ИГС!BY44+'Макс-М'!BY44</f>
        <v>0</v>
      </c>
      <c r="BZ44" s="8">
        <f>'Капитал МС'!BZ44+ИГС!BZ44+'Макс-М'!BZ44</f>
        <v>0</v>
      </c>
      <c r="CA44" s="8">
        <f t="shared" si="90"/>
        <v>3839607.88</v>
      </c>
      <c r="CB44" s="8">
        <f t="shared" si="91"/>
        <v>3839607.88</v>
      </c>
      <c r="CC44" s="9">
        <f>'Капитал МС'!CC44+ИГС!CC44+'Макс-М'!CC44</f>
        <v>0</v>
      </c>
      <c r="CD44" s="8">
        <f>'Капитал МС'!CD44+ИГС!CD44+'Макс-М'!CD44</f>
        <v>0</v>
      </c>
      <c r="CE44" s="9">
        <f>'Капитал МС'!CE44+ИГС!CE44+'Макс-М'!CE44</f>
        <v>0</v>
      </c>
      <c r="CF44" s="8">
        <f>'Капитал МС'!CF44+ИГС!CF44+'Макс-М'!CF44</f>
        <v>0</v>
      </c>
      <c r="CG44" s="9">
        <f>'Капитал МС'!CG44+ИГС!CG44+'Макс-М'!CG44</f>
        <v>0</v>
      </c>
      <c r="CH44" s="8">
        <f>'Капитал МС'!CH44+ИГС!CH44+'Макс-М'!CH44</f>
        <v>3839607.88</v>
      </c>
      <c r="CI44" s="9">
        <f>'Капитал МС'!CI44+ИГС!CI44+'Макс-М'!CI44</f>
        <v>0</v>
      </c>
      <c r="CJ44" s="8">
        <f>'Капитал МС'!CJ44+ИГС!CJ44+'Макс-М'!CJ44</f>
        <v>0</v>
      </c>
      <c r="CK44" s="9">
        <f>'Капитал МС'!CK44+ИГС!CK44+'Макс-М'!CK44</f>
        <v>0</v>
      </c>
      <c r="CL44" s="8">
        <f>'Капитал МС'!CL44+ИГС!CL44+'Макс-М'!CL44</f>
        <v>0</v>
      </c>
      <c r="CM44" s="9">
        <f>'Капитал МС'!CM44+ИГС!CM44+'Макс-М'!CM44</f>
        <v>0</v>
      </c>
      <c r="CN44" s="8">
        <f>'Капитал МС'!CN44+ИГС!CN44+'Макс-М'!CN44</f>
        <v>0</v>
      </c>
      <c r="CO44" s="9">
        <f>'Капитал МС'!CO44+ИГС!CO44+'Макс-М'!CO44</f>
        <v>0</v>
      </c>
      <c r="CP44" s="8">
        <f>'Капитал МС'!CP44+ИГС!CP44+'Макс-М'!CP44</f>
        <v>0</v>
      </c>
      <c r="CQ44" s="9">
        <f>'Капитал МС'!CQ44+ИГС!CQ44+'Макс-М'!CQ44</f>
        <v>0</v>
      </c>
      <c r="CR44" s="8">
        <f>'Капитал МС'!CR44+ИГС!CR44+'Макс-М'!CR44</f>
        <v>0</v>
      </c>
    </row>
    <row r="45" spans="1:96" ht="15" customHeight="1" x14ac:dyDescent="0.25">
      <c r="A45" s="12">
        <v>35</v>
      </c>
      <c r="B45" s="18" t="s">
        <v>128</v>
      </c>
      <c r="C45" s="12">
        <v>330401</v>
      </c>
      <c r="D45" s="25" t="s">
        <v>156</v>
      </c>
      <c r="E45" s="25" t="s">
        <v>161</v>
      </c>
      <c r="F45" s="31" t="s">
        <v>157</v>
      </c>
      <c r="G45" s="8">
        <f t="shared" si="68"/>
        <v>3132486.88</v>
      </c>
      <c r="H45" s="8">
        <f t="shared" si="69"/>
        <v>0</v>
      </c>
      <c r="I45" s="9">
        <f t="shared" si="92"/>
        <v>0</v>
      </c>
      <c r="J45" s="8">
        <f t="shared" si="70"/>
        <v>0</v>
      </c>
      <c r="K45" s="9">
        <f t="shared" si="71"/>
        <v>0</v>
      </c>
      <c r="L45" s="8">
        <f t="shared" si="72"/>
        <v>0</v>
      </c>
      <c r="M45" s="9">
        <f t="shared" si="73"/>
        <v>0</v>
      </c>
      <c r="N45" s="8">
        <f t="shared" si="74"/>
        <v>0</v>
      </c>
      <c r="O45" s="9">
        <f t="shared" si="75"/>
        <v>118</v>
      </c>
      <c r="P45" s="8">
        <f t="shared" si="76"/>
        <v>3132486.88</v>
      </c>
      <c r="Q45" s="9">
        <f t="shared" si="77"/>
        <v>0</v>
      </c>
      <c r="R45" s="8">
        <f t="shared" si="67"/>
        <v>0</v>
      </c>
      <c r="S45" s="9">
        <f t="shared" si="78"/>
        <v>0</v>
      </c>
      <c r="T45" s="8">
        <f t="shared" si="79"/>
        <v>0</v>
      </c>
      <c r="U45" s="9">
        <f t="shared" si="80"/>
        <v>0</v>
      </c>
      <c r="V45" s="8">
        <f t="shared" si="81"/>
        <v>0</v>
      </c>
      <c r="W45" s="9">
        <f t="shared" si="82"/>
        <v>0</v>
      </c>
      <c r="X45" s="8">
        <f t="shared" si="83"/>
        <v>0</v>
      </c>
      <c r="Y45" s="8">
        <f t="shared" si="84"/>
        <v>783121.72</v>
      </c>
      <c r="Z45" s="8">
        <f t="shared" si="85"/>
        <v>0</v>
      </c>
      <c r="AA45" s="9">
        <f>'Капитал МС'!AA45+ИГС!AA45+'Макс-М'!AA45</f>
        <v>0</v>
      </c>
      <c r="AB45" s="8">
        <f>'Капитал МС'!AB45+ИГС!AB45+'Макс-М'!AB45</f>
        <v>0</v>
      </c>
      <c r="AC45" s="9">
        <f>'Капитал МС'!AC45+ИГС!AC45+'Макс-М'!AC45</f>
        <v>0</v>
      </c>
      <c r="AD45" s="8">
        <f>'Капитал МС'!AD45+ИГС!AD45+'Макс-М'!AD45</f>
        <v>0</v>
      </c>
      <c r="AE45" s="9">
        <f>'Капитал МС'!AE45+ИГС!AE45+'Макс-М'!AE45</f>
        <v>0</v>
      </c>
      <c r="AF45" s="8">
        <f>'Капитал МС'!AF45+ИГС!AF45+'Макс-М'!AF45</f>
        <v>0</v>
      </c>
      <c r="AG45" s="9">
        <f>'Капитал МС'!AG45+ИГС!AG45+'Макс-М'!AG45</f>
        <v>30</v>
      </c>
      <c r="AH45" s="8">
        <f>'Капитал МС'!AH45+ИГС!AH45+'Макс-М'!AH45</f>
        <v>783121.72</v>
      </c>
      <c r="AI45" s="9">
        <f>'Капитал МС'!AI45+ИГС!AI45+'Макс-М'!AI45</f>
        <v>0</v>
      </c>
      <c r="AJ45" s="8">
        <f>'Капитал МС'!AJ45+ИГС!AJ45+'Макс-М'!AJ45</f>
        <v>0</v>
      </c>
      <c r="AK45" s="9">
        <f>'Капитал МС'!AK45+ИГС!AK45+'Макс-М'!AK45</f>
        <v>0</v>
      </c>
      <c r="AL45" s="8">
        <f>'Капитал МС'!AL45+ИГС!AL45+'Макс-М'!AL45</f>
        <v>0</v>
      </c>
      <c r="AM45" s="9">
        <f>'Капитал МС'!AM45+ИГС!AM45+'Макс-М'!AM45</f>
        <v>0</v>
      </c>
      <c r="AN45" s="8">
        <f>'Капитал МС'!AN45+ИГС!AN45+'Макс-М'!AN45</f>
        <v>0</v>
      </c>
      <c r="AO45" s="9">
        <f>'Капитал МС'!AO45+ИГС!AO45+'Макс-М'!AO45</f>
        <v>0</v>
      </c>
      <c r="AP45" s="8">
        <f>'Капитал МС'!AP45+ИГС!AP45+'Макс-М'!AP45</f>
        <v>0</v>
      </c>
      <c r="AQ45" s="8">
        <f t="shared" si="86"/>
        <v>783121.72</v>
      </c>
      <c r="AR45" s="8">
        <f t="shared" si="87"/>
        <v>0</v>
      </c>
      <c r="AS45" s="9">
        <f>'Капитал МС'!AS45+ИГС!AS45+'Макс-М'!AS45</f>
        <v>0</v>
      </c>
      <c r="AT45" s="8">
        <f>'Капитал МС'!AT45+ИГС!AT45+'Макс-М'!AT45</f>
        <v>0</v>
      </c>
      <c r="AU45" s="9">
        <f>'Капитал МС'!AU45+ИГС!AU45+'Макс-М'!AU45</f>
        <v>0</v>
      </c>
      <c r="AV45" s="8">
        <f>'Капитал МС'!AV45+ИГС!AV45+'Макс-М'!AV45</f>
        <v>0</v>
      </c>
      <c r="AW45" s="9">
        <f>'Капитал МС'!AW45+ИГС!AW45+'Макс-М'!AW45</f>
        <v>0</v>
      </c>
      <c r="AX45" s="8">
        <f>'Капитал МС'!AX45+ИГС!AX45+'Макс-М'!AX45</f>
        <v>0</v>
      </c>
      <c r="AY45" s="9">
        <f>'Капитал МС'!AY45+ИГС!AY45+'Макс-М'!AY45</f>
        <v>30</v>
      </c>
      <c r="AZ45" s="8">
        <f>'Капитал МС'!AZ45+ИГС!AZ45+'Макс-М'!AZ45</f>
        <v>783121.72</v>
      </c>
      <c r="BA45" s="9">
        <f>'Капитал МС'!BA45+ИГС!BA45+'Макс-М'!BA45</f>
        <v>0</v>
      </c>
      <c r="BB45" s="8">
        <f>'Капитал МС'!BB45+ИГС!BB45+'Макс-М'!BB45</f>
        <v>0</v>
      </c>
      <c r="BC45" s="9">
        <f>'Капитал МС'!BC45+ИГС!BC45+'Макс-М'!BC45</f>
        <v>0</v>
      </c>
      <c r="BD45" s="8">
        <f>'Капитал МС'!BD45+ИГС!BD45+'Макс-М'!BD45</f>
        <v>0</v>
      </c>
      <c r="BE45" s="9">
        <f>'Капитал МС'!BE45+ИГС!BE45+'Макс-М'!BE45</f>
        <v>0</v>
      </c>
      <c r="BF45" s="8">
        <f>'Капитал МС'!BF45+ИГС!BF45+'Макс-М'!BF45</f>
        <v>0</v>
      </c>
      <c r="BG45" s="9">
        <f>'Капитал МС'!BG45+ИГС!BG45+'Макс-М'!BG45</f>
        <v>0</v>
      </c>
      <c r="BH45" s="8">
        <f>'Капитал МС'!BH45+ИГС!BH45+'Макс-М'!BH45</f>
        <v>0</v>
      </c>
      <c r="BI45" s="8">
        <f t="shared" si="88"/>
        <v>783121.72</v>
      </c>
      <c r="BJ45" s="8">
        <f t="shared" si="89"/>
        <v>0</v>
      </c>
      <c r="BK45" s="9">
        <f>'Капитал МС'!BK45+ИГС!BK45+'Макс-М'!BK45</f>
        <v>0</v>
      </c>
      <c r="BL45" s="8">
        <f>'Капитал МС'!BL45+ИГС!BL45+'Макс-М'!BL45</f>
        <v>0</v>
      </c>
      <c r="BM45" s="9">
        <f>'Капитал МС'!BM45+ИГС!BM45+'Макс-М'!BM45</f>
        <v>0</v>
      </c>
      <c r="BN45" s="8">
        <f>'Капитал МС'!BN45+ИГС!BN45+'Макс-М'!BN45</f>
        <v>0</v>
      </c>
      <c r="BO45" s="9">
        <f>'Капитал МС'!BO45+ИГС!BO45+'Макс-М'!BO45</f>
        <v>0</v>
      </c>
      <c r="BP45" s="8">
        <f>'Капитал МС'!BP45+ИГС!BP45+'Макс-М'!BP45</f>
        <v>0</v>
      </c>
      <c r="BQ45" s="9">
        <f>'Капитал МС'!BQ45+ИГС!BQ45+'Макс-М'!BQ45</f>
        <v>30</v>
      </c>
      <c r="BR45" s="8">
        <f>'Капитал МС'!BR45+ИГС!BR45+'Макс-М'!BR45</f>
        <v>783121.72</v>
      </c>
      <c r="BS45" s="9">
        <f>'Капитал МС'!BS45+ИГС!BS45+'Макс-М'!BS45</f>
        <v>0</v>
      </c>
      <c r="BT45" s="8">
        <f>'Капитал МС'!BT45+ИГС!BT45+'Макс-М'!BT45</f>
        <v>0</v>
      </c>
      <c r="BU45" s="9">
        <f>'Капитал МС'!BU45+ИГС!BU45+'Макс-М'!BU45</f>
        <v>0</v>
      </c>
      <c r="BV45" s="8">
        <f>'Капитал МС'!BV45+ИГС!BV45+'Макс-М'!BV45</f>
        <v>0</v>
      </c>
      <c r="BW45" s="9">
        <f>'Капитал МС'!BW45+ИГС!BW45+'Макс-М'!BW45</f>
        <v>0</v>
      </c>
      <c r="BX45" s="8">
        <f>'Капитал МС'!BX45+ИГС!BX45+'Макс-М'!BX45</f>
        <v>0</v>
      </c>
      <c r="BY45" s="9">
        <f>'Капитал МС'!BY45+ИГС!BY45+'Макс-М'!BY45</f>
        <v>0</v>
      </c>
      <c r="BZ45" s="8">
        <f>'Капитал МС'!BZ45+ИГС!BZ45+'Макс-М'!BZ45</f>
        <v>0</v>
      </c>
      <c r="CA45" s="8">
        <f t="shared" si="90"/>
        <v>783121.72</v>
      </c>
      <c r="CB45" s="8">
        <f t="shared" si="91"/>
        <v>0</v>
      </c>
      <c r="CC45" s="9">
        <f>'Капитал МС'!CC45+ИГС!CC45+'Макс-М'!CC45</f>
        <v>0</v>
      </c>
      <c r="CD45" s="8">
        <f>'Капитал МС'!CD45+ИГС!CD45+'Макс-М'!CD45</f>
        <v>0</v>
      </c>
      <c r="CE45" s="9">
        <f>'Капитал МС'!CE45+ИГС!CE45+'Макс-М'!CE45</f>
        <v>0</v>
      </c>
      <c r="CF45" s="8">
        <f>'Капитал МС'!CF45+ИГС!CF45+'Макс-М'!CF45</f>
        <v>0</v>
      </c>
      <c r="CG45" s="9">
        <f>'Капитал МС'!CG45+ИГС!CG45+'Макс-М'!CG45</f>
        <v>0</v>
      </c>
      <c r="CH45" s="8">
        <f>'Капитал МС'!CH45+ИГС!CH45+'Макс-М'!CH45</f>
        <v>0</v>
      </c>
      <c r="CI45" s="9">
        <f>'Капитал МС'!CI45+ИГС!CI45+'Макс-М'!CI45</f>
        <v>28</v>
      </c>
      <c r="CJ45" s="8">
        <f>'Капитал МС'!CJ45+ИГС!CJ45+'Макс-М'!CJ45</f>
        <v>783121.72</v>
      </c>
      <c r="CK45" s="9">
        <f>'Капитал МС'!CK45+ИГС!CK45+'Макс-М'!CK45</f>
        <v>0</v>
      </c>
      <c r="CL45" s="8">
        <f>'Капитал МС'!CL45+ИГС!CL45+'Макс-М'!CL45</f>
        <v>0</v>
      </c>
      <c r="CM45" s="9">
        <f>'Капитал МС'!CM45+ИГС!CM45+'Макс-М'!CM45</f>
        <v>0</v>
      </c>
      <c r="CN45" s="8">
        <f>'Капитал МС'!CN45+ИГС!CN45+'Макс-М'!CN45</f>
        <v>0</v>
      </c>
      <c r="CO45" s="9">
        <f>'Капитал МС'!CO45+ИГС!CO45+'Макс-М'!CO45</f>
        <v>0</v>
      </c>
      <c r="CP45" s="8">
        <f>'Капитал МС'!CP45+ИГС!CP45+'Макс-М'!CP45</f>
        <v>0</v>
      </c>
      <c r="CQ45" s="9">
        <f>'Капитал МС'!CQ45+ИГС!CQ45+'Макс-М'!CQ45</f>
        <v>0</v>
      </c>
      <c r="CR45" s="8">
        <f>'Капитал МС'!CR45+ИГС!CR45+'Макс-М'!CR45</f>
        <v>0</v>
      </c>
    </row>
    <row r="46" spans="1:96" ht="15" customHeight="1" x14ac:dyDescent="0.25">
      <c r="A46" s="12">
        <v>36</v>
      </c>
      <c r="B46" s="18" t="s">
        <v>95</v>
      </c>
      <c r="C46" s="12">
        <v>330381</v>
      </c>
      <c r="D46" s="25" t="s">
        <v>156</v>
      </c>
      <c r="E46" s="25" t="s">
        <v>161</v>
      </c>
      <c r="F46" s="31" t="s">
        <v>157</v>
      </c>
      <c r="G46" s="8">
        <f t="shared" si="68"/>
        <v>1485551.25</v>
      </c>
      <c r="H46" s="8">
        <f t="shared" si="69"/>
        <v>1485551.25</v>
      </c>
      <c r="I46" s="9">
        <f t="shared" si="92"/>
        <v>0</v>
      </c>
      <c r="J46" s="8">
        <f t="shared" si="70"/>
        <v>0</v>
      </c>
      <c r="K46" s="9">
        <f t="shared" si="71"/>
        <v>0</v>
      </c>
      <c r="L46" s="8">
        <f t="shared" si="72"/>
        <v>0</v>
      </c>
      <c r="M46" s="9">
        <f t="shared" si="73"/>
        <v>9509</v>
      </c>
      <c r="N46" s="8">
        <f t="shared" si="74"/>
        <v>1485551.25</v>
      </c>
      <c r="O46" s="9">
        <f t="shared" si="75"/>
        <v>0</v>
      </c>
      <c r="P46" s="8">
        <f t="shared" si="76"/>
        <v>0</v>
      </c>
      <c r="Q46" s="9">
        <f t="shared" si="77"/>
        <v>0</v>
      </c>
      <c r="R46" s="8">
        <f t="shared" si="67"/>
        <v>0</v>
      </c>
      <c r="S46" s="9">
        <f t="shared" si="78"/>
        <v>0</v>
      </c>
      <c r="T46" s="8">
        <f t="shared" si="79"/>
        <v>0</v>
      </c>
      <c r="U46" s="9">
        <f t="shared" si="80"/>
        <v>0</v>
      </c>
      <c r="V46" s="8">
        <f t="shared" si="81"/>
        <v>0</v>
      </c>
      <c r="W46" s="9">
        <f t="shared" si="82"/>
        <v>0</v>
      </c>
      <c r="X46" s="8">
        <f t="shared" si="83"/>
        <v>0</v>
      </c>
      <c r="Y46" s="8">
        <f t="shared" si="84"/>
        <v>371387.82</v>
      </c>
      <c r="Z46" s="8">
        <f t="shared" si="85"/>
        <v>371387.82</v>
      </c>
      <c r="AA46" s="9">
        <f>'Капитал МС'!AA46+ИГС!AA46+'Макс-М'!AA46</f>
        <v>0</v>
      </c>
      <c r="AB46" s="8">
        <f>'Капитал МС'!AB46+ИГС!AB46+'Макс-М'!AB46</f>
        <v>0</v>
      </c>
      <c r="AC46" s="9">
        <f>'Капитал МС'!AC46+ИГС!AC46+'Макс-М'!AC46</f>
        <v>0</v>
      </c>
      <c r="AD46" s="8">
        <f>'Капитал МС'!AD46+ИГС!AD46+'Макс-М'!AD46</f>
        <v>0</v>
      </c>
      <c r="AE46" s="9">
        <f>'Капитал МС'!AE46+ИГС!AE46+'Макс-М'!AE46</f>
        <v>2377</v>
      </c>
      <c r="AF46" s="8">
        <f>'Капитал МС'!AF46+ИГС!AF46+'Макс-М'!AF46</f>
        <v>371387.82</v>
      </c>
      <c r="AG46" s="9">
        <f>'Капитал МС'!AG46+ИГС!AG46+'Макс-М'!AG46</f>
        <v>0</v>
      </c>
      <c r="AH46" s="8">
        <f>'Капитал МС'!AH46+ИГС!AH46+'Макс-М'!AH46</f>
        <v>0</v>
      </c>
      <c r="AI46" s="9">
        <f>'Капитал МС'!AI46+ИГС!AI46+'Макс-М'!AI46</f>
        <v>0</v>
      </c>
      <c r="AJ46" s="8">
        <f>'Капитал МС'!AJ46+ИГС!AJ46+'Макс-М'!AJ46</f>
        <v>0</v>
      </c>
      <c r="AK46" s="9">
        <f>'Капитал МС'!AK46+ИГС!AK46+'Макс-М'!AK46</f>
        <v>0</v>
      </c>
      <c r="AL46" s="8">
        <f>'Капитал МС'!AL46+ИГС!AL46+'Макс-М'!AL46</f>
        <v>0</v>
      </c>
      <c r="AM46" s="9">
        <f>'Капитал МС'!AM46+ИГС!AM46+'Макс-М'!AM46</f>
        <v>0</v>
      </c>
      <c r="AN46" s="8">
        <f>'Капитал МС'!AN46+ИГС!AN46+'Макс-М'!AN46</f>
        <v>0</v>
      </c>
      <c r="AO46" s="9">
        <f>'Капитал МС'!AO46+ИГС!AO46+'Макс-М'!AO46</f>
        <v>0</v>
      </c>
      <c r="AP46" s="8">
        <f>'Капитал МС'!AP46+ИГС!AP46+'Макс-М'!AP46</f>
        <v>0</v>
      </c>
      <c r="AQ46" s="8">
        <f t="shared" si="86"/>
        <v>371387.82</v>
      </c>
      <c r="AR46" s="8">
        <f t="shared" si="87"/>
        <v>371387.82</v>
      </c>
      <c r="AS46" s="9">
        <f>'Капитал МС'!AS46+ИГС!AS46+'Макс-М'!AS46</f>
        <v>0</v>
      </c>
      <c r="AT46" s="8">
        <f>'Капитал МС'!AT46+ИГС!AT46+'Макс-М'!AT46</f>
        <v>0</v>
      </c>
      <c r="AU46" s="9">
        <f>'Капитал МС'!AU46+ИГС!AU46+'Макс-М'!AU46</f>
        <v>0</v>
      </c>
      <c r="AV46" s="8">
        <f>'Капитал МС'!AV46+ИГС!AV46+'Макс-М'!AV46</f>
        <v>0</v>
      </c>
      <c r="AW46" s="9">
        <f>'Капитал МС'!AW46+ИГС!AW46+'Макс-М'!AW46</f>
        <v>2377</v>
      </c>
      <c r="AX46" s="8">
        <f>'Капитал МС'!AX46+ИГС!AX46+'Макс-М'!AX46</f>
        <v>371387.82</v>
      </c>
      <c r="AY46" s="9">
        <f>'Капитал МС'!AY46+ИГС!AY46+'Макс-М'!AY46</f>
        <v>0</v>
      </c>
      <c r="AZ46" s="8">
        <f>'Капитал МС'!AZ46+ИГС!AZ46+'Макс-М'!AZ46</f>
        <v>0</v>
      </c>
      <c r="BA46" s="9">
        <f>'Капитал МС'!BA46+ИГС!BA46+'Макс-М'!BA46</f>
        <v>0</v>
      </c>
      <c r="BB46" s="8">
        <f>'Капитал МС'!BB46+ИГС!BB46+'Макс-М'!BB46</f>
        <v>0</v>
      </c>
      <c r="BC46" s="9">
        <f>'Капитал МС'!BC46+ИГС!BC46+'Макс-М'!BC46</f>
        <v>0</v>
      </c>
      <c r="BD46" s="8">
        <f>'Капитал МС'!BD46+ИГС!BD46+'Макс-М'!BD46</f>
        <v>0</v>
      </c>
      <c r="BE46" s="9">
        <f>'Капитал МС'!BE46+ИГС!BE46+'Макс-М'!BE46</f>
        <v>0</v>
      </c>
      <c r="BF46" s="8">
        <f>'Капитал МС'!BF46+ИГС!BF46+'Макс-М'!BF46</f>
        <v>0</v>
      </c>
      <c r="BG46" s="9">
        <f>'Капитал МС'!BG46+ИГС!BG46+'Макс-М'!BG46</f>
        <v>0</v>
      </c>
      <c r="BH46" s="8">
        <f>'Капитал МС'!BH46+ИГС!BH46+'Макс-М'!BH46</f>
        <v>0</v>
      </c>
      <c r="BI46" s="8">
        <f t="shared" si="88"/>
        <v>371387.82</v>
      </c>
      <c r="BJ46" s="8">
        <f t="shared" si="89"/>
        <v>371387.82</v>
      </c>
      <c r="BK46" s="9">
        <f>'Капитал МС'!BK46+ИГС!BK46+'Макс-М'!BK46</f>
        <v>0</v>
      </c>
      <c r="BL46" s="8">
        <f>'Капитал МС'!BL46+ИГС!BL46+'Макс-М'!BL46</f>
        <v>0</v>
      </c>
      <c r="BM46" s="9">
        <f>'Капитал МС'!BM46+ИГС!BM46+'Макс-М'!BM46</f>
        <v>0</v>
      </c>
      <c r="BN46" s="8">
        <f>'Капитал МС'!BN46+ИГС!BN46+'Макс-М'!BN46</f>
        <v>0</v>
      </c>
      <c r="BO46" s="9">
        <f>'Капитал МС'!BO46+ИГС!BO46+'Макс-М'!BO46</f>
        <v>2377</v>
      </c>
      <c r="BP46" s="8">
        <f>'Капитал МС'!BP46+ИГС!BP46+'Макс-М'!BP46</f>
        <v>371387.82</v>
      </c>
      <c r="BQ46" s="9">
        <f>'Капитал МС'!BQ46+ИГС!BQ46+'Макс-М'!BQ46</f>
        <v>0</v>
      </c>
      <c r="BR46" s="8">
        <f>'Капитал МС'!BR46+ИГС!BR46+'Макс-М'!BR46</f>
        <v>0</v>
      </c>
      <c r="BS46" s="9">
        <f>'Капитал МС'!BS46+ИГС!BS46+'Макс-М'!BS46</f>
        <v>0</v>
      </c>
      <c r="BT46" s="8">
        <f>'Капитал МС'!BT46+ИГС!BT46+'Макс-М'!BT46</f>
        <v>0</v>
      </c>
      <c r="BU46" s="9">
        <f>'Капитал МС'!BU46+ИГС!BU46+'Макс-М'!BU46</f>
        <v>0</v>
      </c>
      <c r="BV46" s="8">
        <f>'Капитал МС'!BV46+ИГС!BV46+'Макс-М'!BV46</f>
        <v>0</v>
      </c>
      <c r="BW46" s="9">
        <f>'Капитал МС'!BW46+ИГС!BW46+'Макс-М'!BW46</f>
        <v>0</v>
      </c>
      <c r="BX46" s="8">
        <f>'Капитал МС'!BX46+ИГС!BX46+'Макс-М'!BX46</f>
        <v>0</v>
      </c>
      <c r="BY46" s="9">
        <f>'Капитал МС'!BY46+ИГС!BY46+'Макс-М'!BY46</f>
        <v>0</v>
      </c>
      <c r="BZ46" s="8">
        <f>'Капитал МС'!BZ46+ИГС!BZ46+'Макс-М'!BZ46</f>
        <v>0</v>
      </c>
      <c r="CA46" s="8">
        <f t="shared" si="90"/>
        <v>371387.79</v>
      </c>
      <c r="CB46" s="8">
        <f t="shared" si="91"/>
        <v>371387.79</v>
      </c>
      <c r="CC46" s="9">
        <f>'Капитал МС'!CC46+ИГС!CC46+'Макс-М'!CC46</f>
        <v>0</v>
      </c>
      <c r="CD46" s="8">
        <f>'Капитал МС'!CD46+ИГС!CD46+'Макс-М'!CD46</f>
        <v>0</v>
      </c>
      <c r="CE46" s="9">
        <f>'Капитал МС'!CE46+ИГС!CE46+'Макс-М'!CE46</f>
        <v>0</v>
      </c>
      <c r="CF46" s="8">
        <f>'Капитал МС'!CF46+ИГС!CF46+'Макс-М'!CF46</f>
        <v>0</v>
      </c>
      <c r="CG46" s="9">
        <f>'Капитал МС'!CG46+ИГС!CG46+'Макс-М'!CG46</f>
        <v>2378</v>
      </c>
      <c r="CH46" s="8">
        <f>'Капитал МС'!CH46+ИГС!CH46+'Макс-М'!CH46</f>
        <v>371387.79</v>
      </c>
      <c r="CI46" s="9">
        <f>'Капитал МС'!CI46+ИГС!CI46+'Макс-М'!CI46</f>
        <v>0</v>
      </c>
      <c r="CJ46" s="8">
        <f>'Капитал МС'!CJ46+ИГС!CJ46+'Макс-М'!CJ46</f>
        <v>0</v>
      </c>
      <c r="CK46" s="9">
        <f>'Капитал МС'!CK46+ИГС!CK46+'Макс-М'!CK46</f>
        <v>0</v>
      </c>
      <c r="CL46" s="8">
        <f>'Капитал МС'!CL46+ИГС!CL46+'Макс-М'!CL46</f>
        <v>0</v>
      </c>
      <c r="CM46" s="9">
        <f>'Капитал МС'!CM46+ИГС!CM46+'Макс-М'!CM46</f>
        <v>0</v>
      </c>
      <c r="CN46" s="8">
        <f>'Капитал МС'!CN46+ИГС!CN46+'Макс-М'!CN46</f>
        <v>0</v>
      </c>
      <c r="CO46" s="9">
        <f>'Капитал МС'!CO46+ИГС!CO46+'Макс-М'!CO46</f>
        <v>0</v>
      </c>
      <c r="CP46" s="8">
        <f>'Капитал МС'!CP46+ИГС!CP46+'Макс-М'!CP46</f>
        <v>0</v>
      </c>
      <c r="CQ46" s="9">
        <f>'Капитал МС'!CQ46+ИГС!CQ46+'Макс-М'!CQ46</f>
        <v>0</v>
      </c>
      <c r="CR46" s="8">
        <f>'Капитал МС'!CR46+ИГС!CR46+'Макс-М'!CR46</f>
        <v>0</v>
      </c>
    </row>
    <row r="47" spans="1:96" ht="15" customHeight="1" x14ac:dyDescent="0.25">
      <c r="A47" s="12">
        <v>37</v>
      </c>
      <c r="B47" s="18" t="s">
        <v>105</v>
      </c>
      <c r="C47" s="12">
        <v>330380</v>
      </c>
      <c r="D47" s="25" t="s">
        <v>156</v>
      </c>
      <c r="E47" s="25" t="s">
        <v>161</v>
      </c>
      <c r="F47" s="31" t="s">
        <v>157</v>
      </c>
      <c r="G47" s="8">
        <f t="shared" si="68"/>
        <v>38776235.090000004</v>
      </c>
      <c r="H47" s="8">
        <f t="shared" si="69"/>
        <v>38776235.090000004</v>
      </c>
      <c r="I47" s="9">
        <f t="shared" si="92"/>
        <v>59</v>
      </c>
      <c r="J47" s="8">
        <f t="shared" si="70"/>
        <v>14603.09</v>
      </c>
      <c r="K47" s="9">
        <f t="shared" si="71"/>
        <v>0</v>
      </c>
      <c r="L47" s="8">
        <f t="shared" si="72"/>
        <v>0</v>
      </c>
      <c r="M47" s="9">
        <f t="shared" si="73"/>
        <v>492</v>
      </c>
      <c r="N47" s="8">
        <f t="shared" si="74"/>
        <v>38761632</v>
      </c>
      <c r="O47" s="9">
        <f t="shared" si="75"/>
        <v>0</v>
      </c>
      <c r="P47" s="8">
        <f t="shared" si="76"/>
        <v>0</v>
      </c>
      <c r="Q47" s="9">
        <f t="shared" si="77"/>
        <v>0</v>
      </c>
      <c r="R47" s="8">
        <f t="shared" si="67"/>
        <v>0</v>
      </c>
      <c r="S47" s="9">
        <f t="shared" si="78"/>
        <v>0</v>
      </c>
      <c r="T47" s="8">
        <f t="shared" si="79"/>
        <v>0</v>
      </c>
      <c r="U47" s="9">
        <f t="shared" si="80"/>
        <v>0</v>
      </c>
      <c r="V47" s="8">
        <f t="shared" si="81"/>
        <v>0</v>
      </c>
      <c r="W47" s="9">
        <f t="shared" si="82"/>
        <v>0</v>
      </c>
      <c r="X47" s="8">
        <f t="shared" si="83"/>
        <v>0</v>
      </c>
      <c r="Y47" s="8">
        <f t="shared" si="84"/>
        <v>9694058.7799999993</v>
      </c>
      <c r="Z47" s="8">
        <f t="shared" si="85"/>
        <v>9694058.7799999993</v>
      </c>
      <c r="AA47" s="9">
        <f>'Капитал МС'!AA47+ИГС!AA47+'Макс-М'!AA47</f>
        <v>15</v>
      </c>
      <c r="AB47" s="8">
        <f>'Капитал МС'!AB47+ИГС!AB47+'Макс-М'!AB47</f>
        <v>3650.78</v>
      </c>
      <c r="AC47" s="9">
        <f>'Капитал МС'!AC47+ИГС!AC47+'Макс-М'!AC47</f>
        <v>0</v>
      </c>
      <c r="AD47" s="8">
        <f>'Капитал МС'!AD47+ИГС!AD47+'Макс-М'!AD47</f>
        <v>0</v>
      </c>
      <c r="AE47" s="9">
        <f>'Капитал МС'!AE47+ИГС!AE47+'Макс-М'!AE47</f>
        <v>124</v>
      </c>
      <c r="AF47" s="8">
        <f>'Капитал МС'!AF47+ИГС!AF47+'Макс-М'!AF47</f>
        <v>9690408</v>
      </c>
      <c r="AG47" s="9">
        <f>'Капитал МС'!AG47+ИГС!AG47+'Макс-М'!AG47</f>
        <v>0</v>
      </c>
      <c r="AH47" s="8">
        <f>'Капитал МС'!AH47+ИГС!AH47+'Макс-М'!AH47</f>
        <v>0</v>
      </c>
      <c r="AI47" s="9">
        <f>'Капитал МС'!AI47+ИГС!AI47+'Макс-М'!AI47</f>
        <v>0</v>
      </c>
      <c r="AJ47" s="8">
        <f>'Капитал МС'!AJ47+ИГС!AJ47+'Макс-М'!AJ47</f>
        <v>0</v>
      </c>
      <c r="AK47" s="9">
        <f>'Капитал МС'!AK47+ИГС!AK47+'Макс-М'!AK47</f>
        <v>0</v>
      </c>
      <c r="AL47" s="8">
        <f>'Капитал МС'!AL47+ИГС!AL47+'Макс-М'!AL47</f>
        <v>0</v>
      </c>
      <c r="AM47" s="9">
        <f>'Капитал МС'!AM47+ИГС!AM47+'Макс-М'!AM47</f>
        <v>0</v>
      </c>
      <c r="AN47" s="8">
        <f>'Капитал МС'!AN47+ИГС!AN47+'Макс-М'!AN47</f>
        <v>0</v>
      </c>
      <c r="AO47" s="9">
        <f>'Капитал МС'!AO47+ИГС!AO47+'Макс-М'!AO47</f>
        <v>0</v>
      </c>
      <c r="AP47" s="8">
        <f>'Капитал МС'!AP47+ИГС!AP47+'Макс-М'!AP47</f>
        <v>0</v>
      </c>
      <c r="AQ47" s="8">
        <f t="shared" si="86"/>
        <v>9694058.7799999993</v>
      </c>
      <c r="AR47" s="8">
        <f t="shared" si="87"/>
        <v>9694058.7799999993</v>
      </c>
      <c r="AS47" s="9">
        <f>'Капитал МС'!AS47+ИГС!AS47+'Макс-М'!AS47</f>
        <v>15</v>
      </c>
      <c r="AT47" s="8">
        <f>'Капитал МС'!AT47+ИГС!AT47+'Макс-М'!AT47</f>
        <v>3650.78</v>
      </c>
      <c r="AU47" s="9">
        <f>'Капитал МС'!AU47+ИГС!AU47+'Макс-М'!AU47</f>
        <v>0</v>
      </c>
      <c r="AV47" s="8">
        <f>'Капитал МС'!AV47+ИГС!AV47+'Макс-М'!AV47</f>
        <v>0</v>
      </c>
      <c r="AW47" s="9">
        <f>'Капитал МС'!AW47+ИГС!AW47+'Макс-М'!AW47</f>
        <v>124</v>
      </c>
      <c r="AX47" s="8">
        <f>'Капитал МС'!AX47+ИГС!AX47+'Макс-М'!AX47</f>
        <v>9690408</v>
      </c>
      <c r="AY47" s="9">
        <f>'Капитал МС'!AY47+ИГС!AY47+'Макс-М'!AY47</f>
        <v>0</v>
      </c>
      <c r="AZ47" s="8">
        <f>'Капитал МС'!AZ47+ИГС!AZ47+'Макс-М'!AZ47</f>
        <v>0</v>
      </c>
      <c r="BA47" s="9">
        <f>'Капитал МС'!BA47+ИГС!BA47+'Макс-М'!BA47</f>
        <v>0</v>
      </c>
      <c r="BB47" s="8">
        <f>'Капитал МС'!BB47+ИГС!BB47+'Макс-М'!BB47</f>
        <v>0</v>
      </c>
      <c r="BC47" s="9">
        <f>'Капитал МС'!BC47+ИГС!BC47+'Макс-М'!BC47</f>
        <v>0</v>
      </c>
      <c r="BD47" s="8">
        <f>'Капитал МС'!BD47+ИГС!BD47+'Макс-М'!BD47</f>
        <v>0</v>
      </c>
      <c r="BE47" s="9">
        <f>'Капитал МС'!BE47+ИГС!BE47+'Макс-М'!BE47</f>
        <v>0</v>
      </c>
      <c r="BF47" s="8">
        <f>'Капитал МС'!BF47+ИГС!BF47+'Макс-М'!BF47</f>
        <v>0</v>
      </c>
      <c r="BG47" s="9">
        <f>'Капитал МС'!BG47+ИГС!BG47+'Макс-М'!BG47</f>
        <v>0</v>
      </c>
      <c r="BH47" s="8">
        <f>'Капитал МС'!BH47+ИГС!BH47+'Макс-М'!BH47</f>
        <v>0</v>
      </c>
      <c r="BI47" s="8">
        <f t="shared" si="88"/>
        <v>9694058.7799999993</v>
      </c>
      <c r="BJ47" s="8">
        <f t="shared" si="89"/>
        <v>9694058.7799999993</v>
      </c>
      <c r="BK47" s="9">
        <f>'Капитал МС'!BK47+ИГС!BK47+'Макс-М'!BK47</f>
        <v>15</v>
      </c>
      <c r="BL47" s="8">
        <f>'Капитал МС'!BL47+ИГС!BL47+'Макс-М'!BL47</f>
        <v>3650.78</v>
      </c>
      <c r="BM47" s="9">
        <f>'Капитал МС'!BM47+ИГС!BM47+'Макс-М'!BM47</f>
        <v>0</v>
      </c>
      <c r="BN47" s="8">
        <f>'Капитал МС'!BN47+ИГС!BN47+'Макс-М'!BN47</f>
        <v>0</v>
      </c>
      <c r="BO47" s="9">
        <f>'Капитал МС'!BO47+ИГС!BO47+'Макс-М'!BO47</f>
        <v>124</v>
      </c>
      <c r="BP47" s="8">
        <f>'Капитал МС'!BP47+ИГС!BP47+'Макс-М'!BP47</f>
        <v>9690408</v>
      </c>
      <c r="BQ47" s="9">
        <f>'Капитал МС'!BQ47+ИГС!BQ47+'Макс-М'!BQ47</f>
        <v>0</v>
      </c>
      <c r="BR47" s="8">
        <f>'Капитал МС'!BR47+ИГС!BR47+'Макс-М'!BR47</f>
        <v>0</v>
      </c>
      <c r="BS47" s="9">
        <f>'Капитал МС'!BS47+ИГС!BS47+'Макс-М'!BS47</f>
        <v>0</v>
      </c>
      <c r="BT47" s="8">
        <f>'Капитал МС'!BT47+ИГС!BT47+'Макс-М'!BT47</f>
        <v>0</v>
      </c>
      <c r="BU47" s="9">
        <f>'Капитал МС'!BU47+ИГС!BU47+'Макс-М'!BU47</f>
        <v>0</v>
      </c>
      <c r="BV47" s="8">
        <f>'Капитал МС'!BV47+ИГС!BV47+'Макс-М'!BV47</f>
        <v>0</v>
      </c>
      <c r="BW47" s="9">
        <f>'Капитал МС'!BW47+ИГС!BW47+'Макс-М'!BW47</f>
        <v>0</v>
      </c>
      <c r="BX47" s="8">
        <f>'Капитал МС'!BX47+ИГС!BX47+'Макс-М'!BX47</f>
        <v>0</v>
      </c>
      <c r="BY47" s="9">
        <f>'Капитал МС'!BY47+ИГС!BY47+'Макс-М'!BY47</f>
        <v>0</v>
      </c>
      <c r="BZ47" s="8">
        <f>'Капитал МС'!BZ47+ИГС!BZ47+'Макс-М'!BZ47</f>
        <v>0</v>
      </c>
      <c r="CA47" s="8">
        <f t="shared" si="90"/>
        <v>9694058.75</v>
      </c>
      <c r="CB47" s="8">
        <f t="shared" si="91"/>
        <v>9694058.75</v>
      </c>
      <c r="CC47" s="9">
        <f>'Капитал МС'!CC47+ИГС!CC47+'Макс-М'!CC47</f>
        <v>14</v>
      </c>
      <c r="CD47" s="8">
        <f>'Капитал МС'!CD47+ИГС!CD47+'Макс-М'!CD47</f>
        <v>3650.75</v>
      </c>
      <c r="CE47" s="9">
        <f>'Капитал МС'!CE47+ИГС!CE47+'Макс-М'!CE47</f>
        <v>0</v>
      </c>
      <c r="CF47" s="8">
        <f>'Капитал МС'!CF47+ИГС!CF47+'Макс-М'!CF47</f>
        <v>0</v>
      </c>
      <c r="CG47" s="9">
        <f>'Капитал МС'!CG47+ИГС!CG47+'Макс-М'!CG47</f>
        <v>120</v>
      </c>
      <c r="CH47" s="8">
        <f>'Капитал МС'!CH47+ИГС!CH47+'Макс-М'!CH47</f>
        <v>9690408</v>
      </c>
      <c r="CI47" s="9">
        <f>'Капитал МС'!CI47+ИГС!CI47+'Макс-М'!CI47</f>
        <v>0</v>
      </c>
      <c r="CJ47" s="8">
        <f>'Капитал МС'!CJ47+ИГС!CJ47+'Макс-М'!CJ47</f>
        <v>0</v>
      </c>
      <c r="CK47" s="9">
        <f>'Капитал МС'!CK47+ИГС!CK47+'Макс-М'!CK47</f>
        <v>0</v>
      </c>
      <c r="CL47" s="8">
        <f>'Капитал МС'!CL47+ИГС!CL47+'Макс-М'!CL47</f>
        <v>0</v>
      </c>
      <c r="CM47" s="9">
        <f>'Капитал МС'!CM47+ИГС!CM47+'Макс-М'!CM47</f>
        <v>0</v>
      </c>
      <c r="CN47" s="8">
        <f>'Капитал МС'!CN47+ИГС!CN47+'Макс-М'!CN47</f>
        <v>0</v>
      </c>
      <c r="CO47" s="9">
        <f>'Капитал МС'!CO47+ИГС!CO47+'Макс-М'!CO47</f>
        <v>0</v>
      </c>
      <c r="CP47" s="8">
        <f>'Капитал МС'!CP47+ИГС!CP47+'Макс-М'!CP47</f>
        <v>0</v>
      </c>
      <c r="CQ47" s="9">
        <f>'Капитал МС'!CQ47+ИГС!CQ47+'Макс-М'!CQ47</f>
        <v>0</v>
      </c>
      <c r="CR47" s="8">
        <f>'Капитал МС'!CR47+ИГС!CR47+'Макс-М'!CR47</f>
        <v>0</v>
      </c>
    </row>
    <row r="48" spans="1:96" ht="15" customHeight="1" x14ac:dyDescent="0.25">
      <c r="A48" s="12">
        <v>38</v>
      </c>
      <c r="B48" s="18" t="s">
        <v>148</v>
      </c>
      <c r="C48" s="12">
        <v>330421</v>
      </c>
      <c r="D48" s="25" t="s">
        <v>156</v>
      </c>
      <c r="E48" s="25" t="s">
        <v>161</v>
      </c>
      <c r="F48" s="31" t="s">
        <v>157</v>
      </c>
      <c r="G48" s="8">
        <f t="shared" si="68"/>
        <v>16298603.789999999</v>
      </c>
      <c r="H48" s="8">
        <f t="shared" si="69"/>
        <v>16298603.789999999</v>
      </c>
      <c r="I48" s="9">
        <f t="shared" si="92"/>
        <v>0</v>
      </c>
      <c r="J48" s="8">
        <f t="shared" si="70"/>
        <v>0</v>
      </c>
      <c r="K48" s="9">
        <f t="shared" si="71"/>
        <v>0</v>
      </c>
      <c r="L48" s="8">
        <f t="shared" si="72"/>
        <v>0</v>
      </c>
      <c r="M48" s="9">
        <f t="shared" si="73"/>
        <v>0</v>
      </c>
      <c r="N48" s="8">
        <f t="shared" si="74"/>
        <v>16298603.789999999</v>
      </c>
      <c r="O48" s="9">
        <f t="shared" si="75"/>
        <v>0</v>
      </c>
      <c r="P48" s="8">
        <f t="shared" si="76"/>
        <v>0</v>
      </c>
      <c r="Q48" s="9">
        <f t="shared" si="77"/>
        <v>0</v>
      </c>
      <c r="R48" s="8">
        <f t="shared" si="67"/>
        <v>0</v>
      </c>
      <c r="S48" s="9">
        <f t="shared" si="78"/>
        <v>0</v>
      </c>
      <c r="T48" s="8">
        <f t="shared" si="79"/>
        <v>0</v>
      </c>
      <c r="U48" s="9">
        <f t="shared" si="80"/>
        <v>0</v>
      </c>
      <c r="V48" s="8">
        <f t="shared" si="81"/>
        <v>0</v>
      </c>
      <c r="W48" s="9">
        <f t="shared" si="82"/>
        <v>0</v>
      </c>
      <c r="X48" s="8">
        <f t="shared" si="83"/>
        <v>0</v>
      </c>
      <c r="Y48" s="8">
        <f t="shared" si="84"/>
        <v>4074650.95</v>
      </c>
      <c r="Z48" s="8">
        <f t="shared" si="85"/>
        <v>4074650.95</v>
      </c>
      <c r="AA48" s="9">
        <f>'Капитал МС'!AA48+ИГС!AA48+'Макс-М'!AA48</f>
        <v>0</v>
      </c>
      <c r="AB48" s="8">
        <f>'Капитал МС'!AB48+ИГС!AB48+'Макс-М'!AB48</f>
        <v>0</v>
      </c>
      <c r="AC48" s="9">
        <f>'Капитал МС'!AC48+ИГС!AC48+'Макс-М'!AC48</f>
        <v>0</v>
      </c>
      <c r="AD48" s="8">
        <f>'Капитал МС'!AD48+ИГС!AD48+'Макс-М'!AD48</f>
        <v>0</v>
      </c>
      <c r="AE48" s="9">
        <f>'Капитал МС'!AE48+ИГС!AE48+'Макс-М'!AE48</f>
        <v>0</v>
      </c>
      <c r="AF48" s="8">
        <f>'Капитал МС'!AF48+ИГС!AF48+'Макс-М'!AF48</f>
        <v>4074650.95</v>
      </c>
      <c r="AG48" s="9">
        <f>'Капитал МС'!AG48+ИГС!AG48+'Макс-М'!AG48</f>
        <v>0</v>
      </c>
      <c r="AH48" s="8">
        <f>'Капитал МС'!AH48+ИГС!AH48+'Макс-М'!AH48</f>
        <v>0</v>
      </c>
      <c r="AI48" s="9">
        <f>'Капитал МС'!AI48+ИГС!AI48+'Макс-М'!AI48</f>
        <v>0</v>
      </c>
      <c r="AJ48" s="8">
        <f>'Капитал МС'!AJ48+ИГС!AJ48+'Макс-М'!AJ48</f>
        <v>0</v>
      </c>
      <c r="AK48" s="9">
        <f>'Капитал МС'!AK48+ИГС!AK48+'Макс-М'!AK48</f>
        <v>0</v>
      </c>
      <c r="AL48" s="8">
        <f>'Капитал МС'!AL48+ИГС!AL48+'Макс-М'!AL48</f>
        <v>0</v>
      </c>
      <c r="AM48" s="9">
        <f>'Капитал МС'!AM48+ИГС!AM48+'Макс-М'!AM48</f>
        <v>0</v>
      </c>
      <c r="AN48" s="8">
        <f>'Капитал МС'!AN48+ИГС!AN48+'Макс-М'!AN48</f>
        <v>0</v>
      </c>
      <c r="AO48" s="9">
        <f>'Капитал МС'!AO48+ИГС!AO48+'Макс-М'!AO48</f>
        <v>0</v>
      </c>
      <c r="AP48" s="8">
        <f>'Капитал МС'!AP48+ИГС!AP48+'Макс-М'!AP48</f>
        <v>0</v>
      </c>
      <c r="AQ48" s="8">
        <f t="shared" si="86"/>
        <v>4074650.95</v>
      </c>
      <c r="AR48" s="8">
        <f t="shared" si="87"/>
        <v>4074650.95</v>
      </c>
      <c r="AS48" s="9">
        <f>'Капитал МС'!AS48+ИГС!AS48+'Макс-М'!AS48</f>
        <v>0</v>
      </c>
      <c r="AT48" s="8">
        <f>'Капитал МС'!AT48+ИГС!AT48+'Макс-М'!AT48</f>
        <v>0</v>
      </c>
      <c r="AU48" s="9">
        <f>'Капитал МС'!AU48+ИГС!AU48+'Макс-М'!AU48</f>
        <v>0</v>
      </c>
      <c r="AV48" s="8">
        <f>'Капитал МС'!AV48+ИГС!AV48+'Макс-М'!AV48</f>
        <v>0</v>
      </c>
      <c r="AW48" s="9">
        <f>'Капитал МС'!AW48+ИГС!AW48+'Макс-М'!AW48</f>
        <v>0</v>
      </c>
      <c r="AX48" s="8">
        <f>'Капитал МС'!AX48+ИГС!AX48+'Макс-М'!AX48</f>
        <v>4074650.95</v>
      </c>
      <c r="AY48" s="9">
        <f>'Капитал МС'!AY48+ИГС!AY48+'Макс-М'!AY48</f>
        <v>0</v>
      </c>
      <c r="AZ48" s="8">
        <f>'Капитал МС'!AZ48+ИГС!AZ48+'Макс-М'!AZ48</f>
        <v>0</v>
      </c>
      <c r="BA48" s="9">
        <f>'Капитал МС'!BA48+ИГС!BA48+'Макс-М'!BA48</f>
        <v>0</v>
      </c>
      <c r="BB48" s="8">
        <f>'Капитал МС'!BB48+ИГС!BB48+'Макс-М'!BB48</f>
        <v>0</v>
      </c>
      <c r="BC48" s="9">
        <f>'Капитал МС'!BC48+ИГС!BC48+'Макс-М'!BC48</f>
        <v>0</v>
      </c>
      <c r="BD48" s="8">
        <f>'Капитал МС'!BD48+ИГС!BD48+'Макс-М'!BD48</f>
        <v>0</v>
      </c>
      <c r="BE48" s="9">
        <f>'Капитал МС'!BE48+ИГС!BE48+'Макс-М'!BE48</f>
        <v>0</v>
      </c>
      <c r="BF48" s="8">
        <f>'Капитал МС'!BF48+ИГС!BF48+'Макс-М'!BF48</f>
        <v>0</v>
      </c>
      <c r="BG48" s="9">
        <f>'Капитал МС'!BG48+ИГС!BG48+'Макс-М'!BG48</f>
        <v>0</v>
      </c>
      <c r="BH48" s="8">
        <f>'Капитал МС'!BH48+ИГС!BH48+'Макс-М'!BH48</f>
        <v>0</v>
      </c>
      <c r="BI48" s="8">
        <f t="shared" si="88"/>
        <v>4074650.95</v>
      </c>
      <c r="BJ48" s="8">
        <f t="shared" si="89"/>
        <v>4074650.95</v>
      </c>
      <c r="BK48" s="9">
        <f>'Капитал МС'!BK48+ИГС!BK48+'Макс-М'!BK48</f>
        <v>0</v>
      </c>
      <c r="BL48" s="8">
        <f>'Капитал МС'!BL48+ИГС!BL48+'Макс-М'!BL48</f>
        <v>0</v>
      </c>
      <c r="BM48" s="9">
        <f>'Капитал МС'!BM48+ИГС!BM48+'Макс-М'!BM48</f>
        <v>0</v>
      </c>
      <c r="BN48" s="8">
        <f>'Капитал МС'!BN48+ИГС!BN48+'Макс-М'!BN48</f>
        <v>0</v>
      </c>
      <c r="BO48" s="9">
        <f>'Капитал МС'!BO48+ИГС!BO48+'Макс-М'!BO48</f>
        <v>0</v>
      </c>
      <c r="BP48" s="8">
        <f>'Капитал МС'!BP48+ИГС!BP48+'Макс-М'!BP48</f>
        <v>4074650.95</v>
      </c>
      <c r="BQ48" s="9">
        <f>'Капитал МС'!BQ48+ИГС!BQ48+'Макс-М'!BQ48</f>
        <v>0</v>
      </c>
      <c r="BR48" s="8">
        <f>'Капитал МС'!BR48+ИГС!BR48+'Макс-М'!BR48</f>
        <v>0</v>
      </c>
      <c r="BS48" s="9">
        <f>'Капитал МС'!BS48+ИГС!BS48+'Макс-М'!BS48</f>
        <v>0</v>
      </c>
      <c r="BT48" s="8">
        <f>'Капитал МС'!BT48+ИГС!BT48+'Макс-М'!BT48</f>
        <v>0</v>
      </c>
      <c r="BU48" s="9">
        <f>'Капитал МС'!BU48+ИГС!BU48+'Макс-М'!BU48</f>
        <v>0</v>
      </c>
      <c r="BV48" s="8">
        <f>'Капитал МС'!BV48+ИГС!BV48+'Макс-М'!BV48</f>
        <v>0</v>
      </c>
      <c r="BW48" s="9">
        <f>'Капитал МС'!BW48+ИГС!BW48+'Макс-М'!BW48</f>
        <v>0</v>
      </c>
      <c r="BX48" s="8">
        <f>'Капитал МС'!BX48+ИГС!BX48+'Макс-М'!BX48</f>
        <v>0</v>
      </c>
      <c r="BY48" s="9">
        <f>'Капитал МС'!BY48+ИГС!BY48+'Макс-М'!BY48</f>
        <v>0</v>
      </c>
      <c r="BZ48" s="8">
        <f>'Капитал МС'!BZ48+ИГС!BZ48+'Макс-М'!BZ48</f>
        <v>0</v>
      </c>
      <c r="CA48" s="8">
        <f t="shared" si="90"/>
        <v>4074650.94</v>
      </c>
      <c r="CB48" s="8">
        <f t="shared" si="91"/>
        <v>4074650.94</v>
      </c>
      <c r="CC48" s="9">
        <f>'Капитал МС'!CC48+ИГС!CC48+'Макс-М'!CC48</f>
        <v>0</v>
      </c>
      <c r="CD48" s="8">
        <f>'Капитал МС'!CD48+ИГС!CD48+'Макс-М'!CD48</f>
        <v>0</v>
      </c>
      <c r="CE48" s="9">
        <f>'Капитал МС'!CE48+ИГС!CE48+'Макс-М'!CE48</f>
        <v>0</v>
      </c>
      <c r="CF48" s="8">
        <f>'Капитал МС'!CF48+ИГС!CF48+'Макс-М'!CF48</f>
        <v>0</v>
      </c>
      <c r="CG48" s="9">
        <f>'Капитал МС'!CG48+ИГС!CG48+'Макс-М'!CG48</f>
        <v>0</v>
      </c>
      <c r="CH48" s="8">
        <f>'Капитал МС'!CH48+ИГС!CH48+'Макс-М'!CH48</f>
        <v>4074650.94</v>
      </c>
      <c r="CI48" s="9">
        <f>'Капитал МС'!CI48+ИГС!CI48+'Макс-М'!CI48</f>
        <v>0</v>
      </c>
      <c r="CJ48" s="8">
        <f>'Капитал МС'!CJ48+ИГС!CJ48+'Макс-М'!CJ48</f>
        <v>0</v>
      </c>
      <c r="CK48" s="9">
        <f>'Капитал МС'!CK48+ИГС!CK48+'Макс-М'!CK48</f>
        <v>0</v>
      </c>
      <c r="CL48" s="8">
        <f>'Капитал МС'!CL48+ИГС!CL48+'Макс-М'!CL48</f>
        <v>0</v>
      </c>
      <c r="CM48" s="9">
        <f>'Капитал МС'!CM48+ИГС!CM48+'Макс-М'!CM48</f>
        <v>0</v>
      </c>
      <c r="CN48" s="8">
        <f>'Капитал МС'!CN48+ИГС!CN48+'Макс-М'!CN48</f>
        <v>0</v>
      </c>
      <c r="CO48" s="9">
        <f>'Капитал МС'!CO48+ИГС!CO48+'Макс-М'!CO48</f>
        <v>0</v>
      </c>
      <c r="CP48" s="8">
        <f>'Капитал МС'!CP48+ИГС!CP48+'Макс-М'!CP48</f>
        <v>0</v>
      </c>
      <c r="CQ48" s="9">
        <f>'Капитал МС'!CQ48+ИГС!CQ48+'Макс-М'!CQ48</f>
        <v>0</v>
      </c>
      <c r="CR48" s="8">
        <f>'Капитал МС'!CR48+ИГС!CR48+'Макс-М'!CR48</f>
        <v>0</v>
      </c>
    </row>
    <row r="49" spans="1:96" ht="15" customHeight="1" x14ac:dyDescent="0.25">
      <c r="A49" s="12">
        <v>39</v>
      </c>
      <c r="B49" s="18" t="s">
        <v>162</v>
      </c>
      <c r="C49" s="12">
        <v>330372</v>
      </c>
      <c r="D49" s="25" t="s">
        <v>156</v>
      </c>
      <c r="E49" s="25" t="s">
        <v>161</v>
      </c>
      <c r="F49" s="31" t="s">
        <v>157</v>
      </c>
      <c r="G49" s="8">
        <f t="shared" si="68"/>
        <v>28321332.91</v>
      </c>
      <c r="H49" s="8">
        <f t="shared" si="69"/>
        <v>7067496.7000000002</v>
      </c>
      <c r="I49" s="9">
        <f t="shared" si="92"/>
        <v>0</v>
      </c>
      <c r="J49" s="8">
        <f t="shared" si="70"/>
        <v>0</v>
      </c>
      <c r="K49" s="9">
        <f t="shared" si="71"/>
        <v>0</v>
      </c>
      <c r="L49" s="8">
        <f t="shared" si="72"/>
        <v>0</v>
      </c>
      <c r="M49" s="9">
        <f t="shared" si="73"/>
        <v>0</v>
      </c>
      <c r="N49" s="8">
        <f t="shared" si="74"/>
        <v>7067496.7000000002</v>
      </c>
      <c r="O49" s="9">
        <f t="shared" si="75"/>
        <v>122</v>
      </c>
      <c r="P49" s="8">
        <f t="shared" si="76"/>
        <v>16694876.210000001</v>
      </c>
      <c r="Q49" s="9">
        <f t="shared" si="77"/>
        <v>32</v>
      </c>
      <c r="R49" s="8">
        <f t="shared" si="67"/>
        <v>4558960</v>
      </c>
      <c r="S49" s="9">
        <f t="shared" si="78"/>
        <v>0</v>
      </c>
      <c r="T49" s="8">
        <f t="shared" si="79"/>
        <v>0</v>
      </c>
      <c r="U49" s="9">
        <f t="shared" si="80"/>
        <v>32</v>
      </c>
      <c r="V49" s="8">
        <f t="shared" si="81"/>
        <v>4558960</v>
      </c>
      <c r="W49" s="9">
        <f t="shared" si="82"/>
        <v>0</v>
      </c>
      <c r="X49" s="8">
        <f t="shared" si="83"/>
        <v>0</v>
      </c>
      <c r="Y49" s="8">
        <f t="shared" si="84"/>
        <v>7080333.2300000004</v>
      </c>
      <c r="Z49" s="8">
        <f t="shared" si="85"/>
        <v>1766874.18</v>
      </c>
      <c r="AA49" s="9">
        <f>'Капитал МС'!AA49+ИГС!AA49+'Макс-М'!AA49</f>
        <v>0</v>
      </c>
      <c r="AB49" s="8">
        <f>'Капитал МС'!AB49+ИГС!AB49+'Макс-М'!AB49</f>
        <v>0</v>
      </c>
      <c r="AC49" s="9">
        <f>'Капитал МС'!AC49+ИГС!AC49+'Макс-М'!AC49</f>
        <v>0</v>
      </c>
      <c r="AD49" s="8">
        <f>'Капитал МС'!AD49+ИГС!AD49+'Макс-М'!AD49</f>
        <v>0</v>
      </c>
      <c r="AE49" s="9">
        <f>'Капитал МС'!AE49+ИГС!AE49+'Макс-М'!AE49</f>
        <v>0</v>
      </c>
      <c r="AF49" s="8">
        <f>'Капитал МС'!AF49+ИГС!AF49+'Макс-М'!AF49</f>
        <v>1766874.18</v>
      </c>
      <c r="AG49" s="9">
        <f>'Капитал МС'!AG49+ИГС!AG49+'Макс-М'!AG49</f>
        <v>31</v>
      </c>
      <c r="AH49" s="8">
        <f>'Капитал МС'!AH49+ИГС!AH49+'Макс-М'!AH49</f>
        <v>4173719.05</v>
      </c>
      <c r="AI49" s="9">
        <f>'Капитал МС'!AI49+ИГС!AI49+'Макс-М'!AI49</f>
        <v>8</v>
      </c>
      <c r="AJ49" s="8">
        <f>'Капитал МС'!AJ49+ИГС!AJ49+'Макс-М'!AJ49</f>
        <v>1139740</v>
      </c>
      <c r="AK49" s="9">
        <f>'Капитал МС'!AK49+ИГС!AK49+'Макс-М'!AK49</f>
        <v>0</v>
      </c>
      <c r="AL49" s="8">
        <f>'Капитал МС'!AL49+ИГС!AL49+'Макс-М'!AL49</f>
        <v>0</v>
      </c>
      <c r="AM49" s="9">
        <f>'Капитал МС'!AM49+ИГС!AM49+'Макс-М'!AM49</f>
        <v>8</v>
      </c>
      <c r="AN49" s="8">
        <f>'Капитал МС'!AN49+ИГС!AN49+'Макс-М'!AN49</f>
        <v>1097569.6200000001</v>
      </c>
      <c r="AO49" s="9">
        <f>'Капитал МС'!AO49+ИГС!AO49+'Макс-М'!AO49</f>
        <v>0</v>
      </c>
      <c r="AP49" s="8">
        <f>'Капитал МС'!AP49+ИГС!AP49+'Макс-М'!AP49</f>
        <v>0</v>
      </c>
      <c r="AQ49" s="8">
        <f t="shared" si="86"/>
        <v>7080333.2300000004</v>
      </c>
      <c r="AR49" s="8">
        <f t="shared" si="87"/>
        <v>1766874.18</v>
      </c>
      <c r="AS49" s="9">
        <f>'Капитал МС'!AS49+ИГС!AS49+'Макс-М'!AS49</f>
        <v>0</v>
      </c>
      <c r="AT49" s="8">
        <f>'Капитал МС'!AT49+ИГС!AT49+'Макс-М'!AT49</f>
        <v>0</v>
      </c>
      <c r="AU49" s="9">
        <f>'Капитал МС'!AU49+ИГС!AU49+'Макс-М'!AU49</f>
        <v>0</v>
      </c>
      <c r="AV49" s="8">
        <f>'Капитал МС'!AV49+ИГС!AV49+'Макс-М'!AV49</f>
        <v>0</v>
      </c>
      <c r="AW49" s="9">
        <f>'Капитал МС'!AW49+ИГС!AW49+'Макс-М'!AW49</f>
        <v>0</v>
      </c>
      <c r="AX49" s="8">
        <f>'Капитал МС'!AX49+ИГС!AX49+'Макс-М'!AX49</f>
        <v>1766874.18</v>
      </c>
      <c r="AY49" s="9">
        <f>'Капитал МС'!AY49+ИГС!AY49+'Макс-М'!AY49</f>
        <v>31</v>
      </c>
      <c r="AZ49" s="8">
        <f>'Капитал МС'!AZ49+ИГС!AZ49+'Макс-М'!AZ49</f>
        <v>4173719.05</v>
      </c>
      <c r="BA49" s="9">
        <f>'Капитал МС'!BA49+ИГС!BA49+'Макс-М'!BA49</f>
        <v>8</v>
      </c>
      <c r="BB49" s="8">
        <f>'Капитал МС'!BB49+ИГС!BB49+'Макс-М'!BB49</f>
        <v>1139740</v>
      </c>
      <c r="BC49" s="9">
        <f>'Капитал МС'!BC49+ИГС!BC49+'Макс-М'!BC49</f>
        <v>0</v>
      </c>
      <c r="BD49" s="8">
        <f>'Капитал МС'!BD49+ИГС!BD49+'Макс-М'!BD49</f>
        <v>0</v>
      </c>
      <c r="BE49" s="9">
        <f>'Капитал МС'!BE49+ИГС!BE49+'Макс-М'!BE49</f>
        <v>8</v>
      </c>
      <c r="BF49" s="8">
        <f>'Капитал МС'!BF49+ИГС!BF49+'Макс-М'!BF49</f>
        <v>1097569.6200000001</v>
      </c>
      <c r="BG49" s="9">
        <f>'Капитал МС'!BG49+ИГС!BG49+'Макс-М'!BG49</f>
        <v>0</v>
      </c>
      <c r="BH49" s="8">
        <f>'Капитал МС'!BH49+ИГС!BH49+'Макс-М'!BH49</f>
        <v>0</v>
      </c>
      <c r="BI49" s="8">
        <f t="shared" si="88"/>
        <v>7080333.2300000004</v>
      </c>
      <c r="BJ49" s="8">
        <f t="shared" si="89"/>
        <v>1766874.18</v>
      </c>
      <c r="BK49" s="9">
        <f>'Капитал МС'!BK49+ИГС!BK49+'Макс-М'!BK49</f>
        <v>0</v>
      </c>
      <c r="BL49" s="8">
        <f>'Капитал МС'!BL49+ИГС!BL49+'Макс-М'!BL49</f>
        <v>0</v>
      </c>
      <c r="BM49" s="9">
        <f>'Капитал МС'!BM49+ИГС!BM49+'Макс-М'!BM49</f>
        <v>0</v>
      </c>
      <c r="BN49" s="8">
        <f>'Капитал МС'!BN49+ИГС!BN49+'Макс-М'!BN49</f>
        <v>0</v>
      </c>
      <c r="BO49" s="9">
        <f>'Капитал МС'!BO49+ИГС!BO49+'Макс-М'!BO49</f>
        <v>0</v>
      </c>
      <c r="BP49" s="8">
        <f>'Капитал МС'!BP49+ИГС!BP49+'Макс-М'!BP49</f>
        <v>1766874.18</v>
      </c>
      <c r="BQ49" s="9">
        <f>'Капитал МС'!BQ49+ИГС!BQ49+'Макс-М'!BQ49</f>
        <v>31</v>
      </c>
      <c r="BR49" s="8">
        <f>'Капитал МС'!BR49+ИГС!BR49+'Макс-М'!BR49</f>
        <v>4173719.05</v>
      </c>
      <c r="BS49" s="9">
        <f>'Капитал МС'!BS49+ИГС!BS49+'Макс-М'!BS49</f>
        <v>8</v>
      </c>
      <c r="BT49" s="8">
        <f>'Капитал МС'!BT49+ИГС!BT49+'Макс-М'!BT49</f>
        <v>1139740</v>
      </c>
      <c r="BU49" s="9">
        <f>'Капитал МС'!BU49+ИГС!BU49+'Макс-М'!BU49</f>
        <v>0</v>
      </c>
      <c r="BV49" s="8">
        <f>'Капитал МС'!BV49+ИГС!BV49+'Макс-М'!BV49</f>
        <v>0</v>
      </c>
      <c r="BW49" s="9">
        <f>'Капитал МС'!BW49+ИГС!BW49+'Макс-М'!BW49</f>
        <v>8</v>
      </c>
      <c r="BX49" s="8">
        <f>'Капитал МС'!BX49+ИГС!BX49+'Макс-М'!BX49</f>
        <v>1097569.6200000001</v>
      </c>
      <c r="BY49" s="9">
        <f>'Капитал МС'!BY49+ИГС!BY49+'Макс-М'!BY49</f>
        <v>0</v>
      </c>
      <c r="BZ49" s="8">
        <f>'Капитал МС'!BZ49+ИГС!BZ49+'Макс-М'!BZ49</f>
        <v>0</v>
      </c>
      <c r="CA49" s="8">
        <f t="shared" si="90"/>
        <v>7080333.2199999997</v>
      </c>
      <c r="CB49" s="8">
        <f t="shared" si="91"/>
        <v>1766874.16</v>
      </c>
      <c r="CC49" s="9">
        <f>'Капитал МС'!CC49+ИГС!CC49+'Макс-М'!CC49</f>
        <v>0</v>
      </c>
      <c r="CD49" s="8">
        <f>'Капитал МС'!CD49+ИГС!CD49+'Макс-М'!CD49</f>
        <v>0</v>
      </c>
      <c r="CE49" s="9">
        <f>'Капитал МС'!CE49+ИГС!CE49+'Макс-М'!CE49</f>
        <v>0</v>
      </c>
      <c r="CF49" s="8">
        <f>'Капитал МС'!CF49+ИГС!CF49+'Макс-М'!CF49</f>
        <v>0</v>
      </c>
      <c r="CG49" s="9">
        <f>'Капитал МС'!CG49+ИГС!CG49+'Макс-М'!CG49</f>
        <v>0</v>
      </c>
      <c r="CH49" s="8">
        <f>'Капитал МС'!CH49+ИГС!CH49+'Макс-М'!CH49</f>
        <v>1766874.16</v>
      </c>
      <c r="CI49" s="9">
        <f>'Капитал МС'!CI49+ИГС!CI49+'Макс-М'!CI49</f>
        <v>29</v>
      </c>
      <c r="CJ49" s="8">
        <f>'Капитал МС'!CJ49+ИГС!CJ49+'Макс-М'!CJ49</f>
        <v>4173719.06</v>
      </c>
      <c r="CK49" s="9">
        <f>'Капитал МС'!CK49+ИГС!CK49+'Макс-М'!CK49</f>
        <v>8</v>
      </c>
      <c r="CL49" s="8">
        <f>'Капитал МС'!CL49+ИГС!CL49+'Макс-М'!CL49</f>
        <v>1139740</v>
      </c>
      <c r="CM49" s="9">
        <f>'Капитал МС'!CM49+ИГС!CM49+'Макс-М'!CM49</f>
        <v>0</v>
      </c>
      <c r="CN49" s="8">
        <f>'Капитал МС'!CN49+ИГС!CN49+'Макс-М'!CN49</f>
        <v>0</v>
      </c>
      <c r="CO49" s="9">
        <f>'Капитал МС'!CO49+ИГС!CO49+'Макс-М'!CO49</f>
        <v>8</v>
      </c>
      <c r="CP49" s="8">
        <f>'Капитал МС'!CP49+ИГС!CP49+'Макс-М'!CP49</f>
        <v>1266251.1399999999</v>
      </c>
      <c r="CQ49" s="9">
        <f>'Капитал МС'!CQ49+ИГС!CQ49+'Макс-М'!CQ49</f>
        <v>0</v>
      </c>
      <c r="CR49" s="8">
        <f>'Капитал МС'!CR49+ИГС!CR49+'Макс-М'!CR49</f>
        <v>0</v>
      </c>
    </row>
    <row r="50" spans="1:96" ht="15" customHeight="1" x14ac:dyDescent="0.25">
      <c r="A50" s="12">
        <v>40</v>
      </c>
      <c r="B50" s="18" t="s">
        <v>163</v>
      </c>
      <c r="C50" s="12">
        <v>330425</v>
      </c>
      <c r="D50" s="25" t="s">
        <v>156</v>
      </c>
      <c r="E50" s="25" t="s">
        <v>161</v>
      </c>
      <c r="F50" s="31" t="s">
        <v>157</v>
      </c>
      <c r="G50" s="8">
        <f t="shared" si="68"/>
        <v>6333448.2400000002</v>
      </c>
      <c r="H50" s="8">
        <f t="shared" si="69"/>
        <v>6333448.2400000002</v>
      </c>
      <c r="I50" s="9">
        <f t="shared" si="92"/>
        <v>0</v>
      </c>
      <c r="J50" s="8">
        <f t="shared" si="70"/>
        <v>0</v>
      </c>
      <c r="K50" s="9">
        <f t="shared" si="71"/>
        <v>0</v>
      </c>
      <c r="L50" s="8">
        <f t="shared" si="72"/>
        <v>0</v>
      </c>
      <c r="M50" s="9">
        <f t="shared" si="73"/>
        <v>0</v>
      </c>
      <c r="N50" s="8">
        <f t="shared" si="74"/>
        <v>6333448.2400000002</v>
      </c>
      <c r="O50" s="9">
        <f t="shared" si="75"/>
        <v>0</v>
      </c>
      <c r="P50" s="8">
        <f t="shared" si="76"/>
        <v>0</v>
      </c>
      <c r="Q50" s="9">
        <f t="shared" si="77"/>
        <v>0</v>
      </c>
      <c r="R50" s="8">
        <f t="shared" si="67"/>
        <v>0</v>
      </c>
      <c r="S50" s="9">
        <f t="shared" si="78"/>
        <v>0</v>
      </c>
      <c r="T50" s="8">
        <f t="shared" si="79"/>
        <v>0</v>
      </c>
      <c r="U50" s="9">
        <f t="shared" si="80"/>
        <v>0</v>
      </c>
      <c r="V50" s="8">
        <f t="shared" si="81"/>
        <v>0</v>
      </c>
      <c r="W50" s="9">
        <f t="shared" si="82"/>
        <v>0</v>
      </c>
      <c r="X50" s="8">
        <f t="shared" si="83"/>
        <v>0</v>
      </c>
      <c r="Y50" s="8">
        <f t="shared" si="84"/>
        <v>1583362.06</v>
      </c>
      <c r="Z50" s="8">
        <f t="shared" si="85"/>
        <v>1583362.06</v>
      </c>
      <c r="AA50" s="9">
        <f>'Капитал МС'!AA50+ИГС!AA50+'Макс-М'!AA50</f>
        <v>0</v>
      </c>
      <c r="AB50" s="8">
        <f>'Капитал МС'!AB50+ИГС!AB50+'Макс-М'!AB50</f>
        <v>0</v>
      </c>
      <c r="AC50" s="9">
        <f>'Капитал МС'!AC50+ИГС!AC50+'Макс-М'!AC50</f>
        <v>0</v>
      </c>
      <c r="AD50" s="8">
        <f>'Капитал МС'!AD50+ИГС!AD50+'Макс-М'!AD50</f>
        <v>0</v>
      </c>
      <c r="AE50" s="9">
        <f>'Капитал МС'!AE50+ИГС!AE50+'Макс-М'!AE50</f>
        <v>0</v>
      </c>
      <c r="AF50" s="8">
        <f>'Капитал МС'!AF50+ИГС!AF50+'Макс-М'!AF50</f>
        <v>1583362.06</v>
      </c>
      <c r="AG50" s="9">
        <f>'Капитал МС'!AG50+ИГС!AG50+'Макс-М'!AG50</f>
        <v>0</v>
      </c>
      <c r="AH50" s="8">
        <f>'Капитал МС'!AH50+ИГС!AH50+'Макс-М'!AH50</f>
        <v>0</v>
      </c>
      <c r="AI50" s="9">
        <f>'Капитал МС'!AI50+ИГС!AI50+'Макс-М'!AI50</f>
        <v>0</v>
      </c>
      <c r="AJ50" s="8">
        <f>'Капитал МС'!AJ50+ИГС!AJ50+'Макс-М'!AJ50</f>
        <v>0</v>
      </c>
      <c r="AK50" s="9">
        <f>'Капитал МС'!AK50+ИГС!AK50+'Макс-М'!AK50</f>
        <v>0</v>
      </c>
      <c r="AL50" s="8">
        <f>'Капитал МС'!AL50+ИГС!AL50+'Макс-М'!AL50</f>
        <v>0</v>
      </c>
      <c r="AM50" s="9">
        <f>'Капитал МС'!AM50+ИГС!AM50+'Макс-М'!AM50</f>
        <v>0</v>
      </c>
      <c r="AN50" s="8">
        <f>'Капитал МС'!AN50+ИГС!AN50+'Макс-М'!AN50</f>
        <v>0</v>
      </c>
      <c r="AO50" s="9">
        <f>'Капитал МС'!AO50+ИГС!AO50+'Макс-М'!AO50</f>
        <v>0</v>
      </c>
      <c r="AP50" s="8">
        <f>'Капитал МС'!AP50+ИГС!AP50+'Макс-М'!AP50</f>
        <v>0</v>
      </c>
      <c r="AQ50" s="8">
        <f t="shared" si="86"/>
        <v>1583362.06</v>
      </c>
      <c r="AR50" s="8">
        <f t="shared" si="87"/>
        <v>1583362.06</v>
      </c>
      <c r="AS50" s="9">
        <f>'Капитал МС'!AS50+ИГС!AS50+'Макс-М'!AS50</f>
        <v>0</v>
      </c>
      <c r="AT50" s="8">
        <f>'Капитал МС'!AT50+ИГС!AT50+'Макс-М'!AT50</f>
        <v>0</v>
      </c>
      <c r="AU50" s="9">
        <f>'Капитал МС'!AU50+ИГС!AU50+'Макс-М'!AU50</f>
        <v>0</v>
      </c>
      <c r="AV50" s="8">
        <f>'Капитал МС'!AV50+ИГС!AV50+'Макс-М'!AV50</f>
        <v>0</v>
      </c>
      <c r="AW50" s="9">
        <f>'Капитал МС'!AW50+ИГС!AW50+'Макс-М'!AW50</f>
        <v>0</v>
      </c>
      <c r="AX50" s="8">
        <f>'Капитал МС'!AX50+ИГС!AX50+'Макс-М'!AX50</f>
        <v>1583362.06</v>
      </c>
      <c r="AY50" s="9">
        <f>'Капитал МС'!AY50+ИГС!AY50+'Макс-М'!AY50</f>
        <v>0</v>
      </c>
      <c r="AZ50" s="8">
        <f>'Капитал МС'!AZ50+ИГС!AZ50+'Макс-М'!AZ50</f>
        <v>0</v>
      </c>
      <c r="BA50" s="9">
        <f>'Капитал МС'!BA50+ИГС!BA50+'Макс-М'!BA50</f>
        <v>0</v>
      </c>
      <c r="BB50" s="8">
        <f>'Капитал МС'!BB50+ИГС!BB50+'Макс-М'!BB50</f>
        <v>0</v>
      </c>
      <c r="BC50" s="9">
        <f>'Капитал МС'!BC50+ИГС!BC50+'Макс-М'!BC50</f>
        <v>0</v>
      </c>
      <c r="BD50" s="8">
        <f>'Капитал МС'!BD50+ИГС!BD50+'Макс-М'!BD50</f>
        <v>0</v>
      </c>
      <c r="BE50" s="9">
        <f>'Капитал МС'!BE50+ИГС!BE50+'Макс-М'!BE50</f>
        <v>0</v>
      </c>
      <c r="BF50" s="8">
        <f>'Капитал МС'!BF50+ИГС!BF50+'Макс-М'!BF50</f>
        <v>0</v>
      </c>
      <c r="BG50" s="9">
        <f>'Капитал МС'!BG50+ИГС!BG50+'Макс-М'!BG50</f>
        <v>0</v>
      </c>
      <c r="BH50" s="8">
        <f>'Капитал МС'!BH50+ИГС!BH50+'Макс-М'!BH50</f>
        <v>0</v>
      </c>
      <c r="BI50" s="8">
        <f t="shared" si="88"/>
        <v>1583362.06</v>
      </c>
      <c r="BJ50" s="8">
        <f t="shared" si="89"/>
        <v>1583362.06</v>
      </c>
      <c r="BK50" s="9">
        <f>'Капитал МС'!BK50+ИГС!BK50+'Макс-М'!BK50</f>
        <v>0</v>
      </c>
      <c r="BL50" s="8">
        <f>'Капитал МС'!BL50+ИГС!BL50+'Макс-М'!BL50</f>
        <v>0</v>
      </c>
      <c r="BM50" s="9">
        <f>'Капитал МС'!BM50+ИГС!BM50+'Макс-М'!BM50</f>
        <v>0</v>
      </c>
      <c r="BN50" s="8">
        <f>'Капитал МС'!BN50+ИГС!BN50+'Макс-М'!BN50</f>
        <v>0</v>
      </c>
      <c r="BO50" s="9">
        <f>'Капитал МС'!BO50+ИГС!BO50+'Макс-М'!BO50</f>
        <v>0</v>
      </c>
      <c r="BP50" s="8">
        <f>'Капитал МС'!BP50+ИГС!BP50+'Макс-М'!BP50</f>
        <v>1583362.06</v>
      </c>
      <c r="BQ50" s="9">
        <f>'Капитал МС'!BQ50+ИГС!BQ50+'Макс-М'!BQ50</f>
        <v>0</v>
      </c>
      <c r="BR50" s="8">
        <f>'Капитал МС'!BR50+ИГС!BR50+'Макс-М'!BR50</f>
        <v>0</v>
      </c>
      <c r="BS50" s="9">
        <f>'Капитал МС'!BS50+ИГС!BS50+'Макс-М'!BS50</f>
        <v>0</v>
      </c>
      <c r="BT50" s="8">
        <f>'Капитал МС'!BT50+ИГС!BT50+'Макс-М'!BT50</f>
        <v>0</v>
      </c>
      <c r="BU50" s="9">
        <f>'Капитал МС'!BU50+ИГС!BU50+'Макс-М'!BU50</f>
        <v>0</v>
      </c>
      <c r="BV50" s="8">
        <f>'Капитал МС'!BV50+ИГС!BV50+'Макс-М'!BV50</f>
        <v>0</v>
      </c>
      <c r="BW50" s="9">
        <f>'Капитал МС'!BW50+ИГС!BW50+'Макс-М'!BW50</f>
        <v>0</v>
      </c>
      <c r="BX50" s="8">
        <f>'Капитал МС'!BX50+ИГС!BX50+'Макс-М'!BX50</f>
        <v>0</v>
      </c>
      <c r="BY50" s="9">
        <f>'Капитал МС'!BY50+ИГС!BY50+'Макс-М'!BY50</f>
        <v>0</v>
      </c>
      <c r="BZ50" s="8">
        <f>'Капитал МС'!BZ50+ИГС!BZ50+'Макс-М'!BZ50</f>
        <v>0</v>
      </c>
      <c r="CA50" s="8">
        <f t="shared" si="90"/>
        <v>1583362.06</v>
      </c>
      <c r="CB50" s="8">
        <f t="shared" si="91"/>
        <v>1583362.06</v>
      </c>
      <c r="CC50" s="9">
        <f>'Капитал МС'!CC50+ИГС!CC50+'Макс-М'!CC50</f>
        <v>0</v>
      </c>
      <c r="CD50" s="8">
        <f>'Капитал МС'!CD50+ИГС!CD50+'Макс-М'!CD50</f>
        <v>0</v>
      </c>
      <c r="CE50" s="9">
        <f>'Капитал МС'!CE50+ИГС!CE50+'Макс-М'!CE50</f>
        <v>0</v>
      </c>
      <c r="CF50" s="8">
        <f>'Капитал МС'!CF50+ИГС!CF50+'Макс-М'!CF50</f>
        <v>0</v>
      </c>
      <c r="CG50" s="9">
        <f>'Капитал МС'!CG50+ИГС!CG50+'Макс-М'!CG50</f>
        <v>0</v>
      </c>
      <c r="CH50" s="8">
        <f>'Капитал МС'!CH50+ИГС!CH50+'Макс-М'!CH50</f>
        <v>1583362.06</v>
      </c>
      <c r="CI50" s="9">
        <f>'Капитал МС'!CI50+ИГС!CI50+'Макс-М'!CI50</f>
        <v>0</v>
      </c>
      <c r="CJ50" s="8">
        <f>'Капитал МС'!CJ50+ИГС!CJ50+'Макс-М'!CJ50</f>
        <v>0</v>
      </c>
      <c r="CK50" s="9">
        <f>'Капитал МС'!CK50+ИГС!CK50+'Макс-М'!CK50</f>
        <v>0</v>
      </c>
      <c r="CL50" s="8">
        <f>'Капитал МС'!CL50+ИГС!CL50+'Макс-М'!CL50</f>
        <v>0</v>
      </c>
      <c r="CM50" s="9">
        <f>'Капитал МС'!CM50+ИГС!CM50+'Макс-М'!CM50</f>
        <v>0</v>
      </c>
      <c r="CN50" s="8">
        <f>'Капитал МС'!CN50+ИГС!CN50+'Макс-М'!CN50</f>
        <v>0</v>
      </c>
      <c r="CO50" s="9">
        <f>'Капитал МС'!CO50+ИГС!CO50+'Макс-М'!CO50</f>
        <v>0</v>
      </c>
      <c r="CP50" s="8">
        <f>'Капитал МС'!CP50+ИГС!CP50+'Макс-М'!CP50</f>
        <v>0</v>
      </c>
      <c r="CQ50" s="9">
        <f>'Капитал МС'!CQ50+ИГС!CQ50+'Макс-М'!CQ50</f>
        <v>0</v>
      </c>
      <c r="CR50" s="8">
        <f>'Капитал МС'!CR50+ИГС!CR50+'Макс-М'!CR50</f>
        <v>0</v>
      </c>
    </row>
    <row r="51" spans="1:96" x14ac:dyDescent="0.25">
      <c r="A51" s="12"/>
      <c r="B51" s="17" t="s">
        <v>34</v>
      </c>
      <c r="C51" s="12"/>
      <c r="D51" s="25"/>
      <c r="E51" s="26" t="s">
        <v>155</v>
      </c>
      <c r="F51" s="31"/>
      <c r="G51" s="8">
        <f t="shared" si="68"/>
        <v>0</v>
      </c>
      <c r="H51" s="8">
        <f t="shared" si="69"/>
        <v>0</v>
      </c>
      <c r="I51" s="9">
        <f t="shared" si="92"/>
        <v>0</v>
      </c>
      <c r="J51" s="8">
        <f t="shared" si="70"/>
        <v>0</v>
      </c>
      <c r="K51" s="9">
        <f t="shared" si="71"/>
        <v>0</v>
      </c>
      <c r="L51" s="8">
        <f t="shared" si="72"/>
        <v>0</v>
      </c>
      <c r="M51" s="9">
        <f t="shared" si="73"/>
        <v>0</v>
      </c>
      <c r="N51" s="8">
        <f t="shared" si="74"/>
        <v>0</v>
      </c>
      <c r="O51" s="9">
        <f t="shared" si="75"/>
        <v>0</v>
      </c>
      <c r="P51" s="8">
        <f t="shared" si="76"/>
        <v>0</v>
      </c>
      <c r="Q51" s="9">
        <f t="shared" si="77"/>
        <v>0</v>
      </c>
      <c r="R51" s="8">
        <f t="shared" si="67"/>
        <v>0</v>
      </c>
      <c r="S51" s="9">
        <f t="shared" si="78"/>
        <v>0</v>
      </c>
      <c r="T51" s="8">
        <f t="shared" si="79"/>
        <v>0</v>
      </c>
      <c r="U51" s="9">
        <f t="shared" si="80"/>
        <v>0</v>
      </c>
      <c r="V51" s="8">
        <f t="shared" si="81"/>
        <v>0</v>
      </c>
      <c r="W51" s="9">
        <f t="shared" si="82"/>
        <v>0</v>
      </c>
      <c r="X51" s="8">
        <f t="shared" si="83"/>
        <v>0</v>
      </c>
      <c r="Y51" s="8">
        <f t="shared" si="84"/>
        <v>0</v>
      </c>
      <c r="Z51" s="8">
        <f t="shared" si="85"/>
        <v>0</v>
      </c>
      <c r="AA51" s="9">
        <f>'Капитал МС'!AA51+ИГС!AA51+'Макс-М'!AA51</f>
        <v>0</v>
      </c>
      <c r="AB51" s="8">
        <f>'Капитал МС'!AB51+ИГС!AB51+'Макс-М'!AB51</f>
        <v>0</v>
      </c>
      <c r="AC51" s="9">
        <f>'Капитал МС'!AC51+ИГС!AC51+'Макс-М'!AC51</f>
        <v>0</v>
      </c>
      <c r="AD51" s="8">
        <f>'Капитал МС'!AD51+ИГС!AD51+'Макс-М'!AD51</f>
        <v>0</v>
      </c>
      <c r="AE51" s="9">
        <f>'Капитал МС'!AE51+ИГС!AE51+'Макс-М'!AE51</f>
        <v>0</v>
      </c>
      <c r="AF51" s="8">
        <f>'Капитал МС'!AF51+ИГС!AF51+'Макс-М'!AF51</f>
        <v>0</v>
      </c>
      <c r="AG51" s="9">
        <f>'Капитал МС'!AG51+ИГС!AG51+'Макс-М'!AG51</f>
        <v>0</v>
      </c>
      <c r="AH51" s="8">
        <f>'Капитал МС'!AH51+ИГС!AH51+'Макс-М'!AH51</f>
        <v>0</v>
      </c>
      <c r="AI51" s="9">
        <f>'Капитал МС'!AI51+ИГС!AI51+'Макс-М'!AI51</f>
        <v>0</v>
      </c>
      <c r="AJ51" s="8">
        <f>'Капитал МС'!AJ51+ИГС!AJ51+'Макс-М'!AJ51</f>
        <v>0</v>
      </c>
      <c r="AK51" s="9">
        <f>'Капитал МС'!AK51+ИГС!AK51+'Макс-М'!AK51</f>
        <v>0</v>
      </c>
      <c r="AL51" s="8">
        <f>'Капитал МС'!AL51+ИГС!AL51+'Макс-М'!AL51</f>
        <v>0</v>
      </c>
      <c r="AM51" s="9">
        <f>'Капитал МС'!AM51+ИГС!AM51+'Макс-М'!AM51</f>
        <v>0</v>
      </c>
      <c r="AN51" s="8">
        <f>'Капитал МС'!AN51+ИГС!AN51+'Макс-М'!AN51</f>
        <v>0</v>
      </c>
      <c r="AO51" s="9">
        <f>'Капитал МС'!AO51+ИГС!AO51+'Макс-М'!AO51</f>
        <v>0</v>
      </c>
      <c r="AP51" s="8">
        <f>'Капитал МС'!AP51+ИГС!AP51+'Макс-М'!AP51</f>
        <v>0</v>
      </c>
      <c r="AQ51" s="8">
        <f t="shared" si="86"/>
        <v>0</v>
      </c>
      <c r="AR51" s="8">
        <f t="shared" si="87"/>
        <v>0</v>
      </c>
      <c r="AS51" s="9">
        <f>'Капитал МС'!AS51+ИГС!AS51+'Макс-М'!AS51</f>
        <v>0</v>
      </c>
      <c r="AT51" s="8">
        <f>'Капитал МС'!AT51+ИГС!AT51+'Макс-М'!AT51</f>
        <v>0</v>
      </c>
      <c r="AU51" s="9">
        <f>'Капитал МС'!AU51+ИГС!AU51+'Макс-М'!AU51</f>
        <v>0</v>
      </c>
      <c r="AV51" s="8">
        <f>'Капитал МС'!AV51+ИГС!AV51+'Макс-М'!AV51</f>
        <v>0</v>
      </c>
      <c r="AW51" s="9">
        <f>'Капитал МС'!AW51+ИГС!AW51+'Макс-М'!AW51</f>
        <v>0</v>
      </c>
      <c r="AX51" s="8">
        <f>'Капитал МС'!AX51+ИГС!AX51+'Макс-М'!AX51</f>
        <v>0</v>
      </c>
      <c r="AY51" s="9">
        <f>'Капитал МС'!AY51+ИГС!AY51+'Макс-М'!AY51</f>
        <v>0</v>
      </c>
      <c r="AZ51" s="8">
        <f>'Капитал МС'!AZ51+ИГС!AZ51+'Макс-М'!AZ51</f>
        <v>0</v>
      </c>
      <c r="BA51" s="9">
        <f>'Капитал МС'!BA51+ИГС!BA51+'Макс-М'!BA51</f>
        <v>0</v>
      </c>
      <c r="BB51" s="8">
        <f>'Капитал МС'!BB51+ИГС!BB51+'Макс-М'!BB51</f>
        <v>0</v>
      </c>
      <c r="BC51" s="9">
        <f>'Капитал МС'!BC51+ИГС!BC51+'Макс-М'!BC51</f>
        <v>0</v>
      </c>
      <c r="BD51" s="8">
        <f>'Капитал МС'!BD51+ИГС!BD51+'Макс-М'!BD51</f>
        <v>0</v>
      </c>
      <c r="BE51" s="9">
        <f>'Капитал МС'!BE51+ИГС!BE51+'Макс-М'!BE51</f>
        <v>0</v>
      </c>
      <c r="BF51" s="8">
        <f>'Капитал МС'!BF51+ИГС!BF51+'Макс-М'!BF51</f>
        <v>0</v>
      </c>
      <c r="BG51" s="9">
        <f>'Капитал МС'!BG51+ИГС!BG51+'Макс-М'!BG51</f>
        <v>0</v>
      </c>
      <c r="BH51" s="8">
        <f>'Капитал МС'!BH51+ИГС!BH51+'Макс-М'!BH51</f>
        <v>0</v>
      </c>
      <c r="BI51" s="8">
        <f t="shared" si="88"/>
        <v>0</v>
      </c>
      <c r="BJ51" s="8">
        <f t="shared" si="89"/>
        <v>0</v>
      </c>
      <c r="BK51" s="9">
        <f>'Капитал МС'!BK51+ИГС!BK51+'Макс-М'!BK51</f>
        <v>0</v>
      </c>
      <c r="BL51" s="8">
        <f>'Капитал МС'!BL51+ИГС!BL51+'Макс-М'!BL51</f>
        <v>0</v>
      </c>
      <c r="BM51" s="9">
        <f>'Капитал МС'!BM51+ИГС!BM51+'Макс-М'!BM51</f>
        <v>0</v>
      </c>
      <c r="BN51" s="8">
        <f>'Капитал МС'!BN51+ИГС!BN51+'Макс-М'!BN51</f>
        <v>0</v>
      </c>
      <c r="BO51" s="9">
        <f>'Капитал МС'!BO51+ИГС!BO51+'Макс-М'!BO51</f>
        <v>0</v>
      </c>
      <c r="BP51" s="8">
        <f>'Капитал МС'!BP51+ИГС!BP51+'Макс-М'!BP51</f>
        <v>0</v>
      </c>
      <c r="BQ51" s="9">
        <f>'Капитал МС'!BQ51+ИГС!BQ51+'Макс-М'!BQ51</f>
        <v>0</v>
      </c>
      <c r="BR51" s="8">
        <f>'Капитал МС'!BR51+ИГС!BR51+'Макс-М'!BR51</f>
        <v>0</v>
      </c>
      <c r="BS51" s="9">
        <f>'Капитал МС'!BS51+ИГС!BS51+'Макс-М'!BS51</f>
        <v>0</v>
      </c>
      <c r="BT51" s="8">
        <f>'Капитал МС'!BT51+ИГС!BT51+'Макс-М'!BT51</f>
        <v>0</v>
      </c>
      <c r="BU51" s="9">
        <f>'Капитал МС'!BU51+ИГС!BU51+'Макс-М'!BU51</f>
        <v>0</v>
      </c>
      <c r="BV51" s="8">
        <f>'Капитал МС'!BV51+ИГС!BV51+'Макс-М'!BV51</f>
        <v>0</v>
      </c>
      <c r="BW51" s="9">
        <f>'Капитал МС'!BW51+ИГС!BW51+'Макс-М'!BW51</f>
        <v>0</v>
      </c>
      <c r="BX51" s="8">
        <f>'Капитал МС'!BX51+ИГС!BX51+'Макс-М'!BX51</f>
        <v>0</v>
      </c>
      <c r="BY51" s="9">
        <f>'Капитал МС'!BY51+ИГС!BY51+'Макс-М'!BY51</f>
        <v>0</v>
      </c>
      <c r="BZ51" s="8">
        <f>'Капитал МС'!BZ51+ИГС!BZ51+'Макс-М'!BZ51</f>
        <v>0</v>
      </c>
      <c r="CA51" s="8">
        <f t="shared" si="90"/>
        <v>0</v>
      </c>
      <c r="CB51" s="8">
        <f t="shared" si="91"/>
        <v>0</v>
      </c>
      <c r="CC51" s="9">
        <f>'Капитал МС'!CC51+ИГС!CC51+'Макс-М'!CC51</f>
        <v>0</v>
      </c>
      <c r="CD51" s="8">
        <f>'Капитал МС'!CD51+ИГС!CD51+'Макс-М'!CD51</f>
        <v>0</v>
      </c>
      <c r="CE51" s="9">
        <f>'Капитал МС'!CE51+ИГС!CE51+'Макс-М'!CE51</f>
        <v>0</v>
      </c>
      <c r="CF51" s="8">
        <f>'Капитал МС'!CF51+ИГС!CF51+'Макс-М'!CF51</f>
        <v>0</v>
      </c>
      <c r="CG51" s="9">
        <f>'Капитал МС'!CG51+ИГС!CG51+'Макс-М'!CG51</f>
        <v>0</v>
      </c>
      <c r="CH51" s="8">
        <f>'Капитал МС'!CH51+ИГС!CH51+'Макс-М'!CH51</f>
        <v>0</v>
      </c>
      <c r="CI51" s="9">
        <f>'Капитал МС'!CI51+ИГС!CI51+'Макс-М'!CI51</f>
        <v>0</v>
      </c>
      <c r="CJ51" s="8">
        <f>'Капитал МС'!CJ51+ИГС!CJ51+'Макс-М'!CJ51</f>
        <v>0</v>
      </c>
      <c r="CK51" s="9">
        <f>'Капитал МС'!CK51+ИГС!CK51+'Макс-М'!CK51</f>
        <v>0</v>
      </c>
      <c r="CL51" s="8">
        <f>'Капитал МС'!CL51+ИГС!CL51+'Макс-М'!CL51</f>
        <v>0</v>
      </c>
      <c r="CM51" s="9">
        <f>'Капитал МС'!CM51+ИГС!CM51+'Макс-М'!CM51</f>
        <v>0</v>
      </c>
      <c r="CN51" s="8">
        <f>'Капитал МС'!CN51+ИГС!CN51+'Макс-М'!CN51</f>
        <v>0</v>
      </c>
      <c r="CO51" s="9">
        <f>'Капитал МС'!CO51+ИГС!CO51+'Макс-М'!CO51</f>
        <v>0</v>
      </c>
      <c r="CP51" s="8">
        <f>'Капитал МС'!CP51+ИГС!CP51+'Макс-М'!CP51</f>
        <v>0</v>
      </c>
      <c r="CQ51" s="9">
        <f>'Капитал МС'!CQ51+ИГС!CQ51+'Макс-М'!CQ51</f>
        <v>0</v>
      </c>
      <c r="CR51" s="8">
        <f>'Капитал МС'!CR51+ИГС!CR51+'Макс-М'!CR51</f>
        <v>0</v>
      </c>
    </row>
    <row r="52" spans="1:96" ht="15" customHeight="1" x14ac:dyDescent="0.25">
      <c r="A52" s="12">
        <v>41</v>
      </c>
      <c r="B52" s="18" t="s">
        <v>35</v>
      </c>
      <c r="C52" s="12">
        <v>330110</v>
      </c>
      <c r="D52" s="25" t="s">
        <v>156</v>
      </c>
      <c r="E52" s="25" t="s">
        <v>155</v>
      </c>
      <c r="F52" s="31" t="s">
        <v>157</v>
      </c>
      <c r="G52" s="8">
        <f t="shared" si="68"/>
        <v>95841131.129999995</v>
      </c>
      <c r="H52" s="8">
        <f t="shared" si="69"/>
        <v>63477123.409999996</v>
      </c>
      <c r="I52" s="9">
        <f t="shared" si="92"/>
        <v>56932</v>
      </c>
      <c r="J52" s="8">
        <f t="shared" si="70"/>
        <v>32262603.34</v>
      </c>
      <c r="K52" s="9">
        <f t="shared" si="71"/>
        <v>6318</v>
      </c>
      <c r="L52" s="8">
        <f t="shared" si="72"/>
        <v>2793629.67</v>
      </c>
      <c r="M52" s="9">
        <f t="shared" si="73"/>
        <v>21229</v>
      </c>
      <c r="N52" s="8">
        <f t="shared" si="74"/>
        <v>28420890.399999999</v>
      </c>
      <c r="O52" s="9">
        <f t="shared" si="75"/>
        <v>670</v>
      </c>
      <c r="P52" s="8">
        <f t="shared" si="76"/>
        <v>8979417.7200000007</v>
      </c>
      <c r="Q52" s="9">
        <f t="shared" si="77"/>
        <v>510</v>
      </c>
      <c r="R52" s="8">
        <f t="shared" si="67"/>
        <v>11949195.02</v>
      </c>
      <c r="S52" s="9">
        <f t="shared" si="78"/>
        <v>0</v>
      </c>
      <c r="T52" s="8">
        <f t="shared" si="79"/>
        <v>0</v>
      </c>
      <c r="U52" s="9">
        <f t="shared" si="80"/>
        <v>0</v>
      </c>
      <c r="V52" s="8">
        <f t="shared" si="81"/>
        <v>0</v>
      </c>
      <c r="W52" s="9">
        <f t="shared" si="82"/>
        <v>4923</v>
      </c>
      <c r="X52" s="8">
        <f t="shared" si="83"/>
        <v>11435394.98</v>
      </c>
      <c r="Y52" s="8">
        <f t="shared" si="84"/>
        <v>24408120.460000001</v>
      </c>
      <c r="Z52" s="8">
        <f t="shared" si="85"/>
        <v>16337623.52</v>
      </c>
      <c r="AA52" s="9">
        <f>'Капитал МС'!AA52+ИГС!AA52+'Макс-М'!AA52</f>
        <v>14233</v>
      </c>
      <c r="AB52" s="8">
        <f>'Капитал МС'!AB52+ИГС!AB52+'Макс-М'!AB52</f>
        <v>8295138.7300000004</v>
      </c>
      <c r="AC52" s="9">
        <f>'Капитал МС'!AC52+ИГС!AC52+'Макс-М'!AC52</f>
        <v>1580</v>
      </c>
      <c r="AD52" s="8">
        <f>'Капитал МС'!AD52+ИГС!AD52+'Макс-М'!AD52</f>
        <v>698407.43</v>
      </c>
      <c r="AE52" s="9">
        <f>'Капитал МС'!AE52+ИГС!AE52+'Макс-М'!AE52</f>
        <v>5308</v>
      </c>
      <c r="AF52" s="8">
        <f>'Капитал МС'!AF52+ИГС!AF52+'Макс-М'!AF52</f>
        <v>7344077.3600000003</v>
      </c>
      <c r="AG52" s="9">
        <f>'Капитал МС'!AG52+ИГС!AG52+'Макс-М'!AG52</f>
        <v>168</v>
      </c>
      <c r="AH52" s="8">
        <f>'Капитал МС'!AH52+ИГС!AH52+'Макс-М'!AH52</f>
        <v>2244854.4300000002</v>
      </c>
      <c r="AI52" s="9">
        <f>'Капитал МС'!AI52+ИГС!AI52+'Макс-М'!AI52</f>
        <v>128</v>
      </c>
      <c r="AJ52" s="8">
        <f>'Капитал МС'!AJ52+ИГС!AJ52+'Макс-М'!AJ52</f>
        <v>2987298.76</v>
      </c>
      <c r="AK52" s="9">
        <f>'Капитал МС'!AK52+ИГС!AK52+'Макс-М'!AK52</f>
        <v>0</v>
      </c>
      <c r="AL52" s="8">
        <f>'Капитал МС'!AL52+ИГС!AL52+'Макс-М'!AL52</f>
        <v>0</v>
      </c>
      <c r="AM52" s="9">
        <f>'Капитал МС'!AM52+ИГС!AM52+'Макс-М'!AM52</f>
        <v>0</v>
      </c>
      <c r="AN52" s="8">
        <f>'Капитал МС'!AN52+ИГС!AN52+'Макс-М'!AN52</f>
        <v>0</v>
      </c>
      <c r="AO52" s="9">
        <f>'Капитал МС'!AO52+ИГС!AO52+'Макс-М'!AO52</f>
        <v>1231</v>
      </c>
      <c r="AP52" s="8">
        <f>'Капитал МС'!AP52+ИГС!AP52+'Макс-М'!AP52</f>
        <v>2838343.75</v>
      </c>
      <c r="AQ52" s="8">
        <f t="shared" si="86"/>
        <v>24408120.460000001</v>
      </c>
      <c r="AR52" s="8">
        <f t="shared" si="87"/>
        <v>16337623.52</v>
      </c>
      <c r="AS52" s="9">
        <f>'Капитал МС'!AS52+ИГС!AS52+'Макс-М'!AS52</f>
        <v>14233</v>
      </c>
      <c r="AT52" s="8">
        <f>'Капитал МС'!AT52+ИГС!AT52+'Макс-М'!AT52</f>
        <v>8295138.7300000004</v>
      </c>
      <c r="AU52" s="9">
        <f>'Капитал МС'!AU52+ИГС!AU52+'Макс-М'!AU52</f>
        <v>1580</v>
      </c>
      <c r="AV52" s="8">
        <f>'Капитал МС'!AV52+ИГС!AV52+'Макс-М'!AV52</f>
        <v>698407.43</v>
      </c>
      <c r="AW52" s="9">
        <f>'Капитал МС'!AW52+ИГС!AW52+'Макс-М'!AW52</f>
        <v>5308</v>
      </c>
      <c r="AX52" s="8">
        <f>'Капитал МС'!AX52+ИГС!AX52+'Макс-М'!AX52</f>
        <v>7344077.3600000003</v>
      </c>
      <c r="AY52" s="9">
        <f>'Капитал МС'!AY52+ИГС!AY52+'Макс-М'!AY52</f>
        <v>168</v>
      </c>
      <c r="AZ52" s="8">
        <f>'Капитал МС'!AZ52+ИГС!AZ52+'Макс-М'!AZ52</f>
        <v>2244854.4300000002</v>
      </c>
      <c r="BA52" s="9">
        <f>'Капитал МС'!BA52+ИГС!BA52+'Макс-М'!BA52</f>
        <v>128</v>
      </c>
      <c r="BB52" s="8">
        <f>'Капитал МС'!BB52+ИГС!BB52+'Макс-М'!BB52</f>
        <v>2987298.76</v>
      </c>
      <c r="BC52" s="9">
        <f>'Капитал МС'!BC52+ИГС!BC52+'Макс-М'!BC52</f>
        <v>0</v>
      </c>
      <c r="BD52" s="8">
        <f>'Капитал МС'!BD52+ИГС!BD52+'Макс-М'!BD52</f>
        <v>0</v>
      </c>
      <c r="BE52" s="9">
        <f>'Капитал МС'!BE52+ИГС!BE52+'Макс-М'!BE52</f>
        <v>0</v>
      </c>
      <c r="BF52" s="8">
        <f>'Капитал МС'!BF52+ИГС!BF52+'Макс-М'!BF52</f>
        <v>0</v>
      </c>
      <c r="BG52" s="9">
        <f>'Капитал МС'!BG52+ИГС!BG52+'Макс-М'!BG52</f>
        <v>1231</v>
      </c>
      <c r="BH52" s="8">
        <f>'Капитал МС'!BH52+ИГС!BH52+'Макс-М'!BH52</f>
        <v>2838343.75</v>
      </c>
      <c r="BI52" s="8">
        <f t="shared" si="88"/>
        <v>24408120.449999999</v>
      </c>
      <c r="BJ52" s="8">
        <f t="shared" si="89"/>
        <v>16337623.52</v>
      </c>
      <c r="BK52" s="9">
        <f>'Капитал МС'!BK52+ИГС!BK52+'Макс-М'!BK52</f>
        <v>14233</v>
      </c>
      <c r="BL52" s="8">
        <f>'Капитал МС'!BL52+ИГС!BL52+'Макс-М'!BL52</f>
        <v>8295138.7300000004</v>
      </c>
      <c r="BM52" s="9">
        <f>'Капитал МС'!BM52+ИГС!BM52+'Макс-М'!BM52</f>
        <v>1580</v>
      </c>
      <c r="BN52" s="8">
        <f>'Капитал МС'!BN52+ИГС!BN52+'Макс-М'!BN52</f>
        <v>698407.43</v>
      </c>
      <c r="BO52" s="9">
        <f>'Капитал МС'!BO52+ИГС!BO52+'Макс-М'!BO52</f>
        <v>5308</v>
      </c>
      <c r="BP52" s="8">
        <f>'Капитал МС'!BP52+ИГС!BP52+'Макс-М'!BP52</f>
        <v>7344077.3600000003</v>
      </c>
      <c r="BQ52" s="9">
        <f>'Капитал МС'!BQ52+ИГС!BQ52+'Макс-М'!BQ52</f>
        <v>168</v>
      </c>
      <c r="BR52" s="8">
        <f>'Капитал МС'!BR52+ИГС!BR52+'Макс-М'!BR52</f>
        <v>2244854.4300000002</v>
      </c>
      <c r="BS52" s="9">
        <f>'Капитал МС'!BS52+ИГС!BS52+'Макс-М'!BS52</f>
        <v>128</v>
      </c>
      <c r="BT52" s="8">
        <f>'Капитал МС'!BT52+ИГС!BT52+'Макс-М'!BT52</f>
        <v>2987298.76</v>
      </c>
      <c r="BU52" s="9">
        <f>'Капитал МС'!BU52+ИГС!BU52+'Макс-М'!BU52</f>
        <v>0</v>
      </c>
      <c r="BV52" s="8">
        <f>'Капитал МС'!BV52+ИГС!BV52+'Макс-М'!BV52</f>
        <v>0</v>
      </c>
      <c r="BW52" s="9">
        <f>'Капитал МС'!BW52+ИГС!BW52+'Макс-М'!BW52</f>
        <v>0</v>
      </c>
      <c r="BX52" s="8">
        <f>'Капитал МС'!BX52+ИГС!BX52+'Макс-М'!BX52</f>
        <v>0</v>
      </c>
      <c r="BY52" s="9">
        <f>'Капитал МС'!BY52+ИГС!BY52+'Макс-М'!BY52</f>
        <v>1231</v>
      </c>
      <c r="BZ52" s="8">
        <f>'Капитал МС'!BZ52+ИГС!BZ52+'Макс-М'!BZ52</f>
        <v>2838343.74</v>
      </c>
      <c r="CA52" s="8">
        <f t="shared" si="90"/>
        <v>22616769.760000002</v>
      </c>
      <c r="CB52" s="8">
        <f t="shared" si="91"/>
        <v>14464252.85</v>
      </c>
      <c r="CC52" s="9">
        <f>'Капитал МС'!CC52+ИГС!CC52+'Макс-М'!CC52</f>
        <v>14233</v>
      </c>
      <c r="CD52" s="8">
        <f>'Капитал МС'!CD52+ИГС!CD52+'Макс-М'!CD52</f>
        <v>7377187.1500000004</v>
      </c>
      <c r="CE52" s="9">
        <f>'Капитал МС'!CE52+ИГС!CE52+'Макс-М'!CE52</f>
        <v>1578</v>
      </c>
      <c r="CF52" s="8">
        <f>'Капитал МС'!CF52+ИГС!CF52+'Макс-М'!CF52</f>
        <v>698407.38</v>
      </c>
      <c r="CG52" s="9">
        <f>'Капитал МС'!CG52+ИГС!CG52+'Макс-М'!CG52</f>
        <v>5305</v>
      </c>
      <c r="CH52" s="8">
        <f>'Капитал МС'!CH52+ИГС!CH52+'Макс-М'!CH52</f>
        <v>6388658.3200000003</v>
      </c>
      <c r="CI52" s="9">
        <f>'Капитал МС'!CI52+ИГС!CI52+'Макс-М'!CI52</f>
        <v>166</v>
      </c>
      <c r="CJ52" s="8">
        <f>'Капитал МС'!CJ52+ИГС!CJ52+'Макс-М'!CJ52</f>
        <v>2244854.4300000002</v>
      </c>
      <c r="CK52" s="9">
        <f>'Капитал МС'!CK52+ИГС!CK52+'Макс-М'!CK52</f>
        <v>126</v>
      </c>
      <c r="CL52" s="8">
        <f>'Капитал МС'!CL52+ИГС!CL52+'Макс-М'!CL52</f>
        <v>2987298.74</v>
      </c>
      <c r="CM52" s="9">
        <f>'Капитал МС'!CM52+ИГС!CM52+'Макс-М'!CM52</f>
        <v>0</v>
      </c>
      <c r="CN52" s="8">
        <f>'Капитал МС'!CN52+ИГС!CN52+'Макс-М'!CN52</f>
        <v>0</v>
      </c>
      <c r="CO52" s="9">
        <f>'Капитал МС'!CO52+ИГС!CO52+'Макс-М'!CO52</f>
        <v>0</v>
      </c>
      <c r="CP52" s="8">
        <f>'Капитал МС'!CP52+ИГС!CP52+'Макс-М'!CP52</f>
        <v>0</v>
      </c>
      <c r="CQ52" s="9">
        <f>'Капитал МС'!CQ52+ИГС!CQ52+'Макс-М'!CQ52</f>
        <v>1230</v>
      </c>
      <c r="CR52" s="8">
        <f>'Капитал МС'!CR52+ИГС!CR52+'Макс-М'!CR52</f>
        <v>2920363.74</v>
      </c>
    </row>
    <row r="53" spans="1:96" x14ac:dyDescent="0.25">
      <c r="A53" s="12"/>
      <c r="B53" s="17" t="s">
        <v>36</v>
      </c>
      <c r="C53" s="12"/>
      <c r="D53" s="25"/>
      <c r="E53" s="25"/>
      <c r="F53" s="31"/>
      <c r="G53" s="8">
        <f t="shared" si="68"/>
        <v>0</v>
      </c>
      <c r="H53" s="8">
        <f t="shared" si="69"/>
        <v>0</v>
      </c>
      <c r="I53" s="9">
        <f t="shared" si="92"/>
        <v>0</v>
      </c>
      <c r="J53" s="8">
        <f t="shared" si="70"/>
        <v>0</v>
      </c>
      <c r="K53" s="9">
        <f t="shared" si="71"/>
        <v>0</v>
      </c>
      <c r="L53" s="8">
        <f t="shared" si="72"/>
        <v>0</v>
      </c>
      <c r="M53" s="9">
        <f t="shared" si="73"/>
        <v>0</v>
      </c>
      <c r="N53" s="8">
        <f t="shared" si="74"/>
        <v>0</v>
      </c>
      <c r="O53" s="9">
        <f t="shared" si="75"/>
        <v>0</v>
      </c>
      <c r="P53" s="8">
        <f t="shared" si="76"/>
        <v>0</v>
      </c>
      <c r="Q53" s="9">
        <f t="shared" si="77"/>
        <v>0</v>
      </c>
      <c r="R53" s="8">
        <f t="shared" si="67"/>
        <v>0</v>
      </c>
      <c r="S53" s="9">
        <f t="shared" si="78"/>
        <v>0</v>
      </c>
      <c r="T53" s="8">
        <f t="shared" si="79"/>
        <v>0</v>
      </c>
      <c r="U53" s="9">
        <f t="shared" si="80"/>
        <v>0</v>
      </c>
      <c r="V53" s="8">
        <f t="shared" si="81"/>
        <v>0</v>
      </c>
      <c r="W53" s="9">
        <f t="shared" si="82"/>
        <v>0</v>
      </c>
      <c r="X53" s="8">
        <f t="shared" si="83"/>
        <v>0</v>
      </c>
      <c r="Y53" s="8">
        <f t="shared" si="84"/>
        <v>0</v>
      </c>
      <c r="Z53" s="8">
        <f t="shared" si="85"/>
        <v>0</v>
      </c>
      <c r="AA53" s="9">
        <f>'Капитал МС'!AA53+ИГС!AA53+'Макс-М'!AA53</f>
        <v>0</v>
      </c>
      <c r="AB53" s="8">
        <f>'Капитал МС'!AB53+ИГС!AB53+'Макс-М'!AB53</f>
        <v>0</v>
      </c>
      <c r="AC53" s="9">
        <f>'Капитал МС'!AC53+ИГС!AC53+'Макс-М'!AC53</f>
        <v>0</v>
      </c>
      <c r="AD53" s="8">
        <f>'Капитал МС'!AD53+ИГС!AD53+'Макс-М'!AD53</f>
        <v>0</v>
      </c>
      <c r="AE53" s="9">
        <f>'Капитал МС'!AE53+ИГС!AE53+'Макс-М'!AE53</f>
        <v>0</v>
      </c>
      <c r="AF53" s="8">
        <f>'Капитал МС'!AF53+ИГС!AF53+'Макс-М'!AF53</f>
        <v>0</v>
      </c>
      <c r="AG53" s="9">
        <f>'Капитал МС'!AG53+ИГС!AG53+'Макс-М'!AG53</f>
        <v>0</v>
      </c>
      <c r="AH53" s="8">
        <f>'Капитал МС'!AH53+ИГС!AH53+'Макс-М'!AH53</f>
        <v>0</v>
      </c>
      <c r="AI53" s="9">
        <f>'Капитал МС'!AI53+ИГС!AI53+'Макс-М'!AI53</f>
        <v>0</v>
      </c>
      <c r="AJ53" s="8">
        <f>'Капитал МС'!AJ53+ИГС!AJ53+'Макс-М'!AJ53</f>
        <v>0</v>
      </c>
      <c r="AK53" s="9">
        <f>'Капитал МС'!AK53+ИГС!AK53+'Макс-М'!AK53</f>
        <v>0</v>
      </c>
      <c r="AL53" s="8">
        <f>'Капитал МС'!AL53+ИГС!AL53+'Макс-М'!AL53</f>
        <v>0</v>
      </c>
      <c r="AM53" s="9">
        <f>'Капитал МС'!AM53+ИГС!AM53+'Макс-М'!AM53</f>
        <v>0</v>
      </c>
      <c r="AN53" s="8">
        <f>'Капитал МС'!AN53+ИГС!AN53+'Макс-М'!AN53</f>
        <v>0</v>
      </c>
      <c r="AO53" s="9">
        <f>'Капитал МС'!AO53+ИГС!AO53+'Макс-М'!AO53</f>
        <v>0</v>
      </c>
      <c r="AP53" s="8">
        <f>'Капитал МС'!AP53+ИГС!AP53+'Макс-М'!AP53</f>
        <v>0</v>
      </c>
      <c r="AQ53" s="8">
        <f t="shared" si="86"/>
        <v>0</v>
      </c>
      <c r="AR53" s="8">
        <f t="shared" si="87"/>
        <v>0</v>
      </c>
      <c r="AS53" s="9">
        <f>'Капитал МС'!AS53+ИГС!AS53+'Макс-М'!AS53</f>
        <v>0</v>
      </c>
      <c r="AT53" s="8">
        <f>'Капитал МС'!AT53+ИГС!AT53+'Макс-М'!AT53</f>
        <v>0</v>
      </c>
      <c r="AU53" s="9">
        <f>'Капитал МС'!AU53+ИГС!AU53+'Макс-М'!AU53</f>
        <v>0</v>
      </c>
      <c r="AV53" s="8">
        <f>'Капитал МС'!AV53+ИГС!AV53+'Макс-М'!AV53</f>
        <v>0</v>
      </c>
      <c r="AW53" s="9">
        <f>'Капитал МС'!AW53+ИГС!AW53+'Макс-М'!AW53</f>
        <v>0</v>
      </c>
      <c r="AX53" s="8">
        <f>'Капитал МС'!AX53+ИГС!AX53+'Макс-М'!AX53</f>
        <v>0</v>
      </c>
      <c r="AY53" s="9">
        <f>'Капитал МС'!AY53+ИГС!AY53+'Макс-М'!AY53</f>
        <v>0</v>
      </c>
      <c r="AZ53" s="8">
        <f>'Капитал МС'!AZ53+ИГС!AZ53+'Макс-М'!AZ53</f>
        <v>0</v>
      </c>
      <c r="BA53" s="9">
        <f>'Капитал МС'!BA53+ИГС!BA53+'Макс-М'!BA53</f>
        <v>0</v>
      </c>
      <c r="BB53" s="8">
        <f>'Капитал МС'!BB53+ИГС!BB53+'Макс-М'!BB53</f>
        <v>0</v>
      </c>
      <c r="BC53" s="9">
        <f>'Капитал МС'!BC53+ИГС!BC53+'Макс-М'!BC53</f>
        <v>0</v>
      </c>
      <c r="BD53" s="8">
        <f>'Капитал МС'!BD53+ИГС!BD53+'Макс-М'!BD53</f>
        <v>0</v>
      </c>
      <c r="BE53" s="9">
        <f>'Капитал МС'!BE53+ИГС!BE53+'Макс-М'!BE53</f>
        <v>0</v>
      </c>
      <c r="BF53" s="8">
        <f>'Капитал МС'!BF53+ИГС!BF53+'Макс-М'!BF53</f>
        <v>0</v>
      </c>
      <c r="BG53" s="9">
        <f>'Капитал МС'!BG53+ИГС!BG53+'Макс-М'!BG53</f>
        <v>0</v>
      </c>
      <c r="BH53" s="8">
        <f>'Капитал МС'!BH53+ИГС!BH53+'Макс-М'!BH53</f>
        <v>0</v>
      </c>
      <c r="BI53" s="8">
        <f t="shared" si="88"/>
        <v>0</v>
      </c>
      <c r="BJ53" s="8">
        <f t="shared" si="89"/>
        <v>0</v>
      </c>
      <c r="BK53" s="9">
        <f>'Капитал МС'!BK53+ИГС!BK53+'Макс-М'!BK53</f>
        <v>0</v>
      </c>
      <c r="BL53" s="8">
        <f>'Капитал МС'!BL53+ИГС!BL53+'Макс-М'!BL53</f>
        <v>0</v>
      </c>
      <c r="BM53" s="9">
        <f>'Капитал МС'!BM53+ИГС!BM53+'Макс-М'!BM53</f>
        <v>0</v>
      </c>
      <c r="BN53" s="8">
        <f>'Капитал МС'!BN53+ИГС!BN53+'Макс-М'!BN53</f>
        <v>0</v>
      </c>
      <c r="BO53" s="9">
        <f>'Капитал МС'!BO53+ИГС!BO53+'Макс-М'!BO53</f>
        <v>0</v>
      </c>
      <c r="BP53" s="8">
        <f>'Капитал МС'!BP53+ИГС!BP53+'Макс-М'!BP53</f>
        <v>0</v>
      </c>
      <c r="BQ53" s="9">
        <f>'Капитал МС'!BQ53+ИГС!BQ53+'Макс-М'!BQ53</f>
        <v>0</v>
      </c>
      <c r="BR53" s="8">
        <f>'Капитал МС'!BR53+ИГС!BR53+'Макс-М'!BR53</f>
        <v>0</v>
      </c>
      <c r="BS53" s="9">
        <f>'Капитал МС'!BS53+ИГС!BS53+'Макс-М'!BS53</f>
        <v>0</v>
      </c>
      <c r="BT53" s="8">
        <f>'Капитал МС'!BT53+ИГС!BT53+'Макс-М'!BT53</f>
        <v>0</v>
      </c>
      <c r="BU53" s="9">
        <f>'Капитал МС'!BU53+ИГС!BU53+'Макс-М'!BU53</f>
        <v>0</v>
      </c>
      <c r="BV53" s="8">
        <f>'Капитал МС'!BV53+ИГС!BV53+'Макс-М'!BV53</f>
        <v>0</v>
      </c>
      <c r="BW53" s="9">
        <f>'Капитал МС'!BW53+ИГС!BW53+'Макс-М'!BW53</f>
        <v>0</v>
      </c>
      <c r="BX53" s="8">
        <f>'Капитал МС'!BX53+ИГС!BX53+'Макс-М'!BX53</f>
        <v>0</v>
      </c>
      <c r="BY53" s="9">
        <f>'Капитал МС'!BY53+ИГС!BY53+'Макс-М'!BY53</f>
        <v>0</v>
      </c>
      <c r="BZ53" s="8">
        <f>'Капитал МС'!BZ53+ИГС!BZ53+'Макс-М'!BZ53</f>
        <v>0</v>
      </c>
      <c r="CA53" s="8">
        <f t="shared" si="90"/>
        <v>0</v>
      </c>
      <c r="CB53" s="8">
        <f t="shared" si="91"/>
        <v>0</v>
      </c>
      <c r="CC53" s="9">
        <f>'Капитал МС'!CC53+ИГС!CC53+'Макс-М'!CC53</f>
        <v>0</v>
      </c>
      <c r="CD53" s="8">
        <f>'Капитал МС'!CD53+ИГС!CD53+'Макс-М'!CD53</f>
        <v>0</v>
      </c>
      <c r="CE53" s="9">
        <f>'Капитал МС'!CE53+ИГС!CE53+'Макс-М'!CE53</f>
        <v>0</v>
      </c>
      <c r="CF53" s="8">
        <f>'Капитал МС'!CF53+ИГС!CF53+'Макс-М'!CF53</f>
        <v>0</v>
      </c>
      <c r="CG53" s="9">
        <f>'Капитал МС'!CG53+ИГС!CG53+'Макс-М'!CG53</f>
        <v>0</v>
      </c>
      <c r="CH53" s="8">
        <f>'Капитал МС'!CH53+ИГС!CH53+'Макс-М'!CH53</f>
        <v>0</v>
      </c>
      <c r="CI53" s="9">
        <f>'Капитал МС'!CI53+ИГС!CI53+'Макс-М'!CI53</f>
        <v>0</v>
      </c>
      <c r="CJ53" s="8">
        <f>'Капитал МС'!CJ53+ИГС!CJ53+'Макс-М'!CJ53</f>
        <v>0</v>
      </c>
      <c r="CK53" s="9">
        <f>'Капитал МС'!CK53+ИГС!CK53+'Макс-М'!CK53</f>
        <v>0</v>
      </c>
      <c r="CL53" s="8">
        <f>'Капитал МС'!CL53+ИГС!CL53+'Макс-М'!CL53</f>
        <v>0</v>
      </c>
      <c r="CM53" s="9">
        <f>'Капитал МС'!CM53+ИГС!CM53+'Макс-М'!CM53</f>
        <v>0</v>
      </c>
      <c r="CN53" s="8">
        <f>'Капитал МС'!CN53+ИГС!CN53+'Макс-М'!CN53</f>
        <v>0</v>
      </c>
      <c r="CO53" s="9">
        <f>'Капитал МС'!CO53+ИГС!CO53+'Макс-М'!CO53</f>
        <v>0</v>
      </c>
      <c r="CP53" s="8">
        <f>'Капитал МС'!CP53+ИГС!CP53+'Макс-М'!CP53</f>
        <v>0</v>
      </c>
      <c r="CQ53" s="9">
        <f>'Капитал МС'!CQ53+ИГС!CQ53+'Макс-М'!CQ53</f>
        <v>0</v>
      </c>
      <c r="CR53" s="8">
        <f>'Капитал МС'!CR53+ИГС!CR53+'Макс-М'!CR53</f>
        <v>0</v>
      </c>
    </row>
    <row r="54" spans="1:96" ht="15" customHeight="1" x14ac:dyDescent="0.25">
      <c r="A54" s="12">
        <v>42</v>
      </c>
      <c r="B54" s="18" t="s">
        <v>37</v>
      </c>
      <c r="C54" s="12">
        <v>330006</v>
      </c>
      <c r="D54" s="25" t="s">
        <v>164</v>
      </c>
      <c r="E54" s="25" t="s">
        <v>155</v>
      </c>
      <c r="F54" s="31" t="s">
        <v>165</v>
      </c>
      <c r="G54" s="8">
        <f t="shared" si="68"/>
        <v>603155816.88</v>
      </c>
      <c r="H54" s="8">
        <f t="shared" si="69"/>
        <v>303199380.51999998</v>
      </c>
      <c r="I54" s="9">
        <f t="shared" si="92"/>
        <v>177985</v>
      </c>
      <c r="J54" s="8">
        <f t="shared" si="70"/>
        <v>133526875.43000001</v>
      </c>
      <c r="K54" s="9">
        <f t="shared" si="71"/>
        <v>16222</v>
      </c>
      <c r="L54" s="8">
        <f t="shared" si="72"/>
        <v>6458378.1600000001</v>
      </c>
      <c r="M54" s="9">
        <f t="shared" si="73"/>
        <v>91712</v>
      </c>
      <c r="N54" s="8">
        <f t="shared" si="74"/>
        <v>163214126.93000001</v>
      </c>
      <c r="O54" s="9">
        <f t="shared" si="75"/>
        <v>2356</v>
      </c>
      <c r="P54" s="8">
        <f t="shared" si="76"/>
        <v>17406943.18</v>
      </c>
      <c r="Q54" s="9">
        <f t="shared" si="77"/>
        <v>11457</v>
      </c>
      <c r="R54" s="8">
        <f t="shared" si="67"/>
        <v>234151314.28999999</v>
      </c>
      <c r="S54" s="9">
        <f t="shared" si="78"/>
        <v>0</v>
      </c>
      <c r="T54" s="8">
        <f t="shared" si="79"/>
        <v>0</v>
      </c>
      <c r="U54" s="9">
        <f t="shared" si="80"/>
        <v>0</v>
      </c>
      <c r="V54" s="8">
        <f t="shared" si="81"/>
        <v>0</v>
      </c>
      <c r="W54" s="9">
        <f t="shared" si="82"/>
        <v>30617</v>
      </c>
      <c r="X54" s="8">
        <f t="shared" si="83"/>
        <v>48398178.890000001</v>
      </c>
      <c r="Y54" s="8">
        <f t="shared" si="84"/>
        <v>152671358.5</v>
      </c>
      <c r="Z54" s="8">
        <f t="shared" si="85"/>
        <v>77669194.180000007</v>
      </c>
      <c r="AA54" s="9">
        <f>'Капитал МС'!AA54+ИГС!AA54+'Макс-М'!AA54</f>
        <v>44496</v>
      </c>
      <c r="AB54" s="8">
        <f>'Капитал МС'!AB54+ИГС!AB54+'Макс-М'!AB54</f>
        <v>34241619.420000002</v>
      </c>
      <c r="AC54" s="9">
        <f>'Капитал МС'!AC54+ИГС!AC54+'Макс-М'!AC54</f>
        <v>4056</v>
      </c>
      <c r="AD54" s="8">
        <f>'Капитал МС'!AD54+ИГС!AD54+'Макс-М'!AD54</f>
        <v>1614594.55</v>
      </c>
      <c r="AE54" s="9">
        <f>'Капитал МС'!AE54+ИГС!AE54+'Макс-М'!AE54</f>
        <v>22928</v>
      </c>
      <c r="AF54" s="8">
        <f>'Капитал МС'!AF54+ИГС!AF54+'Макс-М'!AF54</f>
        <v>41812980.210000001</v>
      </c>
      <c r="AG54" s="9">
        <f>'Капитал МС'!AG54+ИГС!AG54+'Макс-М'!AG54</f>
        <v>589</v>
      </c>
      <c r="AH54" s="8">
        <f>'Капитал МС'!AH54+ИГС!AH54+'Макс-М'!AH54</f>
        <v>4364791.0199999996</v>
      </c>
      <c r="AI54" s="9">
        <f>'Капитал МС'!AI54+ИГС!AI54+'Макс-М'!AI54</f>
        <v>2864</v>
      </c>
      <c r="AJ54" s="8">
        <f>'Капитал МС'!AJ54+ИГС!AJ54+'Макс-М'!AJ54</f>
        <v>58537828.579999998</v>
      </c>
      <c r="AK54" s="9">
        <f>'Капитал МС'!AK54+ИГС!AK54+'Макс-М'!AK54</f>
        <v>0</v>
      </c>
      <c r="AL54" s="8">
        <f>'Капитал МС'!AL54+ИГС!AL54+'Макс-М'!AL54</f>
        <v>0</v>
      </c>
      <c r="AM54" s="9">
        <f>'Капитал МС'!AM54+ИГС!AM54+'Макс-М'!AM54</f>
        <v>0</v>
      </c>
      <c r="AN54" s="8">
        <f>'Капитал МС'!AN54+ИГС!AN54+'Макс-М'!AN54</f>
        <v>0</v>
      </c>
      <c r="AO54" s="9">
        <f>'Капитал МС'!AO54+ИГС!AO54+'Макс-М'!AO54</f>
        <v>7654</v>
      </c>
      <c r="AP54" s="8">
        <f>'Капитал МС'!AP54+ИГС!AP54+'Макс-М'!AP54</f>
        <v>12099544.720000001</v>
      </c>
      <c r="AQ54" s="8">
        <f t="shared" si="86"/>
        <v>152671358.47</v>
      </c>
      <c r="AR54" s="8">
        <f t="shared" si="87"/>
        <v>77669194.180000007</v>
      </c>
      <c r="AS54" s="9">
        <f>'Капитал МС'!AS54+ИГС!AS54+'Макс-М'!AS54</f>
        <v>44496</v>
      </c>
      <c r="AT54" s="8">
        <f>'Капитал МС'!AT54+ИГС!AT54+'Макс-М'!AT54</f>
        <v>34241619.420000002</v>
      </c>
      <c r="AU54" s="9">
        <f>'Капитал МС'!AU54+ИГС!AU54+'Макс-М'!AU54</f>
        <v>4056</v>
      </c>
      <c r="AV54" s="8">
        <f>'Капитал МС'!AV54+ИГС!AV54+'Макс-М'!AV54</f>
        <v>1614594.55</v>
      </c>
      <c r="AW54" s="9">
        <f>'Капитал МС'!AW54+ИГС!AW54+'Макс-М'!AW54</f>
        <v>22928</v>
      </c>
      <c r="AX54" s="8">
        <f>'Капитал МС'!AX54+ИГС!AX54+'Макс-М'!AX54</f>
        <v>41812980.210000001</v>
      </c>
      <c r="AY54" s="9">
        <f>'Капитал МС'!AY54+ИГС!AY54+'Макс-М'!AY54</f>
        <v>589</v>
      </c>
      <c r="AZ54" s="8">
        <f>'Капитал МС'!AZ54+ИГС!AZ54+'Макс-М'!AZ54</f>
        <v>4364790.99</v>
      </c>
      <c r="BA54" s="9">
        <f>'Капитал МС'!BA54+ИГС!BA54+'Макс-М'!BA54</f>
        <v>2864</v>
      </c>
      <c r="BB54" s="8">
        <f>'Капитал МС'!BB54+ИГС!BB54+'Макс-М'!BB54</f>
        <v>58537828.579999998</v>
      </c>
      <c r="BC54" s="9">
        <f>'Капитал МС'!BC54+ИГС!BC54+'Макс-М'!BC54</f>
        <v>0</v>
      </c>
      <c r="BD54" s="8">
        <f>'Капитал МС'!BD54+ИГС!BD54+'Макс-М'!BD54</f>
        <v>0</v>
      </c>
      <c r="BE54" s="9">
        <f>'Капитал МС'!BE54+ИГС!BE54+'Макс-М'!BE54</f>
        <v>0</v>
      </c>
      <c r="BF54" s="8">
        <f>'Капитал МС'!BF54+ИГС!BF54+'Макс-М'!BF54</f>
        <v>0</v>
      </c>
      <c r="BG54" s="9">
        <f>'Капитал МС'!BG54+ИГС!BG54+'Макс-М'!BG54</f>
        <v>7654</v>
      </c>
      <c r="BH54" s="8">
        <f>'Капитал МС'!BH54+ИГС!BH54+'Макс-М'!BH54</f>
        <v>12099544.720000001</v>
      </c>
      <c r="BI54" s="8">
        <f t="shared" si="88"/>
        <v>152645248.06999999</v>
      </c>
      <c r="BJ54" s="8">
        <f t="shared" si="89"/>
        <v>77669194.180000007</v>
      </c>
      <c r="BK54" s="9">
        <f>'Капитал МС'!BK54+ИГС!BK54+'Макс-М'!BK54</f>
        <v>44496</v>
      </c>
      <c r="BL54" s="8">
        <f>'Капитал МС'!BL54+ИГС!BL54+'Макс-М'!BL54</f>
        <v>34241619.420000002</v>
      </c>
      <c r="BM54" s="9">
        <f>'Капитал МС'!BM54+ИГС!BM54+'Макс-М'!BM54</f>
        <v>4056</v>
      </c>
      <c r="BN54" s="8">
        <f>'Капитал МС'!BN54+ИГС!BN54+'Макс-М'!BN54</f>
        <v>1614594.55</v>
      </c>
      <c r="BO54" s="9">
        <f>'Капитал МС'!BO54+ИГС!BO54+'Макс-М'!BO54</f>
        <v>22928</v>
      </c>
      <c r="BP54" s="8">
        <f>'Капитал МС'!BP54+ИГС!BP54+'Макс-М'!BP54</f>
        <v>41812980.210000001</v>
      </c>
      <c r="BQ54" s="9">
        <f>'Капитал МС'!BQ54+ИГС!BQ54+'Макс-М'!BQ54</f>
        <v>589</v>
      </c>
      <c r="BR54" s="8">
        <f>'Капитал МС'!BR54+ИГС!BR54+'Макс-М'!BR54</f>
        <v>4338680.59</v>
      </c>
      <c r="BS54" s="9">
        <f>'Капитал МС'!BS54+ИГС!BS54+'Макс-М'!BS54</f>
        <v>2864</v>
      </c>
      <c r="BT54" s="8">
        <f>'Капитал МС'!BT54+ИГС!BT54+'Макс-М'!BT54</f>
        <v>58537828.579999998</v>
      </c>
      <c r="BU54" s="9">
        <f>'Капитал МС'!BU54+ИГС!BU54+'Макс-М'!BU54</f>
        <v>0</v>
      </c>
      <c r="BV54" s="8">
        <f>'Капитал МС'!BV54+ИГС!BV54+'Макс-М'!BV54</f>
        <v>0</v>
      </c>
      <c r="BW54" s="9">
        <f>'Капитал МС'!BW54+ИГС!BW54+'Макс-М'!BW54</f>
        <v>0</v>
      </c>
      <c r="BX54" s="8">
        <f>'Капитал МС'!BX54+ИГС!BX54+'Макс-М'!BX54</f>
        <v>0</v>
      </c>
      <c r="BY54" s="9">
        <f>'Капитал МС'!BY54+ИГС!BY54+'Макс-М'!BY54</f>
        <v>7654</v>
      </c>
      <c r="BZ54" s="8">
        <f>'Капитал МС'!BZ54+ИГС!BZ54+'Макс-М'!BZ54</f>
        <v>12099544.720000001</v>
      </c>
      <c r="CA54" s="8">
        <f t="shared" si="90"/>
        <v>145167851.84</v>
      </c>
      <c r="CB54" s="8">
        <f t="shared" si="91"/>
        <v>70191797.980000004</v>
      </c>
      <c r="CC54" s="9">
        <f>'Капитал МС'!CC54+ИГС!CC54+'Макс-М'!CC54</f>
        <v>44497</v>
      </c>
      <c r="CD54" s="8">
        <f>'Капитал МС'!CD54+ИГС!CD54+'Макс-М'!CD54</f>
        <v>30802017.170000002</v>
      </c>
      <c r="CE54" s="9">
        <f>'Капитал МС'!CE54+ИГС!CE54+'Макс-М'!CE54</f>
        <v>4054</v>
      </c>
      <c r="CF54" s="8">
        <f>'Капитал МС'!CF54+ИГС!CF54+'Макс-М'!CF54</f>
        <v>1614594.51</v>
      </c>
      <c r="CG54" s="9">
        <f>'Капитал МС'!CG54+ИГС!CG54+'Макс-М'!CG54</f>
        <v>22928</v>
      </c>
      <c r="CH54" s="8">
        <f>'Капитал МС'!CH54+ИГС!CH54+'Макс-М'!CH54</f>
        <v>37775186.299999997</v>
      </c>
      <c r="CI54" s="9">
        <f>'Капитал МС'!CI54+ИГС!CI54+'Макс-М'!CI54</f>
        <v>589</v>
      </c>
      <c r="CJ54" s="8">
        <f>'Капитал МС'!CJ54+ИГС!CJ54+'Макс-М'!CJ54</f>
        <v>4338680.58</v>
      </c>
      <c r="CK54" s="9">
        <f>'Капитал МС'!CK54+ИГС!CK54+'Макс-М'!CK54</f>
        <v>2865</v>
      </c>
      <c r="CL54" s="8">
        <f>'Капитал МС'!CL54+ИГС!CL54+'Макс-М'!CL54</f>
        <v>58537828.549999997</v>
      </c>
      <c r="CM54" s="9">
        <f>'Капитал МС'!CM54+ИГС!CM54+'Макс-М'!CM54</f>
        <v>0</v>
      </c>
      <c r="CN54" s="8">
        <f>'Капитал МС'!CN54+ИГС!CN54+'Макс-М'!CN54</f>
        <v>0</v>
      </c>
      <c r="CO54" s="9">
        <f>'Капитал МС'!CO54+ИГС!CO54+'Макс-М'!CO54</f>
        <v>0</v>
      </c>
      <c r="CP54" s="8">
        <f>'Капитал МС'!CP54+ИГС!CP54+'Макс-М'!CP54</f>
        <v>0</v>
      </c>
      <c r="CQ54" s="9">
        <f>'Капитал МС'!CQ54+ИГС!CQ54+'Макс-М'!CQ54</f>
        <v>7655</v>
      </c>
      <c r="CR54" s="8">
        <f>'Капитал МС'!CR54+ИГС!CR54+'Макс-М'!CR54</f>
        <v>12099544.73</v>
      </c>
    </row>
    <row r="55" spans="1:96" ht="15" customHeight="1" x14ac:dyDescent="0.25">
      <c r="A55" s="12">
        <v>43</v>
      </c>
      <c r="B55" s="18" t="s">
        <v>38</v>
      </c>
      <c r="C55" s="12">
        <v>330005</v>
      </c>
      <c r="D55" s="25" t="s">
        <v>164</v>
      </c>
      <c r="E55" s="25" t="s">
        <v>155</v>
      </c>
      <c r="F55" s="31" t="s">
        <v>165</v>
      </c>
      <c r="G55" s="8">
        <f t="shared" si="68"/>
        <v>124644324.87</v>
      </c>
      <c r="H55" s="8">
        <f t="shared" si="69"/>
        <v>74646974.769999996</v>
      </c>
      <c r="I55" s="9">
        <f t="shared" si="92"/>
        <v>37286</v>
      </c>
      <c r="J55" s="8">
        <f t="shared" si="70"/>
        <v>33060481.489999998</v>
      </c>
      <c r="K55" s="9">
        <f t="shared" si="71"/>
        <v>12457</v>
      </c>
      <c r="L55" s="8">
        <f t="shared" si="72"/>
        <v>5027874.7300000004</v>
      </c>
      <c r="M55" s="9">
        <f t="shared" si="73"/>
        <v>24178</v>
      </c>
      <c r="N55" s="8">
        <f t="shared" si="74"/>
        <v>36558618.549999997</v>
      </c>
      <c r="O55" s="9">
        <f t="shared" si="75"/>
        <v>598</v>
      </c>
      <c r="P55" s="8">
        <f t="shared" si="76"/>
        <v>6275062.1699999999</v>
      </c>
      <c r="Q55" s="9">
        <f t="shared" si="77"/>
        <v>2572</v>
      </c>
      <c r="R55" s="8">
        <f t="shared" si="67"/>
        <v>43722287.93</v>
      </c>
      <c r="S55" s="9">
        <f t="shared" si="78"/>
        <v>0</v>
      </c>
      <c r="T55" s="8">
        <f t="shared" si="79"/>
        <v>0</v>
      </c>
      <c r="U55" s="9">
        <f t="shared" si="80"/>
        <v>0</v>
      </c>
      <c r="V55" s="8">
        <f t="shared" si="81"/>
        <v>0</v>
      </c>
      <c r="W55" s="9">
        <f t="shared" si="82"/>
        <v>0</v>
      </c>
      <c r="X55" s="8">
        <f t="shared" si="83"/>
        <v>0</v>
      </c>
      <c r="Y55" s="8">
        <f t="shared" si="84"/>
        <v>31774767.379999999</v>
      </c>
      <c r="Z55" s="8">
        <f t="shared" si="85"/>
        <v>19275429.84</v>
      </c>
      <c r="AA55" s="9">
        <f>'Капитал МС'!AA55+ИГС!AA55+'Макс-М'!AA55</f>
        <v>9322</v>
      </c>
      <c r="AB55" s="8">
        <f>'Капитал МС'!AB55+ИГС!AB55+'Макс-М'!AB55</f>
        <v>8486047.3900000006</v>
      </c>
      <c r="AC55" s="9">
        <f>'Капитал МС'!AC55+ИГС!AC55+'Макс-М'!AC55</f>
        <v>3115</v>
      </c>
      <c r="AD55" s="8">
        <f>'Капитал МС'!AD55+ИГС!AD55+'Макс-М'!AD55</f>
        <v>1256968.68</v>
      </c>
      <c r="AE55" s="9">
        <f>'Капитал МС'!AE55+ИГС!AE55+'Макс-М'!AE55</f>
        <v>6045</v>
      </c>
      <c r="AF55" s="8">
        <f>'Капитал МС'!AF55+ИГС!AF55+'Макс-М'!AF55</f>
        <v>9532413.7699999996</v>
      </c>
      <c r="AG55" s="9">
        <f>'Капитал МС'!AG55+ИГС!AG55+'Макс-М'!AG55</f>
        <v>151</v>
      </c>
      <c r="AH55" s="8">
        <f>'Капитал МС'!AH55+ИГС!AH55+'Макс-М'!AH55</f>
        <v>1568765.55</v>
      </c>
      <c r="AI55" s="9">
        <f>'Капитал МС'!AI55+ИГС!AI55+'Макс-М'!AI55</f>
        <v>643</v>
      </c>
      <c r="AJ55" s="8">
        <f>'Капитал МС'!AJ55+ИГС!AJ55+'Макс-М'!AJ55</f>
        <v>10930571.99</v>
      </c>
      <c r="AK55" s="9">
        <f>'Капитал МС'!AK55+ИГС!AK55+'Макс-М'!AK55</f>
        <v>0</v>
      </c>
      <c r="AL55" s="8">
        <f>'Капитал МС'!AL55+ИГС!AL55+'Макс-М'!AL55</f>
        <v>0</v>
      </c>
      <c r="AM55" s="9">
        <f>'Капитал МС'!AM55+ИГС!AM55+'Макс-М'!AM55</f>
        <v>0</v>
      </c>
      <c r="AN55" s="8">
        <f>'Капитал МС'!AN55+ИГС!AN55+'Макс-М'!AN55</f>
        <v>0</v>
      </c>
      <c r="AO55" s="9">
        <f>'Капитал МС'!AO55+ИГС!AO55+'Макс-М'!AO55</f>
        <v>0</v>
      </c>
      <c r="AP55" s="8">
        <f>'Капитал МС'!AP55+ИГС!AP55+'Макс-М'!AP55</f>
        <v>0</v>
      </c>
      <c r="AQ55" s="8">
        <f t="shared" si="86"/>
        <v>31774767.379999999</v>
      </c>
      <c r="AR55" s="8">
        <f t="shared" si="87"/>
        <v>19275429.84</v>
      </c>
      <c r="AS55" s="9">
        <f>'Капитал МС'!AS55+ИГС!AS55+'Макс-М'!AS55</f>
        <v>9322</v>
      </c>
      <c r="AT55" s="8">
        <f>'Капитал МС'!AT55+ИГС!AT55+'Макс-М'!AT55</f>
        <v>8486047.3900000006</v>
      </c>
      <c r="AU55" s="9">
        <f>'Капитал МС'!AU55+ИГС!AU55+'Макс-М'!AU55</f>
        <v>3115</v>
      </c>
      <c r="AV55" s="8">
        <f>'Капитал МС'!AV55+ИГС!AV55+'Макс-М'!AV55</f>
        <v>1256968.68</v>
      </c>
      <c r="AW55" s="9">
        <f>'Капитал МС'!AW55+ИГС!AW55+'Макс-М'!AW55</f>
        <v>6045</v>
      </c>
      <c r="AX55" s="8">
        <f>'Капитал МС'!AX55+ИГС!AX55+'Макс-М'!AX55</f>
        <v>9532413.7699999996</v>
      </c>
      <c r="AY55" s="9">
        <f>'Капитал МС'!AY55+ИГС!AY55+'Макс-М'!AY55</f>
        <v>151</v>
      </c>
      <c r="AZ55" s="8">
        <f>'Капитал МС'!AZ55+ИГС!AZ55+'Макс-М'!AZ55</f>
        <v>1568765.55</v>
      </c>
      <c r="BA55" s="9">
        <f>'Капитал МС'!BA55+ИГС!BA55+'Макс-М'!BA55</f>
        <v>643</v>
      </c>
      <c r="BB55" s="8">
        <f>'Капитал МС'!BB55+ИГС!BB55+'Макс-М'!BB55</f>
        <v>10930571.99</v>
      </c>
      <c r="BC55" s="9">
        <f>'Капитал МС'!BC55+ИГС!BC55+'Макс-М'!BC55</f>
        <v>0</v>
      </c>
      <c r="BD55" s="8">
        <f>'Капитал МС'!BD55+ИГС!BD55+'Макс-М'!BD55</f>
        <v>0</v>
      </c>
      <c r="BE55" s="9">
        <f>'Капитал МС'!BE55+ИГС!BE55+'Макс-М'!BE55</f>
        <v>0</v>
      </c>
      <c r="BF55" s="8">
        <f>'Капитал МС'!BF55+ИГС!BF55+'Макс-М'!BF55</f>
        <v>0</v>
      </c>
      <c r="BG55" s="9">
        <f>'Капитал МС'!BG55+ИГС!BG55+'Макс-М'!BG55</f>
        <v>0</v>
      </c>
      <c r="BH55" s="8">
        <f>'Капитал МС'!BH55+ИГС!BH55+'Макс-М'!BH55</f>
        <v>0</v>
      </c>
      <c r="BI55" s="8">
        <f t="shared" si="88"/>
        <v>31774767.379999999</v>
      </c>
      <c r="BJ55" s="8">
        <f t="shared" si="89"/>
        <v>19275429.84</v>
      </c>
      <c r="BK55" s="9">
        <f>'Капитал МС'!BK55+ИГС!BK55+'Макс-М'!BK55</f>
        <v>9322</v>
      </c>
      <c r="BL55" s="8">
        <f>'Капитал МС'!BL55+ИГС!BL55+'Макс-М'!BL55</f>
        <v>8486047.3900000006</v>
      </c>
      <c r="BM55" s="9">
        <f>'Капитал МС'!BM55+ИГС!BM55+'Макс-М'!BM55</f>
        <v>3115</v>
      </c>
      <c r="BN55" s="8">
        <f>'Капитал МС'!BN55+ИГС!BN55+'Макс-М'!BN55</f>
        <v>1256968.68</v>
      </c>
      <c r="BO55" s="9">
        <f>'Капитал МС'!BO55+ИГС!BO55+'Макс-М'!BO55</f>
        <v>6045</v>
      </c>
      <c r="BP55" s="8">
        <f>'Капитал МС'!BP55+ИГС!BP55+'Макс-М'!BP55</f>
        <v>9532413.7699999996</v>
      </c>
      <c r="BQ55" s="9">
        <f>'Капитал МС'!BQ55+ИГС!BQ55+'Макс-М'!BQ55</f>
        <v>150</v>
      </c>
      <c r="BR55" s="8">
        <f>'Капитал МС'!BR55+ИГС!BR55+'Макс-М'!BR55</f>
        <v>1568765.55</v>
      </c>
      <c r="BS55" s="9">
        <f>'Капитал МС'!BS55+ИГС!BS55+'Макс-М'!BS55</f>
        <v>643</v>
      </c>
      <c r="BT55" s="8">
        <f>'Капитал МС'!BT55+ИГС!BT55+'Макс-М'!BT55</f>
        <v>10930571.99</v>
      </c>
      <c r="BU55" s="9">
        <f>'Капитал МС'!BU55+ИГС!BU55+'Макс-М'!BU55</f>
        <v>0</v>
      </c>
      <c r="BV55" s="8">
        <f>'Капитал МС'!BV55+ИГС!BV55+'Макс-М'!BV55</f>
        <v>0</v>
      </c>
      <c r="BW55" s="9">
        <f>'Капитал МС'!BW55+ИГС!BW55+'Макс-М'!BW55</f>
        <v>0</v>
      </c>
      <c r="BX55" s="8">
        <f>'Капитал МС'!BX55+ИГС!BX55+'Макс-М'!BX55</f>
        <v>0</v>
      </c>
      <c r="BY55" s="9">
        <f>'Капитал МС'!BY55+ИГС!BY55+'Макс-М'!BY55</f>
        <v>0</v>
      </c>
      <c r="BZ55" s="8">
        <f>'Капитал МС'!BZ55+ИГС!BZ55+'Макс-М'!BZ55</f>
        <v>0</v>
      </c>
      <c r="CA55" s="8">
        <f t="shared" si="90"/>
        <v>29320022.73</v>
      </c>
      <c r="CB55" s="8">
        <f t="shared" si="91"/>
        <v>16820685.25</v>
      </c>
      <c r="CC55" s="9">
        <f>'Капитал МС'!CC55+ИГС!CC55+'Макс-М'!CC55</f>
        <v>9320</v>
      </c>
      <c r="CD55" s="8">
        <f>'Капитал МС'!CD55+ИГС!CD55+'Макс-М'!CD55</f>
        <v>7602339.3200000003</v>
      </c>
      <c r="CE55" s="9">
        <f>'Капитал МС'!CE55+ИГС!CE55+'Макс-М'!CE55</f>
        <v>3112</v>
      </c>
      <c r="CF55" s="8">
        <f>'Капитал МС'!CF55+ИГС!CF55+'Макс-М'!CF55</f>
        <v>1256968.69</v>
      </c>
      <c r="CG55" s="9">
        <f>'Капитал МС'!CG55+ИГС!CG55+'Макс-М'!CG55</f>
        <v>6043</v>
      </c>
      <c r="CH55" s="8">
        <f>'Капитал МС'!CH55+ИГС!CH55+'Макс-М'!CH55</f>
        <v>7961377.2400000002</v>
      </c>
      <c r="CI55" s="9">
        <f>'Капитал МС'!CI55+ИГС!CI55+'Макс-М'!CI55</f>
        <v>146</v>
      </c>
      <c r="CJ55" s="8">
        <f>'Капитал МС'!CJ55+ИГС!CJ55+'Макс-М'!CJ55</f>
        <v>1568765.52</v>
      </c>
      <c r="CK55" s="9">
        <f>'Капитал МС'!CK55+ИГС!CK55+'Макс-М'!CK55</f>
        <v>643</v>
      </c>
      <c r="CL55" s="8">
        <f>'Капитал МС'!CL55+ИГС!CL55+'Макс-М'!CL55</f>
        <v>10930571.960000001</v>
      </c>
      <c r="CM55" s="9">
        <f>'Капитал МС'!CM55+ИГС!CM55+'Макс-М'!CM55</f>
        <v>0</v>
      </c>
      <c r="CN55" s="8">
        <f>'Капитал МС'!CN55+ИГС!CN55+'Макс-М'!CN55</f>
        <v>0</v>
      </c>
      <c r="CO55" s="9">
        <f>'Капитал МС'!CO55+ИГС!CO55+'Макс-М'!CO55</f>
        <v>0</v>
      </c>
      <c r="CP55" s="8">
        <f>'Капитал МС'!CP55+ИГС!CP55+'Макс-М'!CP55</f>
        <v>0</v>
      </c>
      <c r="CQ55" s="9">
        <f>'Капитал МС'!CQ55+ИГС!CQ55+'Макс-М'!CQ55</f>
        <v>0</v>
      </c>
      <c r="CR55" s="8">
        <f>'Капитал МС'!CR55+ИГС!CR55+'Макс-М'!CR55</f>
        <v>0</v>
      </c>
    </row>
    <row r="56" spans="1:96" ht="15" customHeight="1" x14ac:dyDescent="0.25">
      <c r="A56" s="12">
        <v>44</v>
      </c>
      <c r="B56" s="18" t="s">
        <v>39</v>
      </c>
      <c r="C56" s="12">
        <v>330204</v>
      </c>
      <c r="D56" s="25" t="s">
        <v>164</v>
      </c>
      <c r="E56" s="25" t="s">
        <v>155</v>
      </c>
      <c r="F56" s="31" t="s">
        <v>165</v>
      </c>
      <c r="G56" s="8">
        <f t="shared" si="68"/>
        <v>37038696.619999997</v>
      </c>
      <c r="H56" s="8">
        <f t="shared" si="69"/>
        <v>37038696.619999997</v>
      </c>
      <c r="I56" s="9">
        <f t="shared" si="92"/>
        <v>14559</v>
      </c>
      <c r="J56" s="8">
        <f t="shared" si="70"/>
        <v>6579503.2800000003</v>
      </c>
      <c r="K56" s="9">
        <f t="shared" si="71"/>
        <v>2531</v>
      </c>
      <c r="L56" s="8">
        <f t="shared" si="72"/>
        <v>1286785.71</v>
      </c>
      <c r="M56" s="9">
        <f t="shared" si="73"/>
        <v>27469</v>
      </c>
      <c r="N56" s="8">
        <f t="shared" si="74"/>
        <v>29172407.629999999</v>
      </c>
      <c r="O56" s="9">
        <f t="shared" si="75"/>
        <v>0</v>
      </c>
      <c r="P56" s="8">
        <f t="shared" si="76"/>
        <v>0</v>
      </c>
      <c r="Q56" s="9">
        <f t="shared" si="77"/>
        <v>0</v>
      </c>
      <c r="R56" s="8">
        <f t="shared" si="67"/>
        <v>0</v>
      </c>
      <c r="S56" s="9">
        <f t="shared" si="78"/>
        <v>0</v>
      </c>
      <c r="T56" s="8">
        <f t="shared" si="79"/>
        <v>0</v>
      </c>
      <c r="U56" s="9">
        <f t="shared" si="80"/>
        <v>0</v>
      </c>
      <c r="V56" s="8">
        <f t="shared" si="81"/>
        <v>0</v>
      </c>
      <c r="W56" s="9">
        <f t="shared" si="82"/>
        <v>0</v>
      </c>
      <c r="X56" s="8">
        <f t="shared" si="83"/>
        <v>0</v>
      </c>
      <c r="Y56" s="8">
        <f t="shared" si="84"/>
        <v>9259674.1699999999</v>
      </c>
      <c r="Z56" s="8">
        <f t="shared" si="85"/>
        <v>9259674.1699999999</v>
      </c>
      <c r="AA56" s="9">
        <f>'Капитал МС'!AA56+ИГС!AA56+'Макс-М'!AA56</f>
        <v>3640</v>
      </c>
      <c r="AB56" s="8">
        <f>'Капитал МС'!AB56+ИГС!AB56+'Макс-М'!AB56</f>
        <v>1644875.82</v>
      </c>
      <c r="AC56" s="9">
        <f>'Капитал МС'!AC56+ИГС!AC56+'Макс-М'!AC56</f>
        <v>633</v>
      </c>
      <c r="AD56" s="8">
        <f>'Капитал МС'!AD56+ИГС!AD56+'Макс-М'!AD56</f>
        <v>321696.44</v>
      </c>
      <c r="AE56" s="9">
        <f>'Капитал МС'!AE56+ИГС!AE56+'Макс-М'!AE56</f>
        <v>6867</v>
      </c>
      <c r="AF56" s="8">
        <f>'Капитал МС'!AF56+ИГС!AF56+'Макс-М'!AF56</f>
        <v>7293101.9100000001</v>
      </c>
      <c r="AG56" s="9">
        <f>'Капитал МС'!AG56+ИГС!AG56+'Макс-М'!AG56</f>
        <v>0</v>
      </c>
      <c r="AH56" s="8">
        <f>'Капитал МС'!AH56+ИГС!AH56+'Макс-М'!AH56</f>
        <v>0</v>
      </c>
      <c r="AI56" s="9">
        <f>'Капитал МС'!AI56+ИГС!AI56+'Макс-М'!AI56</f>
        <v>0</v>
      </c>
      <c r="AJ56" s="8">
        <f>'Капитал МС'!AJ56+ИГС!AJ56+'Макс-М'!AJ56</f>
        <v>0</v>
      </c>
      <c r="AK56" s="9">
        <f>'Капитал МС'!AK56+ИГС!AK56+'Макс-М'!AK56</f>
        <v>0</v>
      </c>
      <c r="AL56" s="8">
        <f>'Капитал МС'!AL56+ИГС!AL56+'Макс-М'!AL56</f>
        <v>0</v>
      </c>
      <c r="AM56" s="9">
        <f>'Капитал МС'!AM56+ИГС!AM56+'Макс-М'!AM56</f>
        <v>0</v>
      </c>
      <c r="AN56" s="8">
        <f>'Капитал МС'!AN56+ИГС!AN56+'Макс-М'!AN56</f>
        <v>0</v>
      </c>
      <c r="AO56" s="9">
        <f>'Капитал МС'!AO56+ИГС!AO56+'Макс-М'!AO56</f>
        <v>0</v>
      </c>
      <c r="AP56" s="8">
        <f>'Капитал МС'!AP56+ИГС!AP56+'Макс-М'!AP56</f>
        <v>0</v>
      </c>
      <c r="AQ56" s="8">
        <f t="shared" si="86"/>
        <v>9259674.1699999999</v>
      </c>
      <c r="AR56" s="8">
        <f t="shared" si="87"/>
        <v>9259674.1699999999</v>
      </c>
      <c r="AS56" s="9">
        <f>'Капитал МС'!AS56+ИГС!AS56+'Макс-М'!AS56</f>
        <v>3640</v>
      </c>
      <c r="AT56" s="8">
        <f>'Капитал МС'!AT56+ИГС!AT56+'Макс-М'!AT56</f>
        <v>1644875.82</v>
      </c>
      <c r="AU56" s="9">
        <f>'Капитал МС'!AU56+ИГС!AU56+'Макс-М'!AU56</f>
        <v>633</v>
      </c>
      <c r="AV56" s="8">
        <f>'Капитал МС'!AV56+ИГС!AV56+'Макс-М'!AV56</f>
        <v>321696.44</v>
      </c>
      <c r="AW56" s="9">
        <f>'Капитал МС'!AW56+ИГС!AW56+'Макс-М'!AW56</f>
        <v>6867</v>
      </c>
      <c r="AX56" s="8">
        <f>'Капитал МС'!AX56+ИГС!AX56+'Макс-М'!AX56</f>
        <v>7293101.9100000001</v>
      </c>
      <c r="AY56" s="9">
        <f>'Капитал МС'!AY56+ИГС!AY56+'Макс-М'!AY56</f>
        <v>0</v>
      </c>
      <c r="AZ56" s="8">
        <f>'Капитал МС'!AZ56+ИГС!AZ56+'Макс-М'!AZ56</f>
        <v>0</v>
      </c>
      <c r="BA56" s="9">
        <f>'Капитал МС'!BA56+ИГС!BA56+'Макс-М'!BA56</f>
        <v>0</v>
      </c>
      <c r="BB56" s="8">
        <f>'Капитал МС'!BB56+ИГС!BB56+'Макс-М'!BB56</f>
        <v>0</v>
      </c>
      <c r="BC56" s="9">
        <f>'Капитал МС'!BC56+ИГС!BC56+'Макс-М'!BC56</f>
        <v>0</v>
      </c>
      <c r="BD56" s="8">
        <f>'Капитал МС'!BD56+ИГС!BD56+'Макс-М'!BD56</f>
        <v>0</v>
      </c>
      <c r="BE56" s="9">
        <f>'Капитал МС'!BE56+ИГС!BE56+'Макс-М'!BE56</f>
        <v>0</v>
      </c>
      <c r="BF56" s="8">
        <f>'Капитал МС'!BF56+ИГС!BF56+'Макс-М'!BF56</f>
        <v>0</v>
      </c>
      <c r="BG56" s="9">
        <f>'Капитал МС'!BG56+ИГС!BG56+'Макс-М'!BG56</f>
        <v>0</v>
      </c>
      <c r="BH56" s="8">
        <f>'Капитал МС'!BH56+ИГС!BH56+'Макс-М'!BH56</f>
        <v>0</v>
      </c>
      <c r="BI56" s="8">
        <f t="shared" si="88"/>
        <v>9259674.1699999999</v>
      </c>
      <c r="BJ56" s="8">
        <f t="shared" si="89"/>
        <v>9259674.1699999999</v>
      </c>
      <c r="BK56" s="9">
        <f>'Капитал МС'!BK56+ИГС!BK56+'Макс-М'!BK56</f>
        <v>3640</v>
      </c>
      <c r="BL56" s="8">
        <f>'Капитал МС'!BL56+ИГС!BL56+'Макс-М'!BL56</f>
        <v>1644875.82</v>
      </c>
      <c r="BM56" s="9">
        <f>'Капитал МС'!BM56+ИГС!BM56+'Макс-М'!BM56</f>
        <v>633</v>
      </c>
      <c r="BN56" s="8">
        <f>'Капитал МС'!BN56+ИГС!BN56+'Макс-М'!BN56</f>
        <v>321696.44</v>
      </c>
      <c r="BO56" s="9">
        <f>'Капитал МС'!BO56+ИГС!BO56+'Макс-М'!BO56</f>
        <v>6867</v>
      </c>
      <c r="BP56" s="8">
        <f>'Капитал МС'!BP56+ИГС!BP56+'Макс-М'!BP56</f>
        <v>7293101.9100000001</v>
      </c>
      <c r="BQ56" s="9">
        <f>'Капитал МС'!BQ56+ИГС!BQ56+'Макс-М'!BQ56</f>
        <v>0</v>
      </c>
      <c r="BR56" s="8">
        <f>'Капитал МС'!BR56+ИГС!BR56+'Макс-М'!BR56</f>
        <v>0</v>
      </c>
      <c r="BS56" s="9">
        <f>'Капитал МС'!BS56+ИГС!BS56+'Макс-М'!BS56</f>
        <v>0</v>
      </c>
      <c r="BT56" s="8">
        <f>'Капитал МС'!BT56+ИГС!BT56+'Макс-М'!BT56</f>
        <v>0</v>
      </c>
      <c r="BU56" s="9">
        <f>'Капитал МС'!BU56+ИГС!BU56+'Макс-М'!BU56</f>
        <v>0</v>
      </c>
      <c r="BV56" s="8">
        <f>'Капитал МС'!BV56+ИГС!BV56+'Макс-М'!BV56</f>
        <v>0</v>
      </c>
      <c r="BW56" s="9">
        <f>'Капитал МС'!BW56+ИГС!BW56+'Макс-М'!BW56</f>
        <v>0</v>
      </c>
      <c r="BX56" s="8">
        <f>'Капитал МС'!BX56+ИГС!BX56+'Макс-М'!BX56</f>
        <v>0</v>
      </c>
      <c r="BY56" s="9">
        <f>'Капитал МС'!BY56+ИГС!BY56+'Макс-М'!BY56</f>
        <v>0</v>
      </c>
      <c r="BZ56" s="8">
        <f>'Капитал МС'!BZ56+ИГС!BZ56+'Макс-М'!BZ56</f>
        <v>0</v>
      </c>
      <c r="CA56" s="8">
        <f t="shared" si="90"/>
        <v>9259674.1099999994</v>
      </c>
      <c r="CB56" s="8">
        <f t="shared" si="91"/>
        <v>9259674.1099999994</v>
      </c>
      <c r="CC56" s="9">
        <f>'Капитал МС'!CC56+ИГС!CC56+'Макс-М'!CC56</f>
        <v>3639</v>
      </c>
      <c r="CD56" s="8">
        <f>'Капитал МС'!CD56+ИГС!CD56+'Макс-М'!CD56</f>
        <v>1644875.82</v>
      </c>
      <c r="CE56" s="9">
        <f>'Капитал МС'!CE56+ИГС!CE56+'Макс-М'!CE56</f>
        <v>632</v>
      </c>
      <c r="CF56" s="8">
        <f>'Капитал МС'!CF56+ИГС!CF56+'Макс-М'!CF56</f>
        <v>321696.39</v>
      </c>
      <c r="CG56" s="9">
        <f>'Капитал МС'!CG56+ИГС!CG56+'Макс-М'!CG56</f>
        <v>6868</v>
      </c>
      <c r="CH56" s="8">
        <f>'Капитал МС'!CH56+ИГС!CH56+'Макс-М'!CH56</f>
        <v>7293101.9000000004</v>
      </c>
      <c r="CI56" s="9">
        <f>'Капитал МС'!CI56+ИГС!CI56+'Макс-М'!CI56</f>
        <v>0</v>
      </c>
      <c r="CJ56" s="8">
        <f>'Капитал МС'!CJ56+ИГС!CJ56+'Макс-М'!CJ56</f>
        <v>0</v>
      </c>
      <c r="CK56" s="9">
        <f>'Капитал МС'!CK56+ИГС!CK56+'Макс-М'!CK56</f>
        <v>0</v>
      </c>
      <c r="CL56" s="8">
        <f>'Капитал МС'!CL56+ИГС!CL56+'Макс-М'!CL56</f>
        <v>0</v>
      </c>
      <c r="CM56" s="9">
        <f>'Капитал МС'!CM56+ИГС!CM56+'Макс-М'!CM56</f>
        <v>0</v>
      </c>
      <c r="CN56" s="8">
        <f>'Капитал МС'!CN56+ИГС!CN56+'Макс-М'!CN56</f>
        <v>0</v>
      </c>
      <c r="CO56" s="9">
        <f>'Капитал МС'!CO56+ИГС!CO56+'Макс-М'!CO56</f>
        <v>0</v>
      </c>
      <c r="CP56" s="8">
        <f>'Капитал МС'!CP56+ИГС!CP56+'Макс-М'!CP56</f>
        <v>0</v>
      </c>
      <c r="CQ56" s="9">
        <f>'Капитал МС'!CQ56+ИГС!CQ56+'Макс-М'!CQ56</f>
        <v>0</v>
      </c>
      <c r="CR56" s="8">
        <f>'Капитал МС'!CR56+ИГС!CR56+'Макс-М'!CR56</f>
        <v>0</v>
      </c>
    </row>
    <row r="57" spans="1:96" ht="15" customHeight="1" x14ac:dyDescent="0.25">
      <c r="A57" s="12">
        <v>45</v>
      </c>
      <c r="B57" s="18" t="s">
        <v>166</v>
      </c>
      <c r="C57" s="12">
        <v>330008</v>
      </c>
      <c r="D57" s="25" t="s">
        <v>164</v>
      </c>
      <c r="E57" s="25" t="s">
        <v>167</v>
      </c>
      <c r="F57" s="31" t="s">
        <v>165</v>
      </c>
      <c r="G57" s="8">
        <f t="shared" si="68"/>
        <v>22020049.170000002</v>
      </c>
      <c r="H57" s="8">
        <f t="shared" si="69"/>
        <v>15421740.73</v>
      </c>
      <c r="I57" s="9">
        <f t="shared" si="92"/>
        <v>20205</v>
      </c>
      <c r="J57" s="8">
        <f t="shared" si="70"/>
        <v>9014831.8399999999</v>
      </c>
      <c r="K57" s="9">
        <f t="shared" si="71"/>
        <v>371</v>
      </c>
      <c r="L57" s="8">
        <f t="shared" si="72"/>
        <v>157014.84</v>
      </c>
      <c r="M57" s="9">
        <f t="shared" si="73"/>
        <v>6065</v>
      </c>
      <c r="N57" s="8">
        <f t="shared" si="74"/>
        <v>6249894.0499999998</v>
      </c>
      <c r="O57" s="9">
        <f t="shared" si="75"/>
        <v>844</v>
      </c>
      <c r="P57" s="8">
        <f t="shared" si="76"/>
        <v>6598308.4400000004</v>
      </c>
      <c r="Q57" s="9">
        <f t="shared" si="77"/>
        <v>0</v>
      </c>
      <c r="R57" s="8">
        <f t="shared" si="67"/>
        <v>0</v>
      </c>
      <c r="S57" s="9">
        <f t="shared" si="78"/>
        <v>0</v>
      </c>
      <c r="T57" s="8">
        <f t="shared" si="79"/>
        <v>0</v>
      </c>
      <c r="U57" s="9">
        <f t="shared" si="80"/>
        <v>0</v>
      </c>
      <c r="V57" s="8">
        <f t="shared" si="81"/>
        <v>0</v>
      </c>
      <c r="W57" s="9">
        <f t="shared" si="82"/>
        <v>0</v>
      </c>
      <c r="X57" s="8">
        <f t="shared" si="83"/>
        <v>0</v>
      </c>
      <c r="Y57" s="8">
        <f t="shared" si="84"/>
        <v>5603210.9900000002</v>
      </c>
      <c r="Z57" s="8">
        <f t="shared" si="85"/>
        <v>3953633.88</v>
      </c>
      <c r="AA57" s="9">
        <f>'Капитал МС'!AA57+ИГС!AA57+'Макс-М'!AA57</f>
        <v>5052</v>
      </c>
      <c r="AB57" s="8">
        <f>'Капитал МС'!AB57+ИГС!AB57+'Макс-М'!AB57</f>
        <v>2303789.29</v>
      </c>
      <c r="AC57" s="9">
        <f>'Капитал МС'!AC57+ИГС!AC57+'Макс-М'!AC57</f>
        <v>93</v>
      </c>
      <c r="AD57" s="8">
        <f>'Капитал МС'!AD57+ИГС!AD57+'Макс-М'!AD57</f>
        <v>39253.72</v>
      </c>
      <c r="AE57" s="9">
        <f>'Капитал МС'!AE57+ИГС!AE57+'Макс-М'!AE57</f>
        <v>1517</v>
      </c>
      <c r="AF57" s="8">
        <f>'Капитал МС'!AF57+ИГС!AF57+'Макс-М'!AF57</f>
        <v>1610590.87</v>
      </c>
      <c r="AG57" s="9">
        <f>'Капитал МС'!AG57+ИГС!AG57+'Макс-М'!AG57</f>
        <v>211</v>
      </c>
      <c r="AH57" s="8">
        <f>'Капитал МС'!AH57+ИГС!AH57+'Макс-М'!AH57</f>
        <v>1649577.11</v>
      </c>
      <c r="AI57" s="9">
        <f>'Капитал МС'!AI57+ИГС!AI57+'Макс-М'!AI57</f>
        <v>0</v>
      </c>
      <c r="AJ57" s="8">
        <f>'Капитал МС'!AJ57+ИГС!AJ57+'Макс-М'!AJ57</f>
        <v>0</v>
      </c>
      <c r="AK57" s="9">
        <f>'Капитал МС'!AK57+ИГС!AK57+'Макс-М'!AK57</f>
        <v>0</v>
      </c>
      <c r="AL57" s="8">
        <f>'Капитал МС'!AL57+ИГС!AL57+'Макс-М'!AL57</f>
        <v>0</v>
      </c>
      <c r="AM57" s="9">
        <f>'Капитал МС'!AM57+ИГС!AM57+'Макс-М'!AM57</f>
        <v>0</v>
      </c>
      <c r="AN57" s="8">
        <f>'Капитал МС'!AN57+ИГС!AN57+'Макс-М'!AN57</f>
        <v>0</v>
      </c>
      <c r="AO57" s="9">
        <f>'Капитал МС'!AO57+ИГС!AO57+'Макс-М'!AO57</f>
        <v>0</v>
      </c>
      <c r="AP57" s="8">
        <f>'Капитал МС'!AP57+ИГС!AP57+'Макс-М'!AP57</f>
        <v>0</v>
      </c>
      <c r="AQ57" s="8">
        <f t="shared" si="86"/>
        <v>5603210.9900000002</v>
      </c>
      <c r="AR57" s="8">
        <f t="shared" si="87"/>
        <v>3953633.88</v>
      </c>
      <c r="AS57" s="9">
        <f>'Капитал МС'!AS57+ИГС!AS57+'Макс-М'!AS57</f>
        <v>5052</v>
      </c>
      <c r="AT57" s="8">
        <f>'Капитал МС'!AT57+ИГС!AT57+'Макс-М'!AT57</f>
        <v>2303789.29</v>
      </c>
      <c r="AU57" s="9">
        <f>'Капитал МС'!AU57+ИГС!AU57+'Макс-М'!AU57</f>
        <v>93</v>
      </c>
      <c r="AV57" s="8">
        <f>'Капитал МС'!AV57+ИГС!AV57+'Макс-М'!AV57</f>
        <v>39253.72</v>
      </c>
      <c r="AW57" s="9">
        <f>'Капитал МС'!AW57+ИГС!AW57+'Макс-М'!AW57</f>
        <v>1517</v>
      </c>
      <c r="AX57" s="8">
        <f>'Капитал МС'!AX57+ИГС!AX57+'Макс-М'!AX57</f>
        <v>1610590.87</v>
      </c>
      <c r="AY57" s="9">
        <f>'Капитал МС'!AY57+ИГС!AY57+'Макс-М'!AY57</f>
        <v>211</v>
      </c>
      <c r="AZ57" s="8">
        <f>'Капитал МС'!AZ57+ИГС!AZ57+'Макс-М'!AZ57</f>
        <v>1649577.11</v>
      </c>
      <c r="BA57" s="9">
        <f>'Капитал МС'!BA57+ИГС!BA57+'Макс-М'!BA57</f>
        <v>0</v>
      </c>
      <c r="BB57" s="8">
        <f>'Капитал МС'!BB57+ИГС!BB57+'Макс-М'!BB57</f>
        <v>0</v>
      </c>
      <c r="BC57" s="9">
        <f>'Капитал МС'!BC57+ИГС!BC57+'Макс-М'!BC57</f>
        <v>0</v>
      </c>
      <c r="BD57" s="8">
        <f>'Капитал МС'!BD57+ИГС!BD57+'Макс-М'!BD57</f>
        <v>0</v>
      </c>
      <c r="BE57" s="9">
        <f>'Капитал МС'!BE57+ИГС!BE57+'Макс-М'!BE57</f>
        <v>0</v>
      </c>
      <c r="BF57" s="8">
        <f>'Капитал МС'!BF57+ИГС!BF57+'Макс-М'!BF57</f>
        <v>0</v>
      </c>
      <c r="BG57" s="9">
        <f>'Капитал МС'!BG57+ИГС!BG57+'Макс-М'!BG57</f>
        <v>0</v>
      </c>
      <c r="BH57" s="8">
        <f>'Капитал МС'!BH57+ИГС!BH57+'Макс-М'!BH57</f>
        <v>0</v>
      </c>
      <c r="BI57" s="8">
        <f t="shared" si="88"/>
        <v>5603210.9900000002</v>
      </c>
      <c r="BJ57" s="8">
        <f t="shared" si="89"/>
        <v>3953633.88</v>
      </c>
      <c r="BK57" s="9">
        <f>'Капитал МС'!BK57+ИГС!BK57+'Макс-М'!BK57</f>
        <v>5052</v>
      </c>
      <c r="BL57" s="8">
        <f>'Капитал МС'!BL57+ИГС!BL57+'Макс-М'!BL57</f>
        <v>2303789.29</v>
      </c>
      <c r="BM57" s="9">
        <f>'Капитал МС'!BM57+ИГС!BM57+'Макс-М'!BM57</f>
        <v>93</v>
      </c>
      <c r="BN57" s="8">
        <f>'Капитал МС'!BN57+ИГС!BN57+'Макс-М'!BN57</f>
        <v>39253.72</v>
      </c>
      <c r="BO57" s="9">
        <f>'Капитал МС'!BO57+ИГС!BO57+'Макс-М'!BO57</f>
        <v>1517</v>
      </c>
      <c r="BP57" s="8">
        <f>'Капитал МС'!BP57+ИГС!BP57+'Макс-М'!BP57</f>
        <v>1610590.87</v>
      </c>
      <c r="BQ57" s="9">
        <f>'Капитал МС'!BQ57+ИГС!BQ57+'Макс-М'!BQ57</f>
        <v>211</v>
      </c>
      <c r="BR57" s="8">
        <f>'Капитал МС'!BR57+ИГС!BR57+'Макс-М'!BR57</f>
        <v>1649577.11</v>
      </c>
      <c r="BS57" s="9">
        <f>'Капитал МС'!BS57+ИГС!BS57+'Макс-М'!BS57</f>
        <v>0</v>
      </c>
      <c r="BT57" s="8">
        <f>'Капитал МС'!BT57+ИГС!BT57+'Макс-М'!BT57</f>
        <v>0</v>
      </c>
      <c r="BU57" s="9">
        <f>'Капитал МС'!BU57+ИГС!BU57+'Макс-М'!BU57</f>
        <v>0</v>
      </c>
      <c r="BV57" s="8">
        <f>'Капитал МС'!BV57+ИГС!BV57+'Макс-М'!BV57</f>
        <v>0</v>
      </c>
      <c r="BW57" s="9">
        <f>'Капитал МС'!BW57+ИГС!BW57+'Макс-М'!BW57</f>
        <v>0</v>
      </c>
      <c r="BX57" s="8">
        <f>'Капитал МС'!BX57+ИГС!BX57+'Макс-М'!BX57</f>
        <v>0</v>
      </c>
      <c r="BY57" s="9">
        <f>'Капитал МС'!BY57+ИГС!BY57+'Макс-М'!BY57</f>
        <v>0</v>
      </c>
      <c r="BZ57" s="8">
        <f>'Капитал МС'!BZ57+ИГС!BZ57+'Макс-М'!BZ57</f>
        <v>0</v>
      </c>
      <c r="CA57" s="8">
        <f t="shared" si="90"/>
        <v>5210416.2</v>
      </c>
      <c r="CB57" s="8">
        <f t="shared" si="91"/>
        <v>3560839.09</v>
      </c>
      <c r="CC57" s="9">
        <f>'Капитал МС'!CC57+ИГС!CC57+'Макс-М'!CC57</f>
        <v>5049</v>
      </c>
      <c r="CD57" s="8">
        <f>'Капитал МС'!CD57+ИГС!CD57+'Макс-М'!CD57</f>
        <v>2103463.9700000002</v>
      </c>
      <c r="CE57" s="9">
        <f>'Капитал МС'!CE57+ИГС!CE57+'Макс-М'!CE57</f>
        <v>92</v>
      </c>
      <c r="CF57" s="8">
        <f>'Капитал МС'!CF57+ИГС!CF57+'Макс-М'!CF57</f>
        <v>39253.68</v>
      </c>
      <c r="CG57" s="9">
        <f>'Капитал МС'!CG57+ИГС!CG57+'Макс-М'!CG57</f>
        <v>1514</v>
      </c>
      <c r="CH57" s="8">
        <f>'Капитал МС'!CH57+ИГС!CH57+'Макс-М'!CH57</f>
        <v>1418121.44</v>
      </c>
      <c r="CI57" s="9">
        <f>'Капитал МС'!CI57+ИГС!CI57+'Макс-М'!CI57</f>
        <v>211</v>
      </c>
      <c r="CJ57" s="8">
        <f>'Капитал МС'!CJ57+ИГС!CJ57+'Макс-М'!CJ57</f>
        <v>1649577.11</v>
      </c>
      <c r="CK57" s="9">
        <f>'Капитал МС'!CK57+ИГС!CK57+'Макс-М'!CK57</f>
        <v>0</v>
      </c>
      <c r="CL57" s="8">
        <f>'Капитал МС'!CL57+ИГС!CL57+'Макс-М'!CL57</f>
        <v>0</v>
      </c>
      <c r="CM57" s="9">
        <f>'Капитал МС'!CM57+ИГС!CM57+'Макс-М'!CM57</f>
        <v>0</v>
      </c>
      <c r="CN57" s="8">
        <f>'Капитал МС'!CN57+ИГС!CN57+'Макс-М'!CN57</f>
        <v>0</v>
      </c>
      <c r="CO57" s="9">
        <f>'Капитал МС'!CO57+ИГС!CO57+'Макс-М'!CO57</f>
        <v>0</v>
      </c>
      <c r="CP57" s="8">
        <f>'Капитал МС'!CP57+ИГС!CP57+'Макс-М'!CP57</f>
        <v>0</v>
      </c>
      <c r="CQ57" s="9">
        <f>'Капитал МС'!CQ57+ИГС!CQ57+'Макс-М'!CQ57</f>
        <v>0</v>
      </c>
      <c r="CR57" s="8">
        <f>'Капитал МС'!CR57+ИГС!CR57+'Макс-М'!CR57</f>
        <v>0</v>
      </c>
    </row>
    <row r="58" spans="1:96" ht="15" customHeight="1" x14ac:dyDescent="0.25">
      <c r="A58" s="12">
        <v>46</v>
      </c>
      <c r="B58" s="18" t="s">
        <v>168</v>
      </c>
      <c r="C58" s="12">
        <v>330387</v>
      </c>
      <c r="D58" s="25" t="s">
        <v>164</v>
      </c>
      <c r="E58" s="25" t="s">
        <v>161</v>
      </c>
      <c r="F58" s="31" t="s">
        <v>165</v>
      </c>
      <c r="G58" s="8">
        <f t="shared" si="68"/>
        <v>1923191.37</v>
      </c>
      <c r="H58" s="8">
        <f t="shared" si="69"/>
        <v>0</v>
      </c>
      <c r="I58" s="9">
        <f t="shared" si="92"/>
        <v>0</v>
      </c>
      <c r="J58" s="8">
        <f t="shared" si="70"/>
        <v>0</v>
      </c>
      <c r="K58" s="9">
        <f t="shared" si="71"/>
        <v>0</v>
      </c>
      <c r="L58" s="8">
        <f t="shared" si="72"/>
        <v>0</v>
      </c>
      <c r="M58" s="9">
        <f t="shared" si="73"/>
        <v>0</v>
      </c>
      <c r="N58" s="8">
        <f t="shared" si="74"/>
        <v>0</v>
      </c>
      <c r="O58" s="9">
        <f t="shared" si="75"/>
        <v>157</v>
      </c>
      <c r="P58" s="8">
        <f t="shared" si="76"/>
        <v>1321826.6499999999</v>
      </c>
      <c r="Q58" s="9">
        <f t="shared" si="77"/>
        <v>44</v>
      </c>
      <c r="R58" s="8">
        <f t="shared" si="67"/>
        <v>601364.72</v>
      </c>
      <c r="S58" s="9">
        <f t="shared" si="78"/>
        <v>0</v>
      </c>
      <c r="T58" s="8">
        <f t="shared" si="79"/>
        <v>0</v>
      </c>
      <c r="U58" s="9">
        <f t="shared" si="80"/>
        <v>0</v>
      </c>
      <c r="V58" s="8">
        <f t="shared" si="81"/>
        <v>0</v>
      </c>
      <c r="W58" s="9">
        <f t="shared" si="82"/>
        <v>0</v>
      </c>
      <c r="X58" s="8">
        <f t="shared" si="83"/>
        <v>0</v>
      </c>
      <c r="Y58" s="8">
        <f t="shared" si="84"/>
        <v>480797.86</v>
      </c>
      <c r="Z58" s="8">
        <f t="shared" si="85"/>
        <v>0</v>
      </c>
      <c r="AA58" s="9">
        <f>'Капитал МС'!AA58+ИГС!AA58+'Макс-М'!AA58</f>
        <v>0</v>
      </c>
      <c r="AB58" s="8">
        <f>'Капитал МС'!AB58+ИГС!AB58+'Макс-М'!AB58</f>
        <v>0</v>
      </c>
      <c r="AC58" s="9">
        <f>'Капитал МС'!AC58+ИГС!AC58+'Макс-М'!AC58</f>
        <v>0</v>
      </c>
      <c r="AD58" s="8">
        <f>'Капитал МС'!AD58+ИГС!AD58+'Макс-М'!AD58</f>
        <v>0</v>
      </c>
      <c r="AE58" s="9">
        <f>'Капитал МС'!AE58+ИГС!AE58+'Макс-М'!AE58</f>
        <v>0</v>
      </c>
      <c r="AF58" s="8">
        <f>'Капитал МС'!AF58+ИГС!AF58+'Макс-М'!AF58</f>
        <v>0</v>
      </c>
      <c r="AG58" s="9">
        <f>'Капитал МС'!AG58+ИГС!AG58+'Макс-М'!AG58</f>
        <v>40</v>
      </c>
      <c r="AH58" s="8">
        <f>'Капитал МС'!AH58+ИГС!AH58+'Макс-М'!AH58</f>
        <v>330456.67</v>
      </c>
      <c r="AI58" s="9">
        <f>'Капитал МС'!AI58+ИГС!AI58+'Макс-М'!AI58</f>
        <v>11</v>
      </c>
      <c r="AJ58" s="8">
        <f>'Капитал МС'!AJ58+ИГС!AJ58+'Макс-М'!AJ58</f>
        <v>150341.19</v>
      </c>
      <c r="AK58" s="9">
        <f>'Капитал МС'!AK58+ИГС!AK58+'Макс-М'!AK58</f>
        <v>0</v>
      </c>
      <c r="AL58" s="8">
        <f>'Капитал МС'!AL58+ИГС!AL58+'Макс-М'!AL58</f>
        <v>0</v>
      </c>
      <c r="AM58" s="9">
        <f>'Капитал МС'!AM58+ИГС!AM58+'Макс-М'!AM58</f>
        <v>0</v>
      </c>
      <c r="AN58" s="8">
        <f>'Капитал МС'!AN58+ИГС!AN58+'Макс-М'!AN58</f>
        <v>0</v>
      </c>
      <c r="AO58" s="9">
        <f>'Капитал МС'!AO58+ИГС!AO58+'Макс-М'!AO58</f>
        <v>0</v>
      </c>
      <c r="AP58" s="8">
        <f>'Капитал МС'!AP58+ИГС!AP58+'Макс-М'!AP58</f>
        <v>0</v>
      </c>
      <c r="AQ58" s="8">
        <f t="shared" si="86"/>
        <v>480797.86</v>
      </c>
      <c r="AR58" s="8">
        <f t="shared" si="87"/>
        <v>0</v>
      </c>
      <c r="AS58" s="9">
        <f>'Капитал МС'!AS58+ИГС!AS58+'Макс-М'!AS58</f>
        <v>0</v>
      </c>
      <c r="AT58" s="8">
        <f>'Капитал МС'!AT58+ИГС!AT58+'Макс-М'!AT58</f>
        <v>0</v>
      </c>
      <c r="AU58" s="9">
        <f>'Капитал МС'!AU58+ИГС!AU58+'Макс-М'!AU58</f>
        <v>0</v>
      </c>
      <c r="AV58" s="8">
        <f>'Капитал МС'!AV58+ИГС!AV58+'Макс-М'!AV58</f>
        <v>0</v>
      </c>
      <c r="AW58" s="9">
        <f>'Капитал МС'!AW58+ИГС!AW58+'Макс-М'!AW58</f>
        <v>0</v>
      </c>
      <c r="AX58" s="8">
        <f>'Капитал МС'!AX58+ИГС!AX58+'Макс-М'!AX58</f>
        <v>0</v>
      </c>
      <c r="AY58" s="9">
        <f>'Капитал МС'!AY58+ИГС!AY58+'Макс-М'!AY58</f>
        <v>40</v>
      </c>
      <c r="AZ58" s="8">
        <f>'Капитал МС'!AZ58+ИГС!AZ58+'Макс-М'!AZ58</f>
        <v>330456.67</v>
      </c>
      <c r="BA58" s="9">
        <f>'Капитал МС'!BA58+ИГС!BA58+'Макс-М'!BA58</f>
        <v>11</v>
      </c>
      <c r="BB58" s="8">
        <f>'Капитал МС'!BB58+ИГС!BB58+'Макс-М'!BB58</f>
        <v>150341.19</v>
      </c>
      <c r="BC58" s="9">
        <f>'Капитал МС'!BC58+ИГС!BC58+'Макс-М'!BC58</f>
        <v>0</v>
      </c>
      <c r="BD58" s="8">
        <f>'Капитал МС'!BD58+ИГС!BD58+'Макс-М'!BD58</f>
        <v>0</v>
      </c>
      <c r="BE58" s="9">
        <f>'Капитал МС'!BE58+ИГС!BE58+'Макс-М'!BE58</f>
        <v>0</v>
      </c>
      <c r="BF58" s="8">
        <f>'Капитал МС'!BF58+ИГС!BF58+'Макс-М'!BF58</f>
        <v>0</v>
      </c>
      <c r="BG58" s="9">
        <f>'Капитал МС'!BG58+ИГС!BG58+'Макс-М'!BG58</f>
        <v>0</v>
      </c>
      <c r="BH58" s="8">
        <f>'Капитал МС'!BH58+ИГС!BH58+'Макс-М'!BH58</f>
        <v>0</v>
      </c>
      <c r="BI58" s="8">
        <f t="shared" si="88"/>
        <v>480797.86</v>
      </c>
      <c r="BJ58" s="8">
        <f t="shared" si="89"/>
        <v>0</v>
      </c>
      <c r="BK58" s="9">
        <f>'Капитал МС'!BK58+ИГС!BK58+'Макс-М'!BK58</f>
        <v>0</v>
      </c>
      <c r="BL58" s="8">
        <f>'Капитал МС'!BL58+ИГС!BL58+'Макс-М'!BL58</f>
        <v>0</v>
      </c>
      <c r="BM58" s="9">
        <f>'Капитал МС'!BM58+ИГС!BM58+'Макс-М'!BM58</f>
        <v>0</v>
      </c>
      <c r="BN58" s="8">
        <f>'Капитал МС'!BN58+ИГС!BN58+'Макс-М'!BN58</f>
        <v>0</v>
      </c>
      <c r="BO58" s="9">
        <f>'Капитал МС'!BO58+ИГС!BO58+'Макс-М'!BO58</f>
        <v>0</v>
      </c>
      <c r="BP58" s="8">
        <f>'Капитал МС'!BP58+ИГС!BP58+'Макс-М'!BP58</f>
        <v>0</v>
      </c>
      <c r="BQ58" s="9">
        <f>'Капитал МС'!BQ58+ИГС!BQ58+'Макс-М'!BQ58</f>
        <v>40</v>
      </c>
      <c r="BR58" s="8">
        <f>'Капитал МС'!BR58+ИГС!BR58+'Макс-М'!BR58</f>
        <v>330456.67</v>
      </c>
      <c r="BS58" s="9">
        <f>'Капитал МС'!BS58+ИГС!BS58+'Макс-М'!BS58</f>
        <v>11</v>
      </c>
      <c r="BT58" s="8">
        <f>'Капитал МС'!BT58+ИГС!BT58+'Макс-М'!BT58</f>
        <v>150341.19</v>
      </c>
      <c r="BU58" s="9">
        <f>'Капитал МС'!BU58+ИГС!BU58+'Макс-М'!BU58</f>
        <v>0</v>
      </c>
      <c r="BV58" s="8">
        <f>'Капитал МС'!BV58+ИГС!BV58+'Макс-М'!BV58</f>
        <v>0</v>
      </c>
      <c r="BW58" s="9">
        <f>'Капитал МС'!BW58+ИГС!BW58+'Макс-М'!BW58</f>
        <v>0</v>
      </c>
      <c r="BX58" s="8">
        <f>'Капитал МС'!BX58+ИГС!BX58+'Макс-М'!BX58</f>
        <v>0</v>
      </c>
      <c r="BY58" s="9">
        <f>'Капитал МС'!BY58+ИГС!BY58+'Макс-М'!BY58</f>
        <v>0</v>
      </c>
      <c r="BZ58" s="8">
        <f>'Капитал МС'!BZ58+ИГС!BZ58+'Макс-М'!BZ58</f>
        <v>0</v>
      </c>
      <c r="CA58" s="8">
        <f t="shared" si="90"/>
        <v>480797.79</v>
      </c>
      <c r="CB58" s="8">
        <f t="shared" si="91"/>
        <v>0</v>
      </c>
      <c r="CC58" s="9">
        <f>'Капитал МС'!CC58+ИГС!CC58+'Макс-М'!CC58</f>
        <v>0</v>
      </c>
      <c r="CD58" s="8">
        <f>'Капитал МС'!CD58+ИГС!CD58+'Макс-М'!CD58</f>
        <v>0</v>
      </c>
      <c r="CE58" s="9">
        <f>'Капитал МС'!CE58+ИГС!CE58+'Макс-М'!CE58</f>
        <v>0</v>
      </c>
      <c r="CF58" s="8">
        <f>'Капитал МС'!CF58+ИГС!CF58+'Макс-М'!CF58</f>
        <v>0</v>
      </c>
      <c r="CG58" s="9">
        <f>'Капитал МС'!CG58+ИГС!CG58+'Макс-М'!CG58</f>
        <v>0</v>
      </c>
      <c r="CH58" s="8">
        <f>'Капитал МС'!CH58+ИГС!CH58+'Макс-М'!CH58</f>
        <v>0</v>
      </c>
      <c r="CI58" s="9">
        <f>'Капитал МС'!CI58+ИГС!CI58+'Макс-М'!CI58</f>
        <v>37</v>
      </c>
      <c r="CJ58" s="8">
        <f>'Капитал МС'!CJ58+ИГС!CJ58+'Макс-М'!CJ58</f>
        <v>330456.64</v>
      </c>
      <c r="CK58" s="9">
        <f>'Капитал МС'!CK58+ИГС!CK58+'Макс-М'!CK58</f>
        <v>11</v>
      </c>
      <c r="CL58" s="8">
        <f>'Капитал МС'!CL58+ИГС!CL58+'Макс-М'!CL58</f>
        <v>150341.15</v>
      </c>
      <c r="CM58" s="9">
        <f>'Капитал МС'!CM58+ИГС!CM58+'Макс-М'!CM58</f>
        <v>0</v>
      </c>
      <c r="CN58" s="8">
        <f>'Капитал МС'!CN58+ИГС!CN58+'Макс-М'!CN58</f>
        <v>0</v>
      </c>
      <c r="CO58" s="9">
        <f>'Капитал МС'!CO58+ИГС!CO58+'Макс-М'!CO58</f>
        <v>0</v>
      </c>
      <c r="CP58" s="8">
        <f>'Капитал МС'!CP58+ИГС!CP58+'Макс-М'!CP58</f>
        <v>0</v>
      </c>
      <c r="CQ58" s="9">
        <f>'Капитал МС'!CQ58+ИГС!CQ58+'Макс-М'!CQ58</f>
        <v>0</v>
      </c>
      <c r="CR58" s="8">
        <f>'Капитал МС'!CR58+ИГС!CR58+'Макс-М'!CR58</f>
        <v>0</v>
      </c>
    </row>
    <row r="59" spans="1:96" x14ac:dyDescent="0.25">
      <c r="A59" s="12"/>
      <c r="B59" s="17" t="s">
        <v>40</v>
      </c>
      <c r="C59" s="12"/>
      <c r="D59" s="25"/>
      <c r="E59" s="25"/>
      <c r="F59" s="31"/>
      <c r="G59" s="8">
        <f t="shared" si="68"/>
        <v>0</v>
      </c>
      <c r="H59" s="8">
        <f t="shared" si="69"/>
        <v>0</v>
      </c>
      <c r="I59" s="9">
        <f t="shared" si="92"/>
        <v>0</v>
      </c>
      <c r="J59" s="8">
        <f t="shared" si="70"/>
        <v>0</v>
      </c>
      <c r="K59" s="9">
        <f t="shared" si="71"/>
        <v>0</v>
      </c>
      <c r="L59" s="8">
        <f t="shared" si="72"/>
        <v>0</v>
      </c>
      <c r="M59" s="9">
        <f t="shared" si="73"/>
        <v>0</v>
      </c>
      <c r="N59" s="8">
        <f t="shared" si="74"/>
        <v>0</v>
      </c>
      <c r="O59" s="9">
        <f t="shared" si="75"/>
        <v>0</v>
      </c>
      <c r="P59" s="8">
        <f t="shared" si="76"/>
        <v>0</v>
      </c>
      <c r="Q59" s="9">
        <f t="shared" si="77"/>
        <v>0</v>
      </c>
      <c r="R59" s="8">
        <f t="shared" si="67"/>
        <v>0</v>
      </c>
      <c r="S59" s="9">
        <f t="shared" si="78"/>
        <v>0</v>
      </c>
      <c r="T59" s="8">
        <f t="shared" si="79"/>
        <v>0</v>
      </c>
      <c r="U59" s="9">
        <f t="shared" si="80"/>
        <v>0</v>
      </c>
      <c r="V59" s="8">
        <f t="shared" si="81"/>
        <v>0</v>
      </c>
      <c r="W59" s="9">
        <f t="shared" si="82"/>
        <v>0</v>
      </c>
      <c r="X59" s="8">
        <f t="shared" si="83"/>
        <v>0</v>
      </c>
      <c r="Y59" s="8">
        <f t="shared" si="84"/>
        <v>0</v>
      </c>
      <c r="Z59" s="8">
        <f t="shared" si="85"/>
        <v>0</v>
      </c>
      <c r="AA59" s="9">
        <f>'Капитал МС'!AA59+ИГС!AA59+'Макс-М'!AA59</f>
        <v>0</v>
      </c>
      <c r="AB59" s="8">
        <f>'Капитал МС'!AB59+ИГС!AB59+'Макс-М'!AB59</f>
        <v>0</v>
      </c>
      <c r="AC59" s="9">
        <f>'Капитал МС'!AC59+ИГС!AC59+'Макс-М'!AC59</f>
        <v>0</v>
      </c>
      <c r="AD59" s="8">
        <f>'Капитал МС'!AD59+ИГС!AD59+'Макс-М'!AD59</f>
        <v>0</v>
      </c>
      <c r="AE59" s="9">
        <f>'Капитал МС'!AE59+ИГС!AE59+'Макс-М'!AE59</f>
        <v>0</v>
      </c>
      <c r="AF59" s="8">
        <f>'Капитал МС'!AF59+ИГС!AF59+'Макс-М'!AF59</f>
        <v>0</v>
      </c>
      <c r="AG59" s="9">
        <f>'Капитал МС'!AG59+ИГС!AG59+'Макс-М'!AG59</f>
        <v>0</v>
      </c>
      <c r="AH59" s="8">
        <f>'Капитал МС'!AH59+ИГС!AH59+'Макс-М'!AH59</f>
        <v>0</v>
      </c>
      <c r="AI59" s="9">
        <f>'Капитал МС'!AI59+ИГС!AI59+'Макс-М'!AI59</f>
        <v>0</v>
      </c>
      <c r="AJ59" s="8">
        <f>'Капитал МС'!AJ59+ИГС!AJ59+'Макс-М'!AJ59</f>
        <v>0</v>
      </c>
      <c r="AK59" s="9">
        <f>'Капитал МС'!AK59+ИГС!AK59+'Макс-М'!AK59</f>
        <v>0</v>
      </c>
      <c r="AL59" s="8">
        <f>'Капитал МС'!AL59+ИГС!AL59+'Макс-М'!AL59</f>
        <v>0</v>
      </c>
      <c r="AM59" s="9">
        <f>'Капитал МС'!AM59+ИГС!AM59+'Макс-М'!AM59</f>
        <v>0</v>
      </c>
      <c r="AN59" s="8">
        <f>'Капитал МС'!AN59+ИГС!AN59+'Макс-М'!AN59</f>
        <v>0</v>
      </c>
      <c r="AO59" s="9">
        <f>'Капитал МС'!AO59+ИГС!AO59+'Макс-М'!AO59</f>
        <v>0</v>
      </c>
      <c r="AP59" s="8">
        <f>'Капитал МС'!AP59+ИГС!AP59+'Макс-М'!AP59</f>
        <v>0</v>
      </c>
      <c r="AQ59" s="8">
        <f t="shared" si="86"/>
        <v>0</v>
      </c>
      <c r="AR59" s="8">
        <f t="shared" si="87"/>
        <v>0</v>
      </c>
      <c r="AS59" s="9">
        <f>'Капитал МС'!AS59+ИГС!AS59+'Макс-М'!AS59</f>
        <v>0</v>
      </c>
      <c r="AT59" s="8">
        <f>'Капитал МС'!AT59+ИГС!AT59+'Макс-М'!AT59</f>
        <v>0</v>
      </c>
      <c r="AU59" s="9">
        <f>'Капитал МС'!AU59+ИГС!AU59+'Макс-М'!AU59</f>
        <v>0</v>
      </c>
      <c r="AV59" s="8">
        <f>'Капитал МС'!AV59+ИГС!AV59+'Макс-М'!AV59</f>
        <v>0</v>
      </c>
      <c r="AW59" s="9">
        <f>'Капитал МС'!AW59+ИГС!AW59+'Макс-М'!AW59</f>
        <v>0</v>
      </c>
      <c r="AX59" s="8">
        <f>'Капитал МС'!AX59+ИГС!AX59+'Макс-М'!AX59</f>
        <v>0</v>
      </c>
      <c r="AY59" s="9">
        <f>'Капитал МС'!AY59+ИГС!AY59+'Макс-М'!AY59</f>
        <v>0</v>
      </c>
      <c r="AZ59" s="8">
        <f>'Капитал МС'!AZ59+ИГС!AZ59+'Макс-М'!AZ59</f>
        <v>0</v>
      </c>
      <c r="BA59" s="9">
        <f>'Капитал МС'!BA59+ИГС!BA59+'Макс-М'!BA59</f>
        <v>0</v>
      </c>
      <c r="BB59" s="8">
        <f>'Капитал МС'!BB59+ИГС!BB59+'Макс-М'!BB59</f>
        <v>0</v>
      </c>
      <c r="BC59" s="9">
        <f>'Капитал МС'!BC59+ИГС!BC59+'Макс-М'!BC59</f>
        <v>0</v>
      </c>
      <c r="BD59" s="8">
        <f>'Капитал МС'!BD59+ИГС!BD59+'Макс-М'!BD59</f>
        <v>0</v>
      </c>
      <c r="BE59" s="9">
        <f>'Капитал МС'!BE59+ИГС!BE59+'Макс-М'!BE59</f>
        <v>0</v>
      </c>
      <c r="BF59" s="8">
        <f>'Капитал МС'!BF59+ИГС!BF59+'Макс-М'!BF59</f>
        <v>0</v>
      </c>
      <c r="BG59" s="9">
        <f>'Капитал МС'!BG59+ИГС!BG59+'Макс-М'!BG59</f>
        <v>0</v>
      </c>
      <c r="BH59" s="8">
        <f>'Капитал МС'!BH59+ИГС!BH59+'Макс-М'!BH59</f>
        <v>0</v>
      </c>
      <c r="BI59" s="8">
        <f t="shared" si="88"/>
        <v>0</v>
      </c>
      <c r="BJ59" s="8">
        <f t="shared" si="89"/>
        <v>0</v>
      </c>
      <c r="BK59" s="9">
        <f>'Капитал МС'!BK59+ИГС!BK59+'Макс-М'!BK59</f>
        <v>0</v>
      </c>
      <c r="BL59" s="8">
        <f>'Капитал МС'!BL59+ИГС!BL59+'Макс-М'!BL59</f>
        <v>0</v>
      </c>
      <c r="BM59" s="9">
        <f>'Капитал МС'!BM59+ИГС!BM59+'Макс-М'!BM59</f>
        <v>0</v>
      </c>
      <c r="BN59" s="8">
        <f>'Капитал МС'!BN59+ИГС!BN59+'Макс-М'!BN59</f>
        <v>0</v>
      </c>
      <c r="BO59" s="9">
        <f>'Капитал МС'!BO59+ИГС!BO59+'Макс-М'!BO59</f>
        <v>0</v>
      </c>
      <c r="BP59" s="8">
        <f>'Капитал МС'!BP59+ИГС!BP59+'Макс-М'!BP59</f>
        <v>0</v>
      </c>
      <c r="BQ59" s="9">
        <f>'Капитал МС'!BQ59+ИГС!BQ59+'Макс-М'!BQ59</f>
        <v>0</v>
      </c>
      <c r="BR59" s="8">
        <f>'Капитал МС'!BR59+ИГС!BR59+'Макс-М'!BR59</f>
        <v>0</v>
      </c>
      <c r="BS59" s="9">
        <f>'Капитал МС'!BS59+ИГС!BS59+'Макс-М'!BS59</f>
        <v>0</v>
      </c>
      <c r="BT59" s="8">
        <f>'Капитал МС'!BT59+ИГС!BT59+'Макс-М'!BT59</f>
        <v>0</v>
      </c>
      <c r="BU59" s="9">
        <f>'Капитал МС'!BU59+ИГС!BU59+'Макс-М'!BU59</f>
        <v>0</v>
      </c>
      <c r="BV59" s="8">
        <f>'Капитал МС'!BV59+ИГС!BV59+'Макс-М'!BV59</f>
        <v>0</v>
      </c>
      <c r="BW59" s="9">
        <f>'Капитал МС'!BW59+ИГС!BW59+'Макс-М'!BW59</f>
        <v>0</v>
      </c>
      <c r="BX59" s="8">
        <f>'Капитал МС'!BX59+ИГС!BX59+'Макс-М'!BX59</f>
        <v>0</v>
      </c>
      <c r="BY59" s="9">
        <f>'Капитал МС'!BY59+ИГС!BY59+'Макс-М'!BY59</f>
        <v>0</v>
      </c>
      <c r="BZ59" s="8">
        <f>'Капитал МС'!BZ59+ИГС!BZ59+'Макс-М'!BZ59</f>
        <v>0</v>
      </c>
      <c r="CA59" s="8">
        <f t="shared" si="90"/>
        <v>0</v>
      </c>
      <c r="CB59" s="8">
        <f t="shared" si="91"/>
        <v>0</v>
      </c>
      <c r="CC59" s="9">
        <f>'Капитал МС'!CC59+ИГС!CC59+'Макс-М'!CC59</f>
        <v>0</v>
      </c>
      <c r="CD59" s="8">
        <f>'Капитал МС'!CD59+ИГС!CD59+'Макс-М'!CD59</f>
        <v>0</v>
      </c>
      <c r="CE59" s="9">
        <f>'Капитал МС'!CE59+ИГС!CE59+'Макс-М'!CE59</f>
        <v>0</v>
      </c>
      <c r="CF59" s="8">
        <f>'Капитал МС'!CF59+ИГС!CF59+'Макс-М'!CF59</f>
        <v>0</v>
      </c>
      <c r="CG59" s="9">
        <f>'Капитал МС'!CG59+ИГС!CG59+'Макс-М'!CG59</f>
        <v>0</v>
      </c>
      <c r="CH59" s="8">
        <f>'Капитал МС'!CH59+ИГС!CH59+'Макс-М'!CH59</f>
        <v>0</v>
      </c>
      <c r="CI59" s="9">
        <f>'Капитал МС'!CI59+ИГС!CI59+'Макс-М'!CI59</f>
        <v>0</v>
      </c>
      <c r="CJ59" s="8">
        <f>'Капитал МС'!CJ59+ИГС!CJ59+'Макс-М'!CJ59</f>
        <v>0</v>
      </c>
      <c r="CK59" s="9">
        <f>'Капитал МС'!CK59+ИГС!CK59+'Макс-М'!CK59</f>
        <v>0</v>
      </c>
      <c r="CL59" s="8">
        <f>'Капитал МС'!CL59+ИГС!CL59+'Макс-М'!CL59</f>
        <v>0</v>
      </c>
      <c r="CM59" s="9">
        <f>'Капитал МС'!CM59+ИГС!CM59+'Макс-М'!CM59</f>
        <v>0</v>
      </c>
      <c r="CN59" s="8">
        <f>'Капитал МС'!CN59+ИГС!CN59+'Макс-М'!CN59</f>
        <v>0</v>
      </c>
      <c r="CO59" s="9">
        <f>'Капитал МС'!CO59+ИГС!CO59+'Макс-М'!CO59</f>
        <v>0</v>
      </c>
      <c r="CP59" s="8">
        <f>'Капитал МС'!CP59+ИГС!CP59+'Макс-М'!CP59</f>
        <v>0</v>
      </c>
      <c r="CQ59" s="9">
        <f>'Капитал МС'!CQ59+ИГС!CQ59+'Макс-М'!CQ59</f>
        <v>0</v>
      </c>
      <c r="CR59" s="8">
        <f>'Капитал МС'!CR59+ИГС!CR59+'Макс-М'!CR59</f>
        <v>0</v>
      </c>
    </row>
    <row r="60" spans="1:96" x14ac:dyDescent="0.25">
      <c r="A60" s="12">
        <v>47</v>
      </c>
      <c r="B60" s="18" t="s">
        <v>129</v>
      </c>
      <c r="C60" s="12">
        <v>330310</v>
      </c>
      <c r="D60" s="25" t="s">
        <v>169</v>
      </c>
      <c r="E60" s="25" t="s">
        <v>155</v>
      </c>
      <c r="F60" s="31" t="s">
        <v>170</v>
      </c>
      <c r="G60" s="8">
        <f t="shared" si="68"/>
        <v>378465866.64999998</v>
      </c>
      <c r="H60" s="8">
        <f t="shared" si="69"/>
        <v>234140098.06999999</v>
      </c>
      <c r="I60" s="9">
        <f t="shared" si="92"/>
        <v>215133</v>
      </c>
      <c r="J60" s="8">
        <f t="shared" si="70"/>
        <v>104581177.41</v>
      </c>
      <c r="K60" s="9">
        <f t="shared" si="71"/>
        <v>21757</v>
      </c>
      <c r="L60" s="8">
        <f t="shared" si="72"/>
        <v>9710921.4600000009</v>
      </c>
      <c r="M60" s="9">
        <f t="shared" si="73"/>
        <v>110239</v>
      </c>
      <c r="N60" s="8">
        <f t="shared" si="74"/>
        <v>119847999.2</v>
      </c>
      <c r="O60" s="9">
        <f t="shared" si="75"/>
        <v>2909</v>
      </c>
      <c r="P60" s="8">
        <f t="shared" si="76"/>
        <v>21742613.609999999</v>
      </c>
      <c r="Q60" s="9">
        <f t="shared" si="77"/>
        <v>7293</v>
      </c>
      <c r="R60" s="8">
        <f t="shared" si="67"/>
        <v>122583154.97</v>
      </c>
      <c r="S60" s="9">
        <f t="shared" si="78"/>
        <v>0</v>
      </c>
      <c r="T60" s="8">
        <f t="shared" si="79"/>
        <v>0</v>
      </c>
      <c r="U60" s="9">
        <f t="shared" si="80"/>
        <v>0</v>
      </c>
      <c r="V60" s="8">
        <f t="shared" si="81"/>
        <v>0</v>
      </c>
      <c r="W60" s="9">
        <f t="shared" si="82"/>
        <v>0</v>
      </c>
      <c r="X60" s="8">
        <f t="shared" si="83"/>
        <v>0</v>
      </c>
      <c r="Y60" s="8">
        <f t="shared" si="84"/>
        <v>96473932.040000007</v>
      </c>
      <c r="Z60" s="8">
        <f t="shared" si="85"/>
        <v>60392489.899999999</v>
      </c>
      <c r="AA60" s="9">
        <f>'Капитал МС'!AA60+ИГС!AA60+'Макс-М'!AA60</f>
        <v>53784</v>
      </c>
      <c r="AB60" s="8">
        <f>'Капитал МС'!AB60+ИГС!AB60+'Макс-М'!AB60</f>
        <v>26832556.539999999</v>
      </c>
      <c r="AC60" s="9">
        <f>'Капитал МС'!AC60+ИГС!AC60+'Макс-М'!AC60</f>
        <v>5440</v>
      </c>
      <c r="AD60" s="8">
        <f>'Капитал МС'!AD60+ИГС!AD60+'Макс-М'!AD60</f>
        <v>2427730.37</v>
      </c>
      <c r="AE60" s="9">
        <f>'Капитал МС'!AE60+ИГС!AE60+'Макс-М'!AE60</f>
        <v>27559</v>
      </c>
      <c r="AF60" s="8">
        <f>'Капитал МС'!AF60+ИГС!AF60+'Макс-М'!AF60</f>
        <v>31132202.989999998</v>
      </c>
      <c r="AG60" s="9">
        <f>'Капитал МС'!AG60+ИГС!AG60+'Макс-М'!AG60</f>
        <v>728</v>
      </c>
      <c r="AH60" s="8">
        <f>'Капитал МС'!AH60+ИГС!AH60+'Макс-М'!AH60</f>
        <v>5435653.4000000004</v>
      </c>
      <c r="AI60" s="9">
        <f>'Капитал МС'!AI60+ИГС!AI60+'Макс-М'!AI60</f>
        <v>1824</v>
      </c>
      <c r="AJ60" s="8">
        <f>'Капитал МС'!AJ60+ИГС!AJ60+'Макс-М'!AJ60</f>
        <v>30645788.739999998</v>
      </c>
      <c r="AK60" s="9">
        <f>'Капитал МС'!AK60+ИГС!AK60+'Макс-М'!AK60</f>
        <v>0</v>
      </c>
      <c r="AL60" s="8">
        <f>'Капитал МС'!AL60+ИГС!AL60+'Макс-М'!AL60</f>
        <v>0</v>
      </c>
      <c r="AM60" s="9">
        <f>'Капитал МС'!AM60+ИГС!AM60+'Макс-М'!AM60</f>
        <v>0</v>
      </c>
      <c r="AN60" s="8">
        <f>'Капитал МС'!AN60+ИГС!AN60+'Макс-М'!AN60</f>
        <v>0</v>
      </c>
      <c r="AO60" s="9">
        <f>'Капитал МС'!AO60+ИГС!AO60+'Макс-М'!AO60</f>
        <v>0</v>
      </c>
      <c r="AP60" s="8">
        <f>'Капитал МС'!AP60+ИГС!AP60+'Макс-М'!AP60</f>
        <v>0</v>
      </c>
      <c r="AQ60" s="8">
        <f t="shared" si="86"/>
        <v>96473932.040000007</v>
      </c>
      <c r="AR60" s="8">
        <f t="shared" si="87"/>
        <v>60392489.899999999</v>
      </c>
      <c r="AS60" s="9">
        <f>'Капитал МС'!AS60+ИГС!AS60+'Макс-М'!AS60</f>
        <v>53784</v>
      </c>
      <c r="AT60" s="8">
        <f>'Капитал МС'!AT60+ИГС!AT60+'Макс-М'!AT60</f>
        <v>26832556.539999999</v>
      </c>
      <c r="AU60" s="9">
        <f>'Капитал МС'!AU60+ИГС!AU60+'Макс-М'!AU60</f>
        <v>5440</v>
      </c>
      <c r="AV60" s="8">
        <f>'Капитал МС'!AV60+ИГС!AV60+'Макс-М'!AV60</f>
        <v>2427730.37</v>
      </c>
      <c r="AW60" s="9">
        <f>'Капитал МС'!AW60+ИГС!AW60+'Макс-М'!AW60</f>
        <v>27559</v>
      </c>
      <c r="AX60" s="8">
        <f>'Капитал МС'!AX60+ИГС!AX60+'Макс-М'!AX60</f>
        <v>31132202.989999998</v>
      </c>
      <c r="AY60" s="9">
        <f>'Капитал МС'!AY60+ИГС!AY60+'Макс-М'!AY60</f>
        <v>728</v>
      </c>
      <c r="AZ60" s="8">
        <f>'Капитал МС'!AZ60+ИГС!AZ60+'Макс-М'!AZ60</f>
        <v>5435653.4000000004</v>
      </c>
      <c r="BA60" s="9">
        <f>'Капитал МС'!BA60+ИГС!BA60+'Макс-М'!BA60</f>
        <v>1824</v>
      </c>
      <c r="BB60" s="8">
        <f>'Капитал МС'!BB60+ИГС!BB60+'Макс-М'!BB60</f>
        <v>30645788.739999998</v>
      </c>
      <c r="BC60" s="9">
        <f>'Капитал МС'!BC60+ИГС!BC60+'Макс-М'!BC60</f>
        <v>0</v>
      </c>
      <c r="BD60" s="8">
        <f>'Капитал МС'!BD60+ИГС!BD60+'Макс-М'!BD60</f>
        <v>0</v>
      </c>
      <c r="BE60" s="9">
        <f>'Капитал МС'!BE60+ИГС!BE60+'Макс-М'!BE60</f>
        <v>0</v>
      </c>
      <c r="BF60" s="8">
        <f>'Капитал МС'!BF60+ИГС!BF60+'Макс-М'!BF60</f>
        <v>0</v>
      </c>
      <c r="BG60" s="9">
        <f>'Капитал МС'!BG60+ИГС!BG60+'Макс-М'!BG60</f>
        <v>0</v>
      </c>
      <c r="BH60" s="8">
        <f>'Капитал МС'!BH60+ИГС!BH60+'Макс-М'!BH60</f>
        <v>0</v>
      </c>
      <c r="BI60" s="8">
        <f t="shared" si="88"/>
        <v>96473932.040000007</v>
      </c>
      <c r="BJ60" s="8">
        <f t="shared" si="89"/>
        <v>60392489.899999999</v>
      </c>
      <c r="BK60" s="9">
        <f>'Капитал МС'!BK60+ИГС!BK60+'Макс-М'!BK60</f>
        <v>53784</v>
      </c>
      <c r="BL60" s="8">
        <f>'Капитал МС'!BL60+ИГС!BL60+'Макс-М'!BL60</f>
        <v>26832556.539999999</v>
      </c>
      <c r="BM60" s="9">
        <f>'Капитал МС'!BM60+ИГС!BM60+'Макс-М'!BM60</f>
        <v>5440</v>
      </c>
      <c r="BN60" s="8">
        <f>'Капитал МС'!BN60+ИГС!BN60+'Макс-М'!BN60</f>
        <v>2427730.37</v>
      </c>
      <c r="BO60" s="9">
        <f>'Капитал МС'!BO60+ИГС!BO60+'Макс-М'!BO60</f>
        <v>27559</v>
      </c>
      <c r="BP60" s="8">
        <f>'Капитал МС'!BP60+ИГС!BP60+'Макс-М'!BP60</f>
        <v>31132202.989999998</v>
      </c>
      <c r="BQ60" s="9">
        <f>'Капитал МС'!BQ60+ИГС!BQ60+'Макс-М'!BQ60</f>
        <v>728</v>
      </c>
      <c r="BR60" s="8">
        <f>'Капитал МС'!BR60+ИГС!BR60+'Макс-М'!BR60</f>
        <v>5435653.4000000004</v>
      </c>
      <c r="BS60" s="9">
        <f>'Капитал МС'!BS60+ИГС!BS60+'Макс-М'!BS60</f>
        <v>1824</v>
      </c>
      <c r="BT60" s="8">
        <f>'Капитал МС'!BT60+ИГС!BT60+'Макс-М'!BT60</f>
        <v>30645788.739999998</v>
      </c>
      <c r="BU60" s="9">
        <f>'Капитал МС'!BU60+ИГС!BU60+'Макс-М'!BU60</f>
        <v>0</v>
      </c>
      <c r="BV60" s="8">
        <f>'Капитал МС'!BV60+ИГС!BV60+'Макс-М'!BV60</f>
        <v>0</v>
      </c>
      <c r="BW60" s="9">
        <f>'Капитал МС'!BW60+ИГС!BW60+'Макс-М'!BW60</f>
        <v>0</v>
      </c>
      <c r="BX60" s="8">
        <f>'Капитал МС'!BX60+ИГС!BX60+'Макс-М'!BX60</f>
        <v>0</v>
      </c>
      <c r="BY60" s="9">
        <f>'Капитал МС'!BY60+ИГС!BY60+'Макс-М'!BY60</f>
        <v>0</v>
      </c>
      <c r="BZ60" s="8">
        <f>'Капитал МС'!BZ60+ИГС!BZ60+'Макс-М'!BZ60</f>
        <v>0</v>
      </c>
      <c r="CA60" s="8">
        <f t="shared" si="90"/>
        <v>89044070.530000001</v>
      </c>
      <c r="CB60" s="8">
        <f t="shared" si="91"/>
        <v>52962628.369999997</v>
      </c>
      <c r="CC60" s="9">
        <f>'Капитал МС'!CC60+ИГС!CC60+'Макс-М'!CC60</f>
        <v>53781</v>
      </c>
      <c r="CD60" s="8">
        <f>'Капитал МС'!CD60+ИГС!CD60+'Макс-М'!CD60</f>
        <v>24083507.789999999</v>
      </c>
      <c r="CE60" s="9">
        <f>'Капитал МС'!CE60+ИГС!CE60+'Макс-М'!CE60</f>
        <v>5437</v>
      </c>
      <c r="CF60" s="8">
        <f>'Капитал МС'!CF60+ИГС!CF60+'Макс-М'!CF60</f>
        <v>2427730.35</v>
      </c>
      <c r="CG60" s="9">
        <f>'Капитал МС'!CG60+ИГС!CG60+'Макс-М'!CG60</f>
        <v>27562</v>
      </c>
      <c r="CH60" s="8">
        <f>'Капитал МС'!CH60+ИГС!CH60+'Макс-М'!CH60</f>
        <v>26451390.23</v>
      </c>
      <c r="CI60" s="9">
        <f>'Капитал МС'!CI60+ИГС!CI60+'Макс-М'!CI60</f>
        <v>725</v>
      </c>
      <c r="CJ60" s="8">
        <f>'Капитал МС'!CJ60+ИГС!CJ60+'Макс-М'!CJ60</f>
        <v>5435653.4100000001</v>
      </c>
      <c r="CK60" s="9">
        <f>'Капитал МС'!CK60+ИГС!CK60+'Макс-М'!CK60</f>
        <v>1821</v>
      </c>
      <c r="CL60" s="8">
        <f>'Капитал МС'!CL60+ИГС!CL60+'Макс-М'!CL60</f>
        <v>30645788.75</v>
      </c>
      <c r="CM60" s="9">
        <f>'Капитал МС'!CM60+ИГС!CM60+'Макс-М'!CM60</f>
        <v>0</v>
      </c>
      <c r="CN60" s="8">
        <f>'Капитал МС'!CN60+ИГС!CN60+'Макс-М'!CN60</f>
        <v>0</v>
      </c>
      <c r="CO60" s="9">
        <f>'Капитал МС'!CO60+ИГС!CO60+'Макс-М'!CO60</f>
        <v>0</v>
      </c>
      <c r="CP60" s="8">
        <f>'Капитал МС'!CP60+ИГС!CP60+'Макс-М'!CP60</f>
        <v>0</v>
      </c>
      <c r="CQ60" s="9">
        <f>'Капитал МС'!CQ60+ИГС!CQ60+'Макс-М'!CQ60</f>
        <v>0</v>
      </c>
      <c r="CR60" s="8">
        <f>'Капитал МС'!CR60+ИГС!CR60+'Макс-М'!CR60</f>
        <v>0</v>
      </c>
    </row>
    <row r="61" spans="1:96" x14ac:dyDescent="0.25">
      <c r="A61" s="12">
        <v>48</v>
      </c>
      <c r="B61" s="18" t="s">
        <v>41</v>
      </c>
      <c r="C61" s="12">
        <v>330211</v>
      </c>
      <c r="D61" s="25" t="s">
        <v>169</v>
      </c>
      <c r="E61" s="25" t="s">
        <v>155</v>
      </c>
      <c r="F61" s="31" t="s">
        <v>170</v>
      </c>
      <c r="G61" s="8">
        <f t="shared" si="68"/>
        <v>21695809.25</v>
      </c>
      <c r="H61" s="8">
        <f t="shared" si="69"/>
        <v>21695809.25</v>
      </c>
      <c r="I61" s="9">
        <f t="shared" si="92"/>
        <v>7450</v>
      </c>
      <c r="J61" s="8">
        <f t="shared" si="70"/>
        <v>3366804</v>
      </c>
      <c r="K61" s="9">
        <f t="shared" si="71"/>
        <v>8589</v>
      </c>
      <c r="L61" s="8">
        <f t="shared" si="72"/>
        <v>4366733.49</v>
      </c>
      <c r="M61" s="9">
        <f t="shared" si="73"/>
        <v>13147</v>
      </c>
      <c r="N61" s="8">
        <f t="shared" si="74"/>
        <v>13962271.76</v>
      </c>
      <c r="O61" s="9">
        <f t="shared" si="75"/>
        <v>0</v>
      </c>
      <c r="P61" s="8">
        <f t="shared" si="76"/>
        <v>0</v>
      </c>
      <c r="Q61" s="9">
        <f t="shared" si="77"/>
        <v>0</v>
      </c>
      <c r="R61" s="8">
        <f t="shared" si="67"/>
        <v>0</v>
      </c>
      <c r="S61" s="9">
        <f t="shared" si="78"/>
        <v>0</v>
      </c>
      <c r="T61" s="8">
        <f t="shared" si="79"/>
        <v>0</v>
      </c>
      <c r="U61" s="9">
        <f t="shared" si="80"/>
        <v>0</v>
      </c>
      <c r="V61" s="8">
        <f t="shared" si="81"/>
        <v>0</v>
      </c>
      <c r="W61" s="9">
        <f t="shared" si="82"/>
        <v>0</v>
      </c>
      <c r="X61" s="8">
        <f t="shared" si="83"/>
        <v>0</v>
      </c>
      <c r="Y61" s="8">
        <f t="shared" si="84"/>
        <v>5423952.3200000003</v>
      </c>
      <c r="Z61" s="8">
        <f t="shared" si="85"/>
        <v>5423952.3200000003</v>
      </c>
      <c r="AA61" s="9">
        <f>'Капитал МС'!AA61+ИГС!AA61+'Макс-М'!AA61</f>
        <v>1862</v>
      </c>
      <c r="AB61" s="8">
        <f>'Капитал МС'!AB61+ИГС!AB61+'Макс-М'!AB61</f>
        <v>841701</v>
      </c>
      <c r="AC61" s="9">
        <f>'Капитал МС'!AC61+ИГС!AC61+'Макс-М'!AC61</f>
        <v>2148</v>
      </c>
      <c r="AD61" s="8">
        <f>'Капитал МС'!AD61+ИГС!AD61+'Макс-М'!AD61</f>
        <v>1091683.3700000001</v>
      </c>
      <c r="AE61" s="9">
        <f>'Капитал МС'!AE61+ИГС!AE61+'Макс-М'!AE61</f>
        <v>3287</v>
      </c>
      <c r="AF61" s="8">
        <f>'Капитал МС'!AF61+ИГС!AF61+'Макс-М'!AF61</f>
        <v>3490567.95</v>
      </c>
      <c r="AG61" s="9">
        <f>'Капитал МС'!AG61+ИГС!AG61+'Макс-М'!AG61</f>
        <v>0</v>
      </c>
      <c r="AH61" s="8">
        <f>'Капитал МС'!AH61+ИГС!AH61+'Макс-М'!AH61</f>
        <v>0</v>
      </c>
      <c r="AI61" s="9">
        <f>'Капитал МС'!AI61+ИГС!AI61+'Макс-М'!AI61</f>
        <v>0</v>
      </c>
      <c r="AJ61" s="8">
        <f>'Капитал МС'!AJ61+ИГС!AJ61+'Макс-М'!AJ61</f>
        <v>0</v>
      </c>
      <c r="AK61" s="9">
        <f>'Капитал МС'!AK61+ИГС!AK61+'Макс-М'!AK61</f>
        <v>0</v>
      </c>
      <c r="AL61" s="8">
        <f>'Капитал МС'!AL61+ИГС!AL61+'Макс-М'!AL61</f>
        <v>0</v>
      </c>
      <c r="AM61" s="9">
        <f>'Капитал МС'!AM61+ИГС!AM61+'Макс-М'!AM61</f>
        <v>0</v>
      </c>
      <c r="AN61" s="8">
        <f>'Капитал МС'!AN61+ИГС!AN61+'Макс-М'!AN61</f>
        <v>0</v>
      </c>
      <c r="AO61" s="9">
        <f>'Капитал МС'!AO61+ИГС!AO61+'Макс-М'!AO61</f>
        <v>0</v>
      </c>
      <c r="AP61" s="8">
        <f>'Капитал МС'!AP61+ИГС!AP61+'Макс-М'!AP61</f>
        <v>0</v>
      </c>
      <c r="AQ61" s="8">
        <f t="shared" si="86"/>
        <v>5423952.3200000003</v>
      </c>
      <c r="AR61" s="8">
        <f t="shared" si="87"/>
        <v>5423952.3200000003</v>
      </c>
      <c r="AS61" s="9">
        <f>'Капитал МС'!AS61+ИГС!AS61+'Макс-М'!AS61</f>
        <v>1862</v>
      </c>
      <c r="AT61" s="8">
        <f>'Капитал МС'!AT61+ИГС!AT61+'Макс-М'!AT61</f>
        <v>841701</v>
      </c>
      <c r="AU61" s="9">
        <f>'Капитал МС'!AU61+ИГС!AU61+'Макс-М'!AU61</f>
        <v>2148</v>
      </c>
      <c r="AV61" s="8">
        <f>'Капитал МС'!AV61+ИГС!AV61+'Макс-М'!AV61</f>
        <v>1091683.3700000001</v>
      </c>
      <c r="AW61" s="9">
        <f>'Капитал МС'!AW61+ИГС!AW61+'Макс-М'!AW61</f>
        <v>3287</v>
      </c>
      <c r="AX61" s="8">
        <f>'Капитал МС'!AX61+ИГС!AX61+'Макс-М'!AX61</f>
        <v>3490567.95</v>
      </c>
      <c r="AY61" s="9">
        <f>'Капитал МС'!AY61+ИГС!AY61+'Макс-М'!AY61</f>
        <v>0</v>
      </c>
      <c r="AZ61" s="8">
        <f>'Капитал МС'!AZ61+ИГС!AZ61+'Макс-М'!AZ61</f>
        <v>0</v>
      </c>
      <c r="BA61" s="9">
        <f>'Капитал МС'!BA61+ИГС!BA61+'Макс-М'!BA61</f>
        <v>0</v>
      </c>
      <c r="BB61" s="8">
        <f>'Капитал МС'!BB61+ИГС!BB61+'Макс-М'!BB61</f>
        <v>0</v>
      </c>
      <c r="BC61" s="9">
        <f>'Капитал МС'!BC61+ИГС!BC61+'Макс-М'!BC61</f>
        <v>0</v>
      </c>
      <c r="BD61" s="8">
        <f>'Капитал МС'!BD61+ИГС!BD61+'Макс-М'!BD61</f>
        <v>0</v>
      </c>
      <c r="BE61" s="9">
        <f>'Капитал МС'!BE61+ИГС!BE61+'Макс-М'!BE61</f>
        <v>0</v>
      </c>
      <c r="BF61" s="8">
        <f>'Капитал МС'!BF61+ИГС!BF61+'Макс-М'!BF61</f>
        <v>0</v>
      </c>
      <c r="BG61" s="9">
        <f>'Капитал МС'!BG61+ИГС!BG61+'Макс-М'!BG61</f>
        <v>0</v>
      </c>
      <c r="BH61" s="8">
        <f>'Капитал МС'!BH61+ИГС!BH61+'Макс-М'!BH61</f>
        <v>0</v>
      </c>
      <c r="BI61" s="8">
        <f t="shared" si="88"/>
        <v>5423952.3200000003</v>
      </c>
      <c r="BJ61" s="8">
        <f t="shared" si="89"/>
        <v>5423952.3200000003</v>
      </c>
      <c r="BK61" s="9">
        <f>'Капитал МС'!BK61+ИГС!BK61+'Макс-М'!BK61</f>
        <v>1862</v>
      </c>
      <c r="BL61" s="8">
        <f>'Капитал МС'!BL61+ИГС!BL61+'Макс-М'!BL61</f>
        <v>841701</v>
      </c>
      <c r="BM61" s="9">
        <f>'Капитал МС'!BM61+ИГС!BM61+'Макс-М'!BM61</f>
        <v>2148</v>
      </c>
      <c r="BN61" s="8">
        <f>'Капитал МС'!BN61+ИГС!BN61+'Макс-М'!BN61</f>
        <v>1091683.3700000001</v>
      </c>
      <c r="BO61" s="9">
        <f>'Капитал МС'!BO61+ИГС!BO61+'Макс-М'!BO61</f>
        <v>3287</v>
      </c>
      <c r="BP61" s="8">
        <f>'Капитал МС'!BP61+ИГС!BP61+'Макс-М'!BP61</f>
        <v>3490567.95</v>
      </c>
      <c r="BQ61" s="9">
        <f>'Капитал МС'!BQ61+ИГС!BQ61+'Макс-М'!BQ61</f>
        <v>0</v>
      </c>
      <c r="BR61" s="8">
        <f>'Капитал МС'!BR61+ИГС!BR61+'Макс-М'!BR61</f>
        <v>0</v>
      </c>
      <c r="BS61" s="9">
        <f>'Капитал МС'!BS61+ИГС!BS61+'Макс-М'!BS61</f>
        <v>0</v>
      </c>
      <c r="BT61" s="8">
        <f>'Капитал МС'!BT61+ИГС!BT61+'Макс-М'!BT61</f>
        <v>0</v>
      </c>
      <c r="BU61" s="9">
        <f>'Капитал МС'!BU61+ИГС!BU61+'Макс-М'!BU61</f>
        <v>0</v>
      </c>
      <c r="BV61" s="8">
        <f>'Капитал МС'!BV61+ИГС!BV61+'Макс-М'!BV61</f>
        <v>0</v>
      </c>
      <c r="BW61" s="9">
        <f>'Капитал МС'!BW61+ИГС!BW61+'Макс-М'!BW61</f>
        <v>0</v>
      </c>
      <c r="BX61" s="8">
        <f>'Капитал МС'!BX61+ИГС!BX61+'Макс-М'!BX61</f>
        <v>0</v>
      </c>
      <c r="BY61" s="9">
        <f>'Капитал МС'!BY61+ИГС!BY61+'Макс-М'!BY61</f>
        <v>0</v>
      </c>
      <c r="BZ61" s="8">
        <f>'Капитал МС'!BZ61+ИГС!BZ61+'Макс-М'!BZ61</f>
        <v>0</v>
      </c>
      <c r="CA61" s="8">
        <f t="shared" si="90"/>
        <v>5423952.29</v>
      </c>
      <c r="CB61" s="8">
        <f t="shared" si="91"/>
        <v>5423952.29</v>
      </c>
      <c r="CC61" s="9">
        <f>'Капитал МС'!CC61+ИГС!CC61+'Макс-М'!CC61</f>
        <v>1864</v>
      </c>
      <c r="CD61" s="8">
        <f>'Капитал МС'!CD61+ИГС!CD61+'Макс-М'!CD61</f>
        <v>841701</v>
      </c>
      <c r="CE61" s="9">
        <f>'Капитал МС'!CE61+ИГС!CE61+'Макс-М'!CE61</f>
        <v>2145</v>
      </c>
      <c r="CF61" s="8">
        <f>'Капитал МС'!CF61+ИГС!CF61+'Макс-М'!CF61</f>
        <v>1091683.3799999999</v>
      </c>
      <c r="CG61" s="9">
        <f>'Капитал МС'!CG61+ИГС!CG61+'Макс-М'!CG61</f>
        <v>3286</v>
      </c>
      <c r="CH61" s="8">
        <f>'Капитал МС'!CH61+ИГС!CH61+'Макс-М'!CH61</f>
        <v>3490567.91</v>
      </c>
      <c r="CI61" s="9">
        <f>'Капитал МС'!CI61+ИГС!CI61+'Макс-М'!CI61</f>
        <v>0</v>
      </c>
      <c r="CJ61" s="8">
        <f>'Капитал МС'!CJ61+ИГС!CJ61+'Макс-М'!CJ61</f>
        <v>0</v>
      </c>
      <c r="CK61" s="9">
        <f>'Капитал МС'!CK61+ИГС!CK61+'Макс-М'!CK61</f>
        <v>0</v>
      </c>
      <c r="CL61" s="8">
        <f>'Капитал МС'!CL61+ИГС!CL61+'Макс-М'!CL61</f>
        <v>0</v>
      </c>
      <c r="CM61" s="9">
        <f>'Капитал МС'!CM61+ИГС!CM61+'Макс-М'!CM61</f>
        <v>0</v>
      </c>
      <c r="CN61" s="8">
        <f>'Капитал МС'!CN61+ИГС!CN61+'Макс-М'!CN61</f>
        <v>0</v>
      </c>
      <c r="CO61" s="9">
        <f>'Капитал МС'!CO61+ИГС!CO61+'Макс-М'!CO61</f>
        <v>0</v>
      </c>
      <c r="CP61" s="8">
        <f>'Капитал МС'!CP61+ИГС!CP61+'Макс-М'!CP61</f>
        <v>0</v>
      </c>
      <c r="CQ61" s="9">
        <f>'Капитал МС'!CQ61+ИГС!CQ61+'Макс-М'!CQ61</f>
        <v>0</v>
      </c>
      <c r="CR61" s="8">
        <f>'Капитал МС'!CR61+ИГС!CR61+'Макс-М'!CR61</f>
        <v>0</v>
      </c>
    </row>
    <row r="62" spans="1:96" x14ac:dyDescent="0.25">
      <c r="A62" s="12">
        <v>49</v>
      </c>
      <c r="B62" s="18" t="s">
        <v>42</v>
      </c>
      <c r="C62" s="12">
        <v>330333</v>
      </c>
      <c r="D62" s="25" t="s">
        <v>169</v>
      </c>
      <c r="E62" s="25" t="s">
        <v>155</v>
      </c>
      <c r="F62" s="31" t="s">
        <v>170</v>
      </c>
      <c r="G62" s="8">
        <f t="shared" si="68"/>
        <v>57825873.560000002</v>
      </c>
      <c r="H62" s="8">
        <f t="shared" si="69"/>
        <v>0</v>
      </c>
      <c r="I62" s="9">
        <f t="shared" si="92"/>
        <v>0</v>
      </c>
      <c r="J62" s="8">
        <f t="shared" si="70"/>
        <v>0</v>
      </c>
      <c r="K62" s="9">
        <f t="shared" si="71"/>
        <v>0</v>
      </c>
      <c r="L62" s="8">
        <f t="shared" si="72"/>
        <v>0</v>
      </c>
      <c r="M62" s="9">
        <f t="shared" si="73"/>
        <v>0</v>
      </c>
      <c r="N62" s="8">
        <f t="shared" si="74"/>
        <v>0</v>
      </c>
      <c r="O62" s="9">
        <f t="shared" si="75"/>
        <v>0</v>
      </c>
      <c r="P62" s="8">
        <f t="shared" si="76"/>
        <v>0</v>
      </c>
      <c r="Q62" s="9">
        <f t="shared" si="77"/>
        <v>0</v>
      </c>
      <c r="R62" s="8">
        <f t="shared" si="67"/>
        <v>0</v>
      </c>
      <c r="S62" s="9">
        <f t="shared" si="78"/>
        <v>0</v>
      </c>
      <c r="T62" s="8">
        <f t="shared" si="79"/>
        <v>0</v>
      </c>
      <c r="U62" s="9">
        <f t="shared" si="80"/>
        <v>0</v>
      </c>
      <c r="V62" s="8">
        <f t="shared" si="81"/>
        <v>0</v>
      </c>
      <c r="W62" s="9">
        <f t="shared" si="82"/>
        <v>21225</v>
      </c>
      <c r="X62" s="8">
        <f t="shared" si="83"/>
        <v>57825873.560000002</v>
      </c>
      <c r="Y62" s="8">
        <f t="shared" si="84"/>
        <v>14487225.890000001</v>
      </c>
      <c r="Z62" s="8">
        <f t="shared" si="85"/>
        <v>0</v>
      </c>
      <c r="AA62" s="9">
        <f>'Капитал МС'!AA62+ИГС!AA62+'Макс-М'!AA62</f>
        <v>0</v>
      </c>
      <c r="AB62" s="8">
        <f>'Капитал МС'!AB62+ИГС!AB62+'Макс-М'!AB62</f>
        <v>0</v>
      </c>
      <c r="AC62" s="9">
        <f>'Капитал МС'!AC62+ИГС!AC62+'Макс-М'!AC62</f>
        <v>0</v>
      </c>
      <c r="AD62" s="8">
        <f>'Капитал МС'!AD62+ИГС!AD62+'Макс-М'!AD62</f>
        <v>0</v>
      </c>
      <c r="AE62" s="9">
        <f>'Капитал МС'!AE62+ИГС!AE62+'Макс-М'!AE62</f>
        <v>0</v>
      </c>
      <c r="AF62" s="8">
        <f>'Капитал МС'!AF62+ИГС!AF62+'Макс-М'!AF62</f>
        <v>0</v>
      </c>
      <c r="AG62" s="9">
        <f>'Капитал МС'!AG62+ИГС!AG62+'Макс-М'!AG62</f>
        <v>0</v>
      </c>
      <c r="AH62" s="8">
        <f>'Капитал МС'!AH62+ИГС!AH62+'Макс-М'!AH62</f>
        <v>0</v>
      </c>
      <c r="AI62" s="9">
        <f>'Капитал МС'!AI62+ИГС!AI62+'Макс-М'!AI62</f>
        <v>0</v>
      </c>
      <c r="AJ62" s="8">
        <f>'Капитал МС'!AJ62+ИГС!AJ62+'Макс-М'!AJ62</f>
        <v>0</v>
      </c>
      <c r="AK62" s="9">
        <f>'Капитал МС'!AK62+ИГС!AK62+'Макс-М'!AK62</f>
        <v>0</v>
      </c>
      <c r="AL62" s="8">
        <f>'Капитал МС'!AL62+ИГС!AL62+'Макс-М'!AL62</f>
        <v>0</v>
      </c>
      <c r="AM62" s="9">
        <f>'Капитал МС'!AM62+ИГС!AM62+'Макс-М'!AM62</f>
        <v>0</v>
      </c>
      <c r="AN62" s="8">
        <f>'Капитал МС'!AN62+ИГС!AN62+'Макс-М'!AN62</f>
        <v>0</v>
      </c>
      <c r="AO62" s="9">
        <f>'Капитал МС'!AO62+ИГС!AO62+'Макс-М'!AO62</f>
        <v>5306</v>
      </c>
      <c r="AP62" s="8">
        <f>'Капитал МС'!AP62+ИГС!AP62+'Макс-М'!AP62</f>
        <v>14487225.890000001</v>
      </c>
      <c r="AQ62" s="8">
        <f t="shared" si="86"/>
        <v>14446215.890000001</v>
      </c>
      <c r="AR62" s="8">
        <f t="shared" si="87"/>
        <v>0</v>
      </c>
      <c r="AS62" s="9">
        <f>'Капитал МС'!AS62+ИГС!AS62+'Макс-М'!AS62</f>
        <v>0</v>
      </c>
      <c r="AT62" s="8">
        <f>'Капитал МС'!AT62+ИГС!AT62+'Макс-М'!AT62</f>
        <v>0</v>
      </c>
      <c r="AU62" s="9">
        <f>'Капитал МС'!AU62+ИГС!AU62+'Макс-М'!AU62</f>
        <v>0</v>
      </c>
      <c r="AV62" s="8">
        <f>'Капитал МС'!AV62+ИГС!AV62+'Макс-М'!AV62</f>
        <v>0</v>
      </c>
      <c r="AW62" s="9">
        <f>'Капитал МС'!AW62+ИГС!AW62+'Макс-М'!AW62</f>
        <v>0</v>
      </c>
      <c r="AX62" s="8">
        <f>'Капитал МС'!AX62+ИГС!AX62+'Макс-М'!AX62</f>
        <v>0</v>
      </c>
      <c r="AY62" s="9">
        <f>'Капитал МС'!AY62+ИГС!AY62+'Макс-М'!AY62</f>
        <v>0</v>
      </c>
      <c r="AZ62" s="8">
        <f>'Капитал МС'!AZ62+ИГС!AZ62+'Макс-М'!AZ62</f>
        <v>0</v>
      </c>
      <c r="BA62" s="9">
        <f>'Капитал МС'!BA62+ИГС!BA62+'Макс-М'!BA62</f>
        <v>0</v>
      </c>
      <c r="BB62" s="8">
        <f>'Капитал МС'!BB62+ИГС!BB62+'Макс-М'!BB62</f>
        <v>0</v>
      </c>
      <c r="BC62" s="9">
        <f>'Капитал МС'!BC62+ИГС!BC62+'Макс-М'!BC62</f>
        <v>0</v>
      </c>
      <c r="BD62" s="8">
        <f>'Капитал МС'!BD62+ИГС!BD62+'Макс-М'!BD62</f>
        <v>0</v>
      </c>
      <c r="BE62" s="9">
        <f>'Капитал МС'!BE62+ИГС!BE62+'Макс-М'!BE62</f>
        <v>0</v>
      </c>
      <c r="BF62" s="8">
        <f>'Капитал МС'!BF62+ИГС!BF62+'Макс-М'!BF62</f>
        <v>0</v>
      </c>
      <c r="BG62" s="9">
        <f>'Капитал МС'!BG62+ИГС!BG62+'Макс-М'!BG62</f>
        <v>5306</v>
      </c>
      <c r="BH62" s="8">
        <f>'Капитал МС'!BH62+ИГС!BH62+'Макс-М'!BH62</f>
        <v>14446215.890000001</v>
      </c>
      <c r="BI62" s="8">
        <f t="shared" si="88"/>
        <v>14446215.890000001</v>
      </c>
      <c r="BJ62" s="8">
        <f t="shared" si="89"/>
        <v>0</v>
      </c>
      <c r="BK62" s="9">
        <f>'Капитал МС'!BK62+ИГС!BK62+'Макс-М'!BK62</f>
        <v>0</v>
      </c>
      <c r="BL62" s="8">
        <f>'Капитал МС'!BL62+ИГС!BL62+'Макс-М'!BL62</f>
        <v>0</v>
      </c>
      <c r="BM62" s="9">
        <f>'Капитал МС'!BM62+ИГС!BM62+'Макс-М'!BM62</f>
        <v>0</v>
      </c>
      <c r="BN62" s="8">
        <f>'Капитал МС'!BN62+ИГС!BN62+'Макс-М'!BN62</f>
        <v>0</v>
      </c>
      <c r="BO62" s="9">
        <f>'Капитал МС'!BO62+ИГС!BO62+'Макс-М'!BO62</f>
        <v>0</v>
      </c>
      <c r="BP62" s="8">
        <f>'Капитал МС'!BP62+ИГС!BP62+'Макс-М'!BP62</f>
        <v>0</v>
      </c>
      <c r="BQ62" s="9">
        <f>'Капитал МС'!BQ62+ИГС!BQ62+'Макс-М'!BQ62</f>
        <v>0</v>
      </c>
      <c r="BR62" s="8">
        <f>'Капитал МС'!BR62+ИГС!BR62+'Макс-М'!BR62</f>
        <v>0</v>
      </c>
      <c r="BS62" s="9">
        <f>'Капитал МС'!BS62+ИГС!BS62+'Макс-М'!BS62</f>
        <v>0</v>
      </c>
      <c r="BT62" s="8">
        <f>'Капитал МС'!BT62+ИГС!BT62+'Макс-М'!BT62</f>
        <v>0</v>
      </c>
      <c r="BU62" s="9">
        <f>'Капитал МС'!BU62+ИГС!BU62+'Макс-М'!BU62</f>
        <v>0</v>
      </c>
      <c r="BV62" s="8">
        <f>'Капитал МС'!BV62+ИГС!BV62+'Макс-М'!BV62</f>
        <v>0</v>
      </c>
      <c r="BW62" s="9">
        <f>'Капитал МС'!BW62+ИГС!BW62+'Макс-М'!BW62</f>
        <v>0</v>
      </c>
      <c r="BX62" s="8">
        <f>'Капитал МС'!BX62+ИГС!BX62+'Макс-М'!BX62</f>
        <v>0</v>
      </c>
      <c r="BY62" s="9">
        <f>'Капитал МС'!BY62+ИГС!BY62+'Макс-М'!BY62</f>
        <v>5306</v>
      </c>
      <c r="BZ62" s="8">
        <f>'Капитал МС'!BZ62+ИГС!BZ62+'Макс-М'!BZ62</f>
        <v>14446215.890000001</v>
      </c>
      <c r="CA62" s="8">
        <f t="shared" si="90"/>
        <v>14446215.890000001</v>
      </c>
      <c r="CB62" s="8">
        <f t="shared" si="91"/>
        <v>0</v>
      </c>
      <c r="CC62" s="9">
        <f>'Капитал МС'!CC62+ИГС!CC62+'Макс-М'!CC62</f>
        <v>0</v>
      </c>
      <c r="CD62" s="8">
        <f>'Капитал МС'!CD62+ИГС!CD62+'Макс-М'!CD62</f>
        <v>0</v>
      </c>
      <c r="CE62" s="9">
        <f>'Капитал МС'!CE62+ИГС!CE62+'Макс-М'!CE62</f>
        <v>0</v>
      </c>
      <c r="CF62" s="8">
        <f>'Капитал МС'!CF62+ИГС!CF62+'Макс-М'!CF62</f>
        <v>0</v>
      </c>
      <c r="CG62" s="9">
        <f>'Капитал МС'!CG62+ИГС!CG62+'Макс-М'!CG62</f>
        <v>0</v>
      </c>
      <c r="CH62" s="8">
        <f>'Капитал МС'!CH62+ИГС!CH62+'Макс-М'!CH62</f>
        <v>0</v>
      </c>
      <c r="CI62" s="9">
        <f>'Капитал МС'!CI62+ИГС!CI62+'Макс-М'!CI62</f>
        <v>0</v>
      </c>
      <c r="CJ62" s="8">
        <f>'Капитал МС'!CJ62+ИГС!CJ62+'Макс-М'!CJ62</f>
        <v>0</v>
      </c>
      <c r="CK62" s="9">
        <f>'Капитал МС'!CK62+ИГС!CK62+'Макс-М'!CK62</f>
        <v>0</v>
      </c>
      <c r="CL62" s="8">
        <f>'Капитал МС'!CL62+ИГС!CL62+'Макс-М'!CL62</f>
        <v>0</v>
      </c>
      <c r="CM62" s="9">
        <f>'Капитал МС'!CM62+ИГС!CM62+'Макс-М'!CM62</f>
        <v>0</v>
      </c>
      <c r="CN62" s="8">
        <f>'Капитал МС'!CN62+ИГС!CN62+'Макс-М'!CN62</f>
        <v>0</v>
      </c>
      <c r="CO62" s="9">
        <f>'Капитал МС'!CO62+ИГС!CO62+'Макс-М'!CO62</f>
        <v>0</v>
      </c>
      <c r="CP62" s="8">
        <f>'Капитал МС'!CP62+ИГС!CP62+'Макс-М'!CP62</f>
        <v>0</v>
      </c>
      <c r="CQ62" s="9">
        <f>'Капитал МС'!CQ62+ИГС!CQ62+'Макс-М'!CQ62</f>
        <v>5307</v>
      </c>
      <c r="CR62" s="8">
        <f>'Капитал МС'!CR62+ИГС!CR62+'Макс-М'!CR62</f>
        <v>14446215.890000001</v>
      </c>
    </row>
    <row r="63" spans="1:96" x14ac:dyDescent="0.25">
      <c r="A63" s="12">
        <v>50</v>
      </c>
      <c r="B63" s="18" t="s">
        <v>140</v>
      </c>
      <c r="C63" s="12">
        <v>330413</v>
      </c>
      <c r="D63" s="25" t="s">
        <v>169</v>
      </c>
      <c r="E63" s="25" t="s">
        <v>161</v>
      </c>
      <c r="F63" s="31" t="s">
        <v>170</v>
      </c>
      <c r="G63" s="8">
        <f t="shared" si="68"/>
        <v>4385273.51</v>
      </c>
      <c r="H63" s="8">
        <f t="shared" si="69"/>
        <v>4385273.51</v>
      </c>
      <c r="I63" s="9">
        <f t="shared" si="92"/>
        <v>222</v>
      </c>
      <c r="J63" s="8">
        <f t="shared" si="70"/>
        <v>100326.24</v>
      </c>
      <c r="K63" s="9">
        <f t="shared" si="71"/>
        <v>1516</v>
      </c>
      <c r="L63" s="8">
        <f t="shared" si="72"/>
        <v>770749.56</v>
      </c>
      <c r="M63" s="9">
        <f t="shared" si="73"/>
        <v>3309</v>
      </c>
      <c r="N63" s="8">
        <f t="shared" si="74"/>
        <v>3514197.71</v>
      </c>
      <c r="O63" s="9">
        <f t="shared" si="75"/>
        <v>0</v>
      </c>
      <c r="P63" s="8">
        <f t="shared" si="76"/>
        <v>0</v>
      </c>
      <c r="Q63" s="9">
        <f t="shared" si="77"/>
        <v>0</v>
      </c>
      <c r="R63" s="8">
        <f t="shared" si="67"/>
        <v>0</v>
      </c>
      <c r="S63" s="9">
        <f t="shared" si="78"/>
        <v>0</v>
      </c>
      <c r="T63" s="8">
        <f t="shared" si="79"/>
        <v>0</v>
      </c>
      <c r="U63" s="9">
        <f t="shared" si="80"/>
        <v>0</v>
      </c>
      <c r="V63" s="8">
        <f t="shared" si="81"/>
        <v>0</v>
      </c>
      <c r="W63" s="9">
        <f t="shared" si="82"/>
        <v>0</v>
      </c>
      <c r="X63" s="8">
        <f t="shared" si="83"/>
        <v>0</v>
      </c>
      <c r="Y63" s="8">
        <f t="shared" si="84"/>
        <v>1096318.3799999999</v>
      </c>
      <c r="Z63" s="8">
        <f t="shared" si="85"/>
        <v>1096318.3799999999</v>
      </c>
      <c r="AA63" s="9">
        <f>'Капитал МС'!AA63+ИГС!AA63+'Макс-М'!AA63</f>
        <v>55</v>
      </c>
      <c r="AB63" s="8">
        <f>'Капитал МС'!AB63+ИГС!AB63+'Макс-М'!AB63</f>
        <v>25081.56</v>
      </c>
      <c r="AC63" s="9">
        <f>'Капитал МС'!AC63+ИГС!AC63+'Макс-М'!AC63</f>
        <v>379</v>
      </c>
      <c r="AD63" s="8">
        <f>'Капитал МС'!AD63+ИГС!AD63+'Макс-М'!AD63</f>
        <v>192687.39</v>
      </c>
      <c r="AE63" s="9">
        <f>'Капитал МС'!AE63+ИГС!AE63+'Макс-М'!AE63</f>
        <v>828</v>
      </c>
      <c r="AF63" s="8">
        <f>'Капитал МС'!AF63+ИГС!AF63+'Макс-М'!AF63</f>
        <v>878549.43</v>
      </c>
      <c r="AG63" s="9">
        <f>'Капитал МС'!AG63+ИГС!AG63+'Макс-М'!AG63</f>
        <v>0</v>
      </c>
      <c r="AH63" s="8">
        <f>'Капитал МС'!AH63+ИГС!AH63+'Макс-М'!AH63</f>
        <v>0</v>
      </c>
      <c r="AI63" s="9">
        <f>'Капитал МС'!AI63+ИГС!AI63+'Макс-М'!AI63</f>
        <v>0</v>
      </c>
      <c r="AJ63" s="8">
        <f>'Капитал МС'!AJ63+ИГС!AJ63+'Макс-М'!AJ63</f>
        <v>0</v>
      </c>
      <c r="AK63" s="9">
        <f>'Капитал МС'!AK63+ИГС!AK63+'Макс-М'!AK63</f>
        <v>0</v>
      </c>
      <c r="AL63" s="8">
        <f>'Капитал МС'!AL63+ИГС!AL63+'Макс-М'!AL63</f>
        <v>0</v>
      </c>
      <c r="AM63" s="9">
        <f>'Капитал МС'!AM63+ИГС!AM63+'Макс-М'!AM63</f>
        <v>0</v>
      </c>
      <c r="AN63" s="8">
        <f>'Капитал МС'!AN63+ИГС!AN63+'Макс-М'!AN63</f>
        <v>0</v>
      </c>
      <c r="AO63" s="9">
        <f>'Капитал МС'!AO63+ИГС!AO63+'Макс-М'!AO63</f>
        <v>0</v>
      </c>
      <c r="AP63" s="8">
        <f>'Капитал МС'!AP63+ИГС!AP63+'Макс-М'!AP63</f>
        <v>0</v>
      </c>
      <c r="AQ63" s="8">
        <f t="shared" si="86"/>
        <v>1096318.3799999999</v>
      </c>
      <c r="AR63" s="8">
        <f t="shared" si="87"/>
        <v>1096318.3799999999</v>
      </c>
      <c r="AS63" s="9">
        <f>'Капитал МС'!AS63+ИГС!AS63+'Макс-М'!AS63</f>
        <v>55</v>
      </c>
      <c r="AT63" s="8">
        <f>'Капитал МС'!AT63+ИГС!AT63+'Макс-М'!AT63</f>
        <v>25081.56</v>
      </c>
      <c r="AU63" s="9">
        <f>'Капитал МС'!AU63+ИГС!AU63+'Макс-М'!AU63</f>
        <v>379</v>
      </c>
      <c r="AV63" s="8">
        <f>'Капитал МС'!AV63+ИГС!AV63+'Макс-М'!AV63</f>
        <v>192687.39</v>
      </c>
      <c r="AW63" s="9">
        <f>'Капитал МС'!AW63+ИГС!AW63+'Макс-М'!AW63</f>
        <v>828</v>
      </c>
      <c r="AX63" s="8">
        <f>'Капитал МС'!AX63+ИГС!AX63+'Макс-М'!AX63</f>
        <v>878549.43</v>
      </c>
      <c r="AY63" s="9">
        <f>'Капитал МС'!AY63+ИГС!AY63+'Макс-М'!AY63</f>
        <v>0</v>
      </c>
      <c r="AZ63" s="8">
        <f>'Капитал МС'!AZ63+ИГС!AZ63+'Макс-М'!AZ63</f>
        <v>0</v>
      </c>
      <c r="BA63" s="9">
        <f>'Капитал МС'!BA63+ИГС!BA63+'Макс-М'!BA63</f>
        <v>0</v>
      </c>
      <c r="BB63" s="8">
        <f>'Капитал МС'!BB63+ИГС!BB63+'Макс-М'!BB63</f>
        <v>0</v>
      </c>
      <c r="BC63" s="9">
        <f>'Капитал МС'!BC63+ИГС!BC63+'Макс-М'!BC63</f>
        <v>0</v>
      </c>
      <c r="BD63" s="8">
        <f>'Капитал МС'!BD63+ИГС!BD63+'Макс-М'!BD63</f>
        <v>0</v>
      </c>
      <c r="BE63" s="9">
        <f>'Капитал МС'!BE63+ИГС!BE63+'Макс-М'!BE63</f>
        <v>0</v>
      </c>
      <c r="BF63" s="8">
        <f>'Капитал МС'!BF63+ИГС!BF63+'Макс-М'!BF63</f>
        <v>0</v>
      </c>
      <c r="BG63" s="9">
        <f>'Капитал МС'!BG63+ИГС!BG63+'Макс-М'!BG63</f>
        <v>0</v>
      </c>
      <c r="BH63" s="8">
        <f>'Капитал МС'!BH63+ИГС!BH63+'Макс-М'!BH63</f>
        <v>0</v>
      </c>
      <c r="BI63" s="8">
        <f t="shared" si="88"/>
        <v>1096318.3799999999</v>
      </c>
      <c r="BJ63" s="8">
        <f t="shared" si="89"/>
        <v>1096318.3799999999</v>
      </c>
      <c r="BK63" s="9">
        <f>'Капитал МС'!BK63+ИГС!BK63+'Макс-М'!BK63</f>
        <v>55</v>
      </c>
      <c r="BL63" s="8">
        <f>'Капитал МС'!BL63+ИГС!BL63+'Макс-М'!BL63</f>
        <v>25081.56</v>
      </c>
      <c r="BM63" s="9">
        <f>'Капитал МС'!BM63+ИГС!BM63+'Макс-М'!BM63</f>
        <v>379</v>
      </c>
      <c r="BN63" s="8">
        <f>'Капитал МС'!BN63+ИГС!BN63+'Макс-М'!BN63</f>
        <v>192687.39</v>
      </c>
      <c r="BO63" s="9">
        <f>'Капитал МС'!BO63+ИГС!BO63+'Макс-М'!BO63</f>
        <v>828</v>
      </c>
      <c r="BP63" s="8">
        <f>'Капитал МС'!BP63+ИГС!BP63+'Макс-М'!BP63</f>
        <v>878549.43</v>
      </c>
      <c r="BQ63" s="9">
        <f>'Капитал МС'!BQ63+ИГС!BQ63+'Макс-М'!BQ63</f>
        <v>0</v>
      </c>
      <c r="BR63" s="8">
        <f>'Капитал МС'!BR63+ИГС!BR63+'Макс-М'!BR63</f>
        <v>0</v>
      </c>
      <c r="BS63" s="9">
        <f>'Капитал МС'!BS63+ИГС!BS63+'Макс-М'!BS63</f>
        <v>0</v>
      </c>
      <c r="BT63" s="8">
        <f>'Капитал МС'!BT63+ИГС!BT63+'Макс-М'!BT63</f>
        <v>0</v>
      </c>
      <c r="BU63" s="9">
        <f>'Капитал МС'!BU63+ИГС!BU63+'Макс-М'!BU63</f>
        <v>0</v>
      </c>
      <c r="BV63" s="8">
        <f>'Капитал МС'!BV63+ИГС!BV63+'Макс-М'!BV63</f>
        <v>0</v>
      </c>
      <c r="BW63" s="9">
        <f>'Капитал МС'!BW63+ИГС!BW63+'Макс-М'!BW63</f>
        <v>0</v>
      </c>
      <c r="BX63" s="8">
        <f>'Капитал МС'!BX63+ИГС!BX63+'Макс-М'!BX63</f>
        <v>0</v>
      </c>
      <c r="BY63" s="9">
        <f>'Капитал МС'!BY63+ИГС!BY63+'Макс-М'!BY63</f>
        <v>0</v>
      </c>
      <c r="BZ63" s="8">
        <f>'Капитал МС'!BZ63+ИГС!BZ63+'Макс-М'!BZ63</f>
        <v>0</v>
      </c>
      <c r="CA63" s="8">
        <f t="shared" si="90"/>
        <v>1096318.3700000001</v>
      </c>
      <c r="CB63" s="8">
        <f t="shared" si="91"/>
        <v>1096318.3700000001</v>
      </c>
      <c r="CC63" s="9">
        <f>'Капитал МС'!CC63+ИГС!CC63+'Макс-М'!CC63</f>
        <v>57</v>
      </c>
      <c r="CD63" s="8">
        <f>'Капитал МС'!CD63+ИГС!CD63+'Макс-М'!CD63</f>
        <v>25081.56</v>
      </c>
      <c r="CE63" s="9">
        <f>'Капитал МС'!CE63+ИГС!CE63+'Макс-М'!CE63</f>
        <v>379</v>
      </c>
      <c r="CF63" s="8">
        <f>'Капитал МС'!CF63+ИГС!CF63+'Макс-М'!CF63</f>
        <v>192687.39</v>
      </c>
      <c r="CG63" s="9">
        <f>'Капитал МС'!CG63+ИГС!CG63+'Макс-М'!CG63</f>
        <v>825</v>
      </c>
      <c r="CH63" s="8">
        <f>'Капитал МС'!CH63+ИГС!CH63+'Макс-М'!CH63</f>
        <v>878549.42</v>
      </c>
      <c r="CI63" s="9">
        <f>'Капитал МС'!CI63+ИГС!CI63+'Макс-М'!CI63</f>
        <v>0</v>
      </c>
      <c r="CJ63" s="8">
        <f>'Капитал МС'!CJ63+ИГС!CJ63+'Макс-М'!CJ63</f>
        <v>0</v>
      </c>
      <c r="CK63" s="9">
        <f>'Капитал МС'!CK63+ИГС!CK63+'Макс-М'!CK63</f>
        <v>0</v>
      </c>
      <c r="CL63" s="8">
        <f>'Капитал МС'!CL63+ИГС!CL63+'Макс-М'!CL63</f>
        <v>0</v>
      </c>
      <c r="CM63" s="9">
        <f>'Капитал МС'!CM63+ИГС!CM63+'Макс-М'!CM63</f>
        <v>0</v>
      </c>
      <c r="CN63" s="8">
        <f>'Капитал МС'!CN63+ИГС!CN63+'Макс-М'!CN63</f>
        <v>0</v>
      </c>
      <c r="CO63" s="9">
        <f>'Капитал МС'!CO63+ИГС!CO63+'Макс-М'!CO63</f>
        <v>0</v>
      </c>
      <c r="CP63" s="8">
        <f>'Капитал МС'!CP63+ИГС!CP63+'Макс-М'!CP63</f>
        <v>0</v>
      </c>
      <c r="CQ63" s="9">
        <f>'Капитал МС'!CQ63+ИГС!CQ63+'Макс-М'!CQ63</f>
        <v>0</v>
      </c>
      <c r="CR63" s="8">
        <f>'Капитал МС'!CR63+ИГС!CR63+'Макс-М'!CR63</f>
        <v>0</v>
      </c>
    </row>
    <row r="64" spans="1:96" x14ac:dyDescent="0.25">
      <c r="A64" s="12"/>
      <c r="B64" s="17" t="s">
        <v>43</v>
      </c>
      <c r="C64" s="12"/>
      <c r="D64" s="25"/>
      <c r="E64" s="25"/>
      <c r="F64" s="31"/>
      <c r="G64" s="8">
        <f t="shared" si="68"/>
        <v>0</v>
      </c>
      <c r="H64" s="8">
        <f t="shared" si="69"/>
        <v>0</v>
      </c>
      <c r="I64" s="9">
        <f t="shared" si="92"/>
        <v>0</v>
      </c>
      <c r="J64" s="8">
        <f t="shared" si="70"/>
        <v>0</v>
      </c>
      <c r="K64" s="9">
        <f t="shared" si="71"/>
        <v>0</v>
      </c>
      <c r="L64" s="8">
        <f t="shared" si="72"/>
        <v>0</v>
      </c>
      <c r="M64" s="9">
        <f t="shared" si="73"/>
        <v>0</v>
      </c>
      <c r="N64" s="8">
        <f t="shared" si="74"/>
        <v>0</v>
      </c>
      <c r="O64" s="9">
        <f t="shared" si="75"/>
        <v>0</v>
      </c>
      <c r="P64" s="8">
        <f t="shared" si="76"/>
        <v>0</v>
      </c>
      <c r="Q64" s="9">
        <f t="shared" si="77"/>
        <v>0</v>
      </c>
      <c r="R64" s="8">
        <f t="shared" si="67"/>
        <v>0</v>
      </c>
      <c r="S64" s="9">
        <f t="shared" si="78"/>
        <v>0</v>
      </c>
      <c r="T64" s="8">
        <f t="shared" si="79"/>
        <v>0</v>
      </c>
      <c r="U64" s="9">
        <f t="shared" si="80"/>
        <v>0</v>
      </c>
      <c r="V64" s="8">
        <f t="shared" si="81"/>
        <v>0</v>
      </c>
      <c r="W64" s="9">
        <f t="shared" si="82"/>
        <v>0</v>
      </c>
      <c r="X64" s="8">
        <f t="shared" si="83"/>
        <v>0</v>
      </c>
      <c r="Y64" s="8">
        <f t="shared" si="84"/>
        <v>0</v>
      </c>
      <c r="Z64" s="8">
        <f t="shared" si="85"/>
        <v>0</v>
      </c>
      <c r="AA64" s="9">
        <f>'Капитал МС'!AA64+ИГС!AA64+'Макс-М'!AA64</f>
        <v>0</v>
      </c>
      <c r="AB64" s="8">
        <f>'Капитал МС'!AB64+ИГС!AB64+'Макс-М'!AB64</f>
        <v>0</v>
      </c>
      <c r="AC64" s="9">
        <f>'Капитал МС'!AC64+ИГС!AC64+'Макс-М'!AC64</f>
        <v>0</v>
      </c>
      <c r="AD64" s="8">
        <f>'Капитал МС'!AD64+ИГС!AD64+'Макс-М'!AD64</f>
        <v>0</v>
      </c>
      <c r="AE64" s="9">
        <f>'Капитал МС'!AE64+ИГС!AE64+'Макс-М'!AE64</f>
        <v>0</v>
      </c>
      <c r="AF64" s="8">
        <f>'Капитал МС'!AF64+ИГС!AF64+'Макс-М'!AF64</f>
        <v>0</v>
      </c>
      <c r="AG64" s="9">
        <f>'Капитал МС'!AG64+ИГС!AG64+'Макс-М'!AG64</f>
        <v>0</v>
      </c>
      <c r="AH64" s="8">
        <f>'Капитал МС'!AH64+ИГС!AH64+'Макс-М'!AH64</f>
        <v>0</v>
      </c>
      <c r="AI64" s="9">
        <f>'Капитал МС'!AI64+ИГС!AI64+'Макс-М'!AI64</f>
        <v>0</v>
      </c>
      <c r="AJ64" s="8">
        <f>'Капитал МС'!AJ64+ИГС!AJ64+'Макс-М'!AJ64</f>
        <v>0</v>
      </c>
      <c r="AK64" s="9">
        <f>'Капитал МС'!AK64+ИГС!AK64+'Макс-М'!AK64</f>
        <v>0</v>
      </c>
      <c r="AL64" s="8">
        <f>'Капитал МС'!AL64+ИГС!AL64+'Макс-М'!AL64</f>
        <v>0</v>
      </c>
      <c r="AM64" s="9">
        <f>'Капитал МС'!AM64+ИГС!AM64+'Макс-М'!AM64</f>
        <v>0</v>
      </c>
      <c r="AN64" s="8">
        <f>'Капитал МС'!AN64+ИГС!AN64+'Макс-М'!AN64</f>
        <v>0</v>
      </c>
      <c r="AO64" s="9">
        <f>'Капитал МС'!AO64+ИГС!AO64+'Макс-М'!AO64</f>
        <v>0</v>
      </c>
      <c r="AP64" s="8">
        <f>'Капитал МС'!AP64+ИГС!AP64+'Макс-М'!AP64</f>
        <v>0</v>
      </c>
      <c r="AQ64" s="8">
        <f t="shared" si="86"/>
        <v>0</v>
      </c>
      <c r="AR64" s="8">
        <f t="shared" si="87"/>
        <v>0</v>
      </c>
      <c r="AS64" s="9">
        <f>'Капитал МС'!AS64+ИГС!AS64+'Макс-М'!AS64</f>
        <v>0</v>
      </c>
      <c r="AT64" s="8">
        <f>'Капитал МС'!AT64+ИГС!AT64+'Макс-М'!AT64</f>
        <v>0</v>
      </c>
      <c r="AU64" s="9">
        <f>'Капитал МС'!AU64+ИГС!AU64+'Макс-М'!AU64</f>
        <v>0</v>
      </c>
      <c r="AV64" s="8">
        <f>'Капитал МС'!AV64+ИГС!AV64+'Макс-М'!AV64</f>
        <v>0</v>
      </c>
      <c r="AW64" s="9">
        <f>'Капитал МС'!AW64+ИГС!AW64+'Макс-М'!AW64</f>
        <v>0</v>
      </c>
      <c r="AX64" s="8">
        <f>'Капитал МС'!AX64+ИГС!AX64+'Макс-М'!AX64</f>
        <v>0</v>
      </c>
      <c r="AY64" s="9">
        <f>'Капитал МС'!AY64+ИГС!AY64+'Макс-М'!AY64</f>
        <v>0</v>
      </c>
      <c r="AZ64" s="8">
        <f>'Капитал МС'!AZ64+ИГС!AZ64+'Макс-М'!AZ64</f>
        <v>0</v>
      </c>
      <c r="BA64" s="9">
        <f>'Капитал МС'!BA64+ИГС!BA64+'Макс-М'!BA64</f>
        <v>0</v>
      </c>
      <c r="BB64" s="8">
        <f>'Капитал МС'!BB64+ИГС!BB64+'Макс-М'!BB64</f>
        <v>0</v>
      </c>
      <c r="BC64" s="9">
        <f>'Капитал МС'!BC64+ИГС!BC64+'Макс-М'!BC64</f>
        <v>0</v>
      </c>
      <c r="BD64" s="8">
        <f>'Капитал МС'!BD64+ИГС!BD64+'Макс-М'!BD64</f>
        <v>0</v>
      </c>
      <c r="BE64" s="9">
        <f>'Капитал МС'!BE64+ИГС!BE64+'Макс-М'!BE64</f>
        <v>0</v>
      </c>
      <c r="BF64" s="8">
        <f>'Капитал МС'!BF64+ИГС!BF64+'Макс-М'!BF64</f>
        <v>0</v>
      </c>
      <c r="BG64" s="9">
        <f>'Капитал МС'!BG64+ИГС!BG64+'Макс-М'!BG64</f>
        <v>0</v>
      </c>
      <c r="BH64" s="8">
        <f>'Капитал МС'!BH64+ИГС!BH64+'Макс-М'!BH64</f>
        <v>0</v>
      </c>
      <c r="BI64" s="8">
        <f t="shared" si="88"/>
        <v>0</v>
      </c>
      <c r="BJ64" s="8">
        <f t="shared" si="89"/>
        <v>0</v>
      </c>
      <c r="BK64" s="9">
        <f>'Капитал МС'!BK64+ИГС!BK64+'Макс-М'!BK64</f>
        <v>0</v>
      </c>
      <c r="BL64" s="8">
        <f>'Капитал МС'!BL64+ИГС!BL64+'Макс-М'!BL64</f>
        <v>0</v>
      </c>
      <c r="BM64" s="9">
        <f>'Капитал МС'!BM64+ИГС!BM64+'Макс-М'!BM64</f>
        <v>0</v>
      </c>
      <c r="BN64" s="8">
        <f>'Капитал МС'!BN64+ИГС!BN64+'Макс-М'!BN64</f>
        <v>0</v>
      </c>
      <c r="BO64" s="9">
        <f>'Капитал МС'!BO64+ИГС!BO64+'Макс-М'!BO64</f>
        <v>0</v>
      </c>
      <c r="BP64" s="8">
        <f>'Капитал МС'!BP64+ИГС!BP64+'Макс-М'!BP64</f>
        <v>0</v>
      </c>
      <c r="BQ64" s="9">
        <f>'Капитал МС'!BQ64+ИГС!BQ64+'Макс-М'!BQ64</f>
        <v>0</v>
      </c>
      <c r="BR64" s="8">
        <f>'Капитал МС'!BR64+ИГС!BR64+'Макс-М'!BR64</f>
        <v>0</v>
      </c>
      <c r="BS64" s="9">
        <f>'Капитал МС'!BS64+ИГС!BS64+'Макс-М'!BS64</f>
        <v>0</v>
      </c>
      <c r="BT64" s="8">
        <f>'Капитал МС'!BT64+ИГС!BT64+'Макс-М'!BT64</f>
        <v>0</v>
      </c>
      <c r="BU64" s="9">
        <f>'Капитал МС'!BU64+ИГС!BU64+'Макс-М'!BU64</f>
        <v>0</v>
      </c>
      <c r="BV64" s="8">
        <f>'Капитал МС'!BV64+ИГС!BV64+'Макс-М'!BV64</f>
        <v>0</v>
      </c>
      <c r="BW64" s="9">
        <f>'Капитал МС'!BW64+ИГС!BW64+'Макс-М'!BW64</f>
        <v>0</v>
      </c>
      <c r="BX64" s="8">
        <f>'Капитал МС'!BX64+ИГС!BX64+'Макс-М'!BX64</f>
        <v>0</v>
      </c>
      <c r="BY64" s="9">
        <f>'Капитал МС'!BY64+ИГС!BY64+'Макс-М'!BY64</f>
        <v>0</v>
      </c>
      <c r="BZ64" s="8">
        <f>'Капитал МС'!BZ64+ИГС!BZ64+'Макс-М'!BZ64</f>
        <v>0</v>
      </c>
      <c r="CA64" s="8">
        <f t="shared" si="90"/>
        <v>0</v>
      </c>
      <c r="CB64" s="8">
        <f t="shared" si="91"/>
        <v>0</v>
      </c>
      <c r="CC64" s="9">
        <f>'Капитал МС'!CC64+ИГС!CC64+'Макс-М'!CC64</f>
        <v>0</v>
      </c>
      <c r="CD64" s="8">
        <f>'Капитал МС'!CD64+ИГС!CD64+'Макс-М'!CD64</f>
        <v>0</v>
      </c>
      <c r="CE64" s="9">
        <f>'Капитал МС'!CE64+ИГС!CE64+'Макс-М'!CE64</f>
        <v>0</v>
      </c>
      <c r="CF64" s="8">
        <f>'Капитал МС'!CF64+ИГС!CF64+'Макс-М'!CF64</f>
        <v>0</v>
      </c>
      <c r="CG64" s="9">
        <f>'Капитал МС'!CG64+ИГС!CG64+'Макс-М'!CG64</f>
        <v>0</v>
      </c>
      <c r="CH64" s="8">
        <f>'Капитал МС'!CH64+ИГС!CH64+'Макс-М'!CH64</f>
        <v>0</v>
      </c>
      <c r="CI64" s="9">
        <f>'Капитал МС'!CI64+ИГС!CI64+'Макс-М'!CI64</f>
        <v>0</v>
      </c>
      <c r="CJ64" s="8">
        <f>'Капитал МС'!CJ64+ИГС!CJ64+'Макс-М'!CJ64</f>
        <v>0</v>
      </c>
      <c r="CK64" s="9">
        <f>'Капитал МС'!CK64+ИГС!CK64+'Макс-М'!CK64</f>
        <v>0</v>
      </c>
      <c r="CL64" s="8">
        <f>'Капитал МС'!CL64+ИГС!CL64+'Макс-М'!CL64</f>
        <v>0</v>
      </c>
      <c r="CM64" s="9">
        <f>'Капитал МС'!CM64+ИГС!CM64+'Макс-М'!CM64</f>
        <v>0</v>
      </c>
      <c r="CN64" s="8">
        <f>'Капитал МС'!CN64+ИГС!CN64+'Макс-М'!CN64</f>
        <v>0</v>
      </c>
      <c r="CO64" s="9">
        <f>'Капитал МС'!CO64+ИГС!CO64+'Макс-М'!CO64</f>
        <v>0</v>
      </c>
      <c r="CP64" s="8">
        <f>'Капитал МС'!CP64+ИГС!CP64+'Макс-М'!CP64</f>
        <v>0</v>
      </c>
      <c r="CQ64" s="9">
        <f>'Капитал МС'!CQ64+ИГС!CQ64+'Макс-М'!CQ64</f>
        <v>0</v>
      </c>
      <c r="CR64" s="8">
        <f>'Капитал МС'!CR64+ИГС!CR64+'Макс-М'!CR64</f>
        <v>0</v>
      </c>
    </row>
    <row r="65" spans="1:96" x14ac:dyDescent="0.25">
      <c r="A65" s="12">
        <v>51</v>
      </c>
      <c r="B65" s="18" t="s">
        <v>44</v>
      </c>
      <c r="C65" s="12">
        <v>330019</v>
      </c>
      <c r="D65" s="25" t="s">
        <v>169</v>
      </c>
      <c r="E65" s="25" t="s">
        <v>155</v>
      </c>
      <c r="F65" s="31" t="s">
        <v>170</v>
      </c>
      <c r="G65" s="8">
        <f t="shared" si="68"/>
        <v>129991637.55</v>
      </c>
      <c r="H65" s="8">
        <f t="shared" si="69"/>
        <v>76487590.290000007</v>
      </c>
      <c r="I65" s="9">
        <f t="shared" si="92"/>
        <v>74453</v>
      </c>
      <c r="J65" s="8">
        <f t="shared" si="70"/>
        <v>47897774.060000002</v>
      </c>
      <c r="K65" s="9">
        <f t="shared" si="71"/>
        <v>7867</v>
      </c>
      <c r="L65" s="8">
        <f t="shared" si="72"/>
        <v>3625736.27</v>
      </c>
      <c r="M65" s="9">
        <f t="shared" si="73"/>
        <v>31719</v>
      </c>
      <c r="N65" s="8">
        <f t="shared" si="74"/>
        <v>24964079.960000001</v>
      </c>
      <c r="O65" s="9">
        <f t="shared" si="75"/>
        <v>1389</v>
      </c>
      <c r="P65" s="8">
        <f t="shared" si="76"/>
        <v>10143082.220000001</v>
      </c>
      <c r="Q65" s="9">
        <f t="shared" si="77"/>
        <v>2501</v>
      </c>
      <c r="R65" s="8">
        <f t="shared" si="67"/>
        <v>31581303.920000002</v>
      </c>
      <c r="S65" s="9">
        <f t="shared" si="78"/>
        <v>0</v>
      </c>
      <c r="T65" s="8">
        <f t="shared" si="79"/>
        <v>0</v>
      </c>
      <c r="U65" s="9">
        <f t="shared" si="80"/>
        <v>0</v>
      </c>
      <c r="V65" s="8">
        <f t="shared" si="81"/>
        <v>0</v>
      </c>
      <c r="W65" s="9">
        <f t="shared" si="82"/>
        <v>5680</v>
      </c>
      <c r="X65" s="8">
        <f t="shared" si="83"/>
        <v>11779661.119999999</v>
      </c>
      <c r="Y65" s="8">
        <f t="shared" si="84"/>
        <v>32963189.859999999</v>
      </c>
      <c r="Z65" s="8">
        <f t="shared" si="85"/>
        <v>19587178.039999999</v>
      </c>
      <c r="AA65" s="9">
        <f>'Капитал МС'!AA65+ИГС!AA65+'Макс-М'!AA65</f>
        <v>18613</v>
      </c>
      <c r="AB65" s="8">
        <f>'Капитал МС'!AB65+ИГС!AB65+'Макс-М'!AB65</f>
        <v>12221042.16</v>
      </c>
      <c r="AC65" s="9">
        <f>'Капитал МС'!AC65+ИГС!AC65+'Макс-М'!AC65</f>
        <v>1967</v>
      </c>
      <c r="AD65" s="8">
        <f>'Капитал МС'!AD65+ИГС!AD65+'Макс-М'!AD65</f>
        <v>906434.07</v>
      </c>
      <c r="AE65" s="9">
        <f>'Капитал МС'!AE65+ИГС!AE65+'Макс-М'!AE65</f>
        <v>7930</v>
      </c>
      <c r="AF65" s="8">
        <f>'Капитал МС'!AF65+ИГС!AF65+'Макс-М'!AF65</f>
        <v>6459701.8099999996</v>
      </c>
      <c r="AG65" s="9">
        <f>'Капитал МС'!AG65+ИГС!AG65+'Макс-М'!AG65</f>
        <v>348</v>
      </c>
      <c r="AH65" s="8">
        <f>'Капитал МС'!AH65+ИГС!AH65+'Макс-М'!AH65</f>
        <v>2535770.5499999998</v>
      </c>
      <c r="AI65" s="9">
        <f>'Капитал МС'!AI65+ИГС!AI65+'Макс-М'!AI65</f>
        <v>626</v>
      </c>
      <c r="AJ65" s="8">
        <f>'Капитал МС'!AJ65+ИГС!AJ65+'Макс-М'!AJ65</f>
        <v>7895325.9900000002</v>
      </c>
      <c r="AK65" s="9">
        <f>'Капитал МС'!AK65+ИГС!AK65+'Макс-М'!AK65</f>
        <v>0</v>
      </c>
      <c r="AL65" s="8">
        <f>'Капитал МС'!AL65+ИГС!AL65+'Макс-М'!AL65</f>
        <v>0</v>
      </c>
      <c r="AM65" s="9">
        <f>'Капитал МС'!AM65+ИГС!AM65+'Макс-М'!AM65</f>
        <v>0</v>
      </c>
      <c r="AN65" s="8">
        <f>'Капитал МС'!AN65+ИГС!AN65+'Макс-М'!AN65</f>
        <v>0</v>
      </c>
      <c r="AO65" s="9">
        <f>'Капитал МС'!AO65+ИГС!AO65+'Макс-М'!AO65</f>
        <v>1420</v>
      </c>
      <c r="AP65" s="8">
        <f>'Капитал МС'!AP65+ИГС!AP65+'Макс-М'!AP65</f>
        <v>2944915.28</v>
      </c>
      <c r="AQ65" s="8">
        <f t="shared" si="86"/>
        <v>32963189.859999999</v>
      </c>
      <c r="AR65" s="8">
        <f t="shared" si="87"/>
        <v>19587178.039999999</v>
      </c>
      <c r="AS65" s="9">
        <f>'Капитал МС'!AS65+ИГС!AS65+'Макс-М'!AS65</f>
        <v>18613</v>
      </c>
      <c r="AT65" s="8">
        <f>'Капитал МС'!AT65+ИГС!AT65+'Макс-М'!AT65</f>
        <v>12221042.16</v>
      </c>
      <c r="AU65" s="9">
        <f>'Капитал МС'!AU65+ИГС!AU65+'Макс-М'!AU65</f>
        <v>1967</v>
      </c>
      <c r="AV65" s="8">
        <f>'Капитал МС'!AV65+ИГС!AV65+'Макс-М'!AV65</f>
        <v>906434.07</v>
      </c>
      <c r="AW65" s="9">
        <f>'Капитал МС'!AW65+ИГС!AW65+'Макс-М'!AW65</f>
        <v>7930</v>
      </c>
      <c r="AX65" s="8">
        <f>'Капитал МС'!AX65+ИГС!AX65+'Макс-М'!AX65</f>
        <v>6459701.8099999996</v>
      </c>
      <c r="AY65" s="9">
        <f>'Капитал МС'!AY65+ИГС!AY65+'Макс-М'!AY65</f>
        <v>348</v>
      </c>
      <c r="AZ65" s="8">
        <f>'Капитал МС'!AZ65+ИГС!AZ65+'Макс-М'!AZ65</f>
        <v>2535770.5499999998</v>
      </c>
      <c r="BA65" s="9">
        <f>'Капитал МС'!BA65+ИГС!BA65+'Макс-М'!BA65</f>
        <v>626</v>
      </c>
      <c r="BB65" s="8">
        <f>'Капитал МС'!BB65+ИГС!BB65+'Макс-М'!BB65</f>
        <v>7895325.9900000002</v>
      </c>
      <c r="BC65" s="9">
        <f>'Капитал МС'!BC65+ИГС!BC65+'Макс-М'!BC65</f>
        <v>0</v>
      </c>
      <c r="BD65" s="8">
        <f>'Капитал МС'!BD65+ИГС!BD65+'Макс-М'!BD65</f>
        <v>0</v>
      </c>
      <c r="BE65" s="9">
        <f>'Капитал МС'!BE65+ИГС!BE65+'Макс-М'!BE65</f>
        <v>0</v>
      </c>
      <c r="BF65" s="8">
        <f>'Капитал МС'!BF65+ИГС!BF65+'Макс-М'!BF65</f>
        <v>0</v>
      </c>
      <c r="BG65" s="9">
        <f>'Капитал МС'!BG65+ИГС!BG65+'Макс-М'!BG65</f>
        <v>1420</v>
      </c>
      <c r="BH65" s="8">
        <f>'Капитал МС'!BH65+ИГС!BH65+'Макс-М'!BH65</f>
        <v>2944915.28</v>
      </c>
      <c r="BI65" s="8">
        <f t="shared" si="88"/>
        <v>32963189.859999999</v>
      </c>
      <c r="BJ65" s="8">
        <f t="shared" si="89"/>
        <v>19587178.039999999</v>
      </c>
      <c r="BK65" s="9">
        <f>'Капитал МС'!BK65+ИГС!BK65+'Макс-М'!BK65</f>
        <v>18613</v>
      </c>
      <c r="BL65" s="8">
        <f>'Капитал МС'!BL65+ИГС!BL65+'Макс-М'!BL65</f>
        <v>12221042.16</v>
      </c>
      <c r="BM65" s="9">
        <f>'Капитал МС'!BM65+ИГС!BM65+'Макс-М'!BM65</f>
        <v>1967</v>
      </c>
      <c r="BN65" s="8">
        <f>'Капитал МС'!BN65+ИГС!BN65+'Макс-М'!BN65</f>
        <v>906434.07</v>
      </c>
      <c r="BO65" s="9">
        <f>'Капитал МС'!BO65+ИГС!BO65+'Макс-М'!BO65</f>
        <v>7930</v>
      </c>
      <c r="BP65" s="8">
        <f>'Капитал МС'!BP65+ИГС!BP65+'Макс-М'!BP65</f>
        <v>6459701.8099999996</v>
      </c>
      <c r="BQ65" s="9">
        <f>'Капитал МС'!BQ65+ИГС!BQ65+'Макс-М'!BQ65</f>
        <v>348</v>
      </c>
      <c r="BR65" s="8">
        <f>'Капитал МС'!BR65+ИГС!BR65+'Макс-М'!BR65</f>
        <v>2535770.5499999998</v>
      </c>
      <c r="BS65" s="9">
        <f>'Капитал МС'!BS65+ИГС!BS65+'Макс-М'!BS65</f>
        <v>626</v>
      </c>
      <c r="BT65" s="8">
        <f>'Капитал МС'!BT65+ИГС!BT65+'Макс-М'!BT65</f>
        <v>7895325.9900000002</v>
      </c>
      <c r="BU65" s="9">
        <f>'Капитал МС'!BU65+ИГС!BU65+'Макс-М'!BU65</f>
        <v>0</v>
      </c>
      <c r="BV65" s="8">
        <f>'Капитал МС'!BV65+ИГС!BV65+'Макс-М'!BV65</f>
        <v>0</v>
      </c>
      <c r="BW65" s="9">
        <f>'Капитал МС'!BW65+ИГС!BW65+'Макс-М'!BW65</f>
        <v>0</v>
      </c>
      <c r="BX65" s="8">
        <f>'Капитал МС'!BX65+ИГС!BX65+'Макс-М'!BX65</f>
        <v>0</v>
      </c>
      <c r="BY65" s="9">
        <f>'Капитал МС'!BY65+ИГС!BY65+'Макс-М'!BY65</f>
        <v>1420</v>
      </c>
      <c r="BZ65" s="8">
        <f>'Капитал МС'!BZ65+ИГС!BZ65+'Макс-М'!BZ65</f>
        <v>2944915.28</v>
      </c>
      <c r="CA65" s="8">
        <f t="shared" si="90"/>
        <v>31102067.969999999</v>
      </c>
      <c r="CB65" s="8">
        <f t="shared" si="91"/>
        <v>17726056.170000002</v>
      </c>
      <c r="CC65" s="9">
        <f>'Капитал МС'!CC65+ИГС!CC65+'Макс-М'!CC65</f>
        <v>18614</v>
      </c>
      <c r="CD65" s="8">
        <f>'Капитал МС'!CD65+ИГС!CD65+'Макс-М'!CD65</f>
        <v>11234647.58</v>
      </c>
      <c r="CE65" s="9">
        <f>'Капитал МС'!CE65+ИГС!CE65+'Макс-М'!CE65</f>
        <v>1966</v>
      </c>
      <c r="CF65" s="8">
        <f>'Капитал МС'!CF65+ИГС!CF65+'Макс-М'!CF65</f>
        <v>906434.06</v>
      </c>
      <c r="CG65" s="9">
        <f>'Капитал МС'!CG65+ИГС!CG65+'Макс-М'!CG65</f>
        <v>7929</v>
      </c>
      <c r="CH65" s="8">
        <f>'Капитал МС'!CH65+ИГС!CH65+'Макс-М'!CH65</f>
        <v>5584974.5300000003</v>
      </c>
      <c r="CI65" s="9">
        <f>'Капитал МС'!CI65+ИГС!CI65+'Макс-М'!CI65</f>
        <v>345</v>
      </c>
      <c r="CJ65" s="8">
        <f>'Капитал МС'!CJ65+ИГС!CJ65+'Макс-М'!CJ65</f>
        <v>2535770.5699999998</v>
      </c>
      <c r="CK65" s="9">
        <f>'Капитал МС'!CK65+ИГС!CK65+'Макс-М'!CK65</f>
        <v>623</v>
      </c>
      <c r="CL65" s="8">
        <f>'Капитал МС'!CL65+ИГС!CL65+'Макс-М'!CL65</f>
        <v>7895325.9500000002</v>
      </c>
      <c r="CM65" s="9">
        <f>'Капитал МС'!CM65+ИГС!CM65+'Макс-М'!CM65</f>
        <v>0</v>
      </c>
      <c r="CN65" s="8">
        <f>'Капитал МС'!CN65+ИГС!CN65+'Макс-М'!CN65</f>
        <v>0</v>
      </c>
      <c r="CO65" s="9">
        <f>'Капитал МС'!CO65+ИГС!CO65+'Макс-М'!CO65</f>
        <v>0</v>
      </c>
      <c r="CP65" s="8">
        <f>'Капитал МС'!CP65+ИГС!CP65+'Макс-М'!CP65</f>
        <v>0</v>
      </c>
      <c r="CQ65" s="9">
        <f>'Капитал МС'!CQ65+ИГС!CQ65+'Макс-М'!CQ65</f>
        <v>1420</v>
      </c>
      <c r="CR65" s="8">
        <f>'Капитал МС'!CR65+ИГС!CR65+'Макс-М'!CR65</f>
        <v>2944915.28</v>
      </c>
    </row>
    <row r="66" spans="1:96" x14ac:dyDescent="0.25">
      <c r="A66" s="12"/>
      <c r="B66" s="17" t="s">
        <v>45</v>
      </c>
      <c r="C66" s="12"/>
      <c r="D66" s="25"/>
      <c r="E66" s="25"/>
      <c r="F66" s="31"/>
      <c r="G66" s="8">
        <f t="shared" si="68"/>
        <v>0</v>
      </c>
      <c r="H66" s="8">
        <f t="shared" si="69"/>
        <v>0</v>
      </c>
      <c r="I66" s="9">
        <f t="shared" si="92"/>
        <v>0</v>
      </c>
      <c r="J66" s="8">
        <f t="shared" si="70"/>
        <v>0</v>
      </c>
      <c r="K66" s="9">
        <f t="shared" si="71"/>
        <v>0</v>
      </c>
      <c r="L66" s="8">
        <f t="shared" si="72"/>
        <v>0</v>
      </c>
      <c r="M66" s="9">
        <f t="shared" si="73"/>
        <v>0</v>
      </c>
      <c r="N66" s="8">
        <f t="shared" si="74"/>
        <v>0</v>
      </c>
      <c r="O66" s="9">
        <f t="shared" si="75"/>
        <v>0</v>
      </c>
      <c r="P66" s="8">
        <f t="shared" si="76"/>
        <v>0</v>
      </c>
      <c r="Q66" s="9">
        <f t="shared" si="77"/>
        <v>0</v>
      </c>
      <c r="R66" s="8">
        <f t="shared" si="67"/>
        <v>0</v>
      </c>
      <c r="S66" s="9">
        <f t="shared" si="78"/>
        <v>0</v>
      </c>
      <c r="T66" s="8">
        <f t="shared" si="79"/>
        <v>0</v>
      </c>
      <c r="U66" s="9">
        <f t="shared" si="80"/>
        <v>0</v>
      </c>
      <c r="V66" s="8">
        <f t="shared" si="81"/>
        <v>0</v>
      </c>
      <c r="W66" s="9">
        <f t="shared" si="82"/>
        <v>0</v>
      </c>
      <c r="X66" s="8">
        <f t="shared" si="83"/>
        <v>0</v>
      </c>
      <c r="Y66" s="8">
        <f t="shared" si="84"/>
        <v>0</v>
      </c>
      <c r="Z66" s="8">
        <f t="shared" si="85"/>
        <v>0</v>
      </c>
      <c r="AA66" s="9">
        <f>'Капитал МС'!AA66+ИГС!AA66+'Макс-М'!AA66</f>
        <v>0</v>
      </c>
      <c r="AB66" s="8">
        <f>'Капитал МС'!AB66+ИГС!AB66+'Макс-М'!AB66</f>
        <v>0</v>
      </c>
      <c r="AC66" s="9">
        <f>'Капитал МС'!AC66+ИГС!AC66+'Макс-М'!AC66</f>
        <v>0</v>
      </c>
      <c r="AD66" s="8">
        <f>'Капитал МС'!AD66+ИГС!AD66+'Макс-М'!AD66</f>
        <v>0</v>
      </c>
      <c r="AE66" s="9">
        <f>'Капитал МС'!AE66+ИГС!AE66+'Макс-М'!AE66</f>
        <v>0</v>
      </c>
      <c r="AF66" s="8">
        <f>'Капитал МС'!AF66+ИГС!AF66+'Макс-М'!AF66</f>
        <v>0</v>
      </c>
      <c r="AG66" s="9">
        <f>'Капитал МС'!AG66+ИГС!AG66+'Макс-М'!AG66</f>
        <v>0</v>
      </c>
      <c r="AH66" s="8">
        <f>'Капитал МС'!AH66+ИГС!AH66+'Макс-М'!AH66</f>
        <v>0</v>
      </c>
      <c r="AI66" s="9">
        <f>'Капитал МС'!AI66+ИГС!AI66+'Макс-М'!AI66</f>
        <v>0</v>
      </c>
      <c r="AJ66" s="8">
        <f>'Капитал МС'!AJ66+ИГС!AJ66+'Макс-М'!AJ66</f>
        <v>0</v>
      </c>
      <c r="AK66" s="9">
        <f>'Капитал МС'!AK66+ИГС!AK66+'Макс-М'!AK66</f>
        <v>0</v>
      </c>
      <c r="AL66" s="8">
        <f>'Капитал МС'!AL66+ИГС!AL66+'Макс-М'!AL66</f>
        <v>0</v>
      </c>
      <c r="AM66" s="9">
        <f>'Капитал МС'!AM66+ИГС!AM66+'Макс-М'!AM66</f>
        <v>0</v>
      </c>
      <c r="AN66" s="8">
        <f>'Капитал МС'!AN66+ИГС!AN66+'Макс-М'!AN66</f>
        <v>0</v>
      </c>
      <c r="AO66" s="9">
        <f>'Капитал МС'!AO66+ИГС!AO66+'Макс-М'!AO66</f>
        <v>0</v>
      </c>
      <c r="AP66" s="8">
        <f>'Капитал МС'!AP66+ИГС!AP66+'Макс-М'!AP66</f>
        <v>0</v>
      </c>
      <c r="AQ66" s="8">
        <f t="shared" si="86"/>
        <v>0</v>
      </c>
      <c r="AR66" s="8">
        <f t="shared" si="87"/>
        <v>0</v>
      </c>
      <c r="AS66" s="9">
        <f>'Капитал МС'!AS66+ИГС!AS66+'Макс-М'!AS66</f>
        <v>0</v>
      </c>
      <c r="AT66" s="8">
        <f>'Капитал МС'!AT66+ИГС!AT66+'Макс-М'!AT66</f>
        <v>0</v>
      </c>
      <c r="AU66" s="9">
        <f>'Капитал МС'!AU66+ИГС!AU66+'Макс-М'!AU66</f>
        <v>0</v>
      </c>
      <c r="AV66" s="8">
        <f>'Капитал МС'!AV66+ИГС!AV66+'Макс-М'!AV66</f>
        <v>0</v>
      </c>
      <c r="AW66" s="9">
        <f>'Капитал МС'!AW66+ИГС!AW66+'Макс-М'!AW66</f>
        <v>0</v>
      </c>
      <c r="AX66" s="8">
        <f>'Капитал МС'!AX66+ИГС!AX66+'Макс-М'!AX66</f>
        <v>0</v>
      </c>
      <c r="AY66" s="9">
        <f>'Капитал МС'!AY66+ИГС!AY66+'Макс-М'!AY66</f>
        <v>0</v>
      </c>
      <c r="AZ66" s="8">
        <f>'Капитал МС'!AZ66+ИГС!AZ66+'Макс-М'!AZ66</f>
        <v>0</v>
      </c>
      <c r="BA66" s="9">
        <f>'Капитал МС'!BA66+ИГС!BA66+'Макс-М'!BA66</f>
        <v>0</v>
      </c>
      <c r="BB66" s="8">
        <f>'Капитал МС'!BB66+ИГС!BB66+'Макс-М'!BB66</f>
        <v>0</v>
      </c>
      <c r="BC66" s="9">
        <f>'Капитал МС'!BC66+ИГС!BC66+'Макс-М'!BC66</f>
        <v>0</v>
      </c>
      <c r="BD66" s="8">
        <f>'Капитал МС'!BD66+ИГС!BD66+'Макс-М'!BD66</f>
        <v>0</v>
      </c>
      <c r="BE66" s="9">
        <f>'Капитал МС'!BE66+ИГС!BE66+'Макс-М'!BE66</f>
        <v>0</v>
      </c>
      <c r="BF66" s="8">
        <f>'Капитал МС'!BF66+ИГС!BF66+'Макс-М'!BF66</f>
        <v>0</v>
      </c>
      <c r="BG66" s="9">
        <f>'Капитал МС'!BG66+ИГС!BG66+'Макс-М'!BG66</f>
        <v>0</v>
      </c>
      <c r="BH66" s="8">
        <f>'Капитал МС'!BH66+ИГС!BH66+'Макс-М'!BH66</f>
        <v>0</v>
      </c>
      <c r="BI66" s="8">
        <f t="shared" si="88"/>
        <v>0</v>
      </c>
      <c r="BJ66" s="8">
        <f t="shared" si="89"/>
        <v>0</v>
      </c>
      <c r="BK66" s="9">
        <f>'Капитал МС'!BK66+ИГС!BK66+'Макс-М'!BK66</f>
        <v>0</v>
      </c>
      <c r="BL66" s="8">
        <f>'Капитал МС'!BL66+ИГС!BL66+'Макс-М'!BL66</f>
        <v>0</v>
      </c>
      <c r="BM66" s="9">
        <f>'Капитал МС'!BM66+ИГС!BM66+'Макс-М'!BM66</f>
        <v>0</v>
      </c>
      <c r="BN66" s="8">
        <f>'Капитал МС'!BN66+ИГС!BN66+'Макс-М'!BN66</f>
        <v>0</v>
      </c>
      <c r="BO66" s="9">
        <f>'Капитал МС'!BO66+ИГС!BO66+'Макс-М'!BO66</f>
        <v>0</v>
      </c>
      <c r="BP66" s="8">
        <f>'Капитал МС'!BP66+ИГС!BP66+'Макс-М'!BP66</f>
        <v>0</v>
      </c>
      <c r="BQ66" s="9">
        <f>'Капитал МС'!BQ66+ИГС!BQ66+'Макс-М'!BQ66</f>
        <v>0</v>
      </c>
      <c r="BR66" s="8">
        <f>'Капитал МС'!BR66+ИГС!BR66+'Макс-М'!BR66</f>
        <v>0</v>
      </c>
      <c r="BS66" s="9">
        <f>'Капитал МС'!BS66+ИГС!BS66+'Макс-М'!BS66</f>
        <v>0</v>
      </c>
      <c r="BT66" s="8">
        <f>'Капитал МС'!BT66+ИГС!BT66+'Макс-М'!BT66</f>
        <v>0</v>
      </c>
      <c r="BU66" s="9">
        <f>'Капитал МС'!BU66+ИГС!BU66+'Макс-М'!BU66</f>
        <v>0</v>
      </c>
      <c r="BV66" s="8">
        <f>'Капитал МС'!BV66+ИГС!BV66+'Макс-М'!BV66</f>
        <v>0</v>
      </c>
      <c r="BW66" s="9">
        <f>'Капитал МС'!BW66+ИГС!BW66+'Макс-М'!BW66</f>
        <v>0</v>
      </c>
      <c r="BX66" s="8">
        <f>'Капитал МС'!BX66+ИГС!BX66+'Макс-М'!BX66</f>
        <v>0</v>
      </c>
      <c r="BY66" s="9">
        <f>'Капитал МС'!BY66+ИГС!BY66+'Макс-М'!BY66</f>
        <v>0</v>
      </c>
      <c r="BZ66" s="8">
        <f>'Капитал МС'!BZ66+ИГС!BZ66+'Макс-М'!BZ66</f>
        <v>0</v>
      </c>
      <c r="CA66" s="8">
        <f t="shared" si="90"/>
        <v>0</v>
      </c>
      <c r="CB66" s="8">
        <f t="shared" si="91"/>
        <v>0</v>
      </c>
      <c r="CC66" s="9">
        <f>'Капитал МС'!CC66+ИГС!CC66+'Макс-М'!CC66</f>
        <v>0</v>
      </c>
      <c r="CD66" s="8">
        <f>'Капитал МС'!CD66+ИГС!CD66+'Макс-М'!CD66</f>
        <v>0</v>
      </c>
      <c r="CE66" s="9">
        <f>'Капитал МС'!CE66+ИГС!CE66+'Макс-М'!CE66</f>
        <v>0</v>
      </c>
      <c r="CF66" s="8">
        <f>'Капитал МС'!CF66+ИГС!CF66+'Макс-М'!CF66</f>
        <v>0</v>
      </c>
      <c r="CG66" s="9">
        <f>'Капитал МС'!CG66+ИГС!CG66+'Макс-М'!CG66</f>
        <v>0</v>
      </c>
      <c r="CH66" s="8">
        <f>'Капитал МС'!CH66+ИГС!CH66+'Макс-М'!CH66</f>
        <v>0</v>
      </c>
      <c r="CI66" s="9">
        <f>'Капитал МС'!CI66+ИГС!CI66+'Макс-М'!CI66</f>
        <v>0</v>
      </c>
      <c r="CJ66" s="8">
        <f>'Капитал МС'!CJ66+ИГС!CJ66+'Макс-М'!CJ66</f>
        <v>0</v>
      </c>
      <c r="CK66" s="9">
        <f>'Капитал МС'!CK66+ИГС!CK66+'Макс-М'!CK66</f>
        <v>0</v>
      </c>
      <c r="CL66" s="8">
        <f>'Капитал МС'!CL66+ИГС!CL66+'Макс-М'!CL66</f>
        <v>0</v>
      </c>
      <c r="CM66" s="9">
        <f>'Капитал МС'!CM66+ИГС!CM66+'Макс-М'!CM66</f>
        <v>0</v>
      </c>
      <c r="CN66" s="8">
        <f>'Капитал МС'!CN66+ИГС!CN66+'Макс-М'!CN66</f>
        <v>0</v>
      </c>
      <c r="CO66" s="9">
        <f>'Капитал МС'!CO66+ИГС!CO66+'Макс-М'!CO66</f>
        <v>0</v>
      </c>
      <c r="CP66" s="8">
        <f>'Капитал МС'!CP66+ИГС!CP66+'Макс-М'!CP66</f>
        <v>0</v>
      </c>
      <c r="CQ66" s="9">
        <f>'Капитал МС'!CQ66+ИГС!CQ66+'Макс-М'!CQ66</f>
        <v>0</v>
      </c>
      <c r="CR66" s="8">
        <f>'Капитал МС'!CR66+ИГС!CR66+'Макс-М'!CR66</f>
        <v>0</v>
      </c>
    </row>
    <row r="67" spans="1:96" x14ac:dyDescent="0.25">
      <c r="A67" s="12">
        <v>52</v>
      </c>
      <c r="B67" s="18" t="s">
        <v>130</v>
      </c>
      <c r="C67" s="12">
        <v>330326</v>
      </c>
      <c r="D67" s="25" t="s">
        <v>171</v>
      </c>
      <c r="E67" s="25" t="s">
        <v>155</v>
      </c>
      <c r="F67" s="31" t="s">
        <v>172</v>
      </c>
      <c r="G67" s="8">
        <f t="shared" si="68"/>
        <v>558274378.58000004</v>
      </c>
      <c r="H67" s="8">
        <f t="shared" si="69"/>
        <v>302131683.32999998</v>
      </c>
      <c r="I67" s="9">
        <f t="shared" si="92"/>
        <v>138503</v>
      </c>
      <c r="J67" s="8">
        <f t="shared" si="70"/>
        <v>106424161.56999999</v>
      </c>
      <c r="K67" s="9">
        <f t="shared" si="71"/>
        <v>21664</v>
      </c>
      <c r="L67" s="8">
        <f t="shared" si="72"/>
        <v>8870576.1699999999</v>
      </c>
      <c r="M67" s="9">
        <f t="shared" si="73"/>
        <v>70660</v>
      </c>
      <c r="N67" s="8">
        <f t="shared" si="74"/>
        <v>186836945.59</v>
      </c>
      <c r="O67" s="9">
        <f t="shared" si="75"/>
        <v>3257</v>
      </c>
      <c r="P67" s="8">
        <f t="shared" si="76"/>
        <v>49548447.950000003</v>
      </c>
      <c r="Q67" s="9">
        <f t="shared" si="77"/>
        <v>10204</v>
      </c>
      <c r="R67" s="8">
        <f t="shared" si="67"/>
        <v>206594247.30000001</v>
      </c>
      <c r="S67" s="9">
        <f t="shared" si="78"/>
        <v>0</v>
      </c>
      <c r="T67" s="8">
        <f t="shared" si="79"/>
        <v>0</v>
      </c>
      <c r="U67" s="9">
        <f t="shared" si="80"/>
        <v>0</v>
      </c>
      <c r="V67" s="8">
        <f t="shared" si="81"/>
        <v>0</v>
      </c>
      <c r="W67" s="9">
        <f t="shared" si="82"/>
        <v>0</v>
      </c>
      <c r="X67" s="8">
        <f t="shared" si="83"/>
        <v>0</v>
      </c>
      <c r="Y67" s="8">
        <f t="shared" si="84"/>
        <v>141937903.74000001</v>
      </c>
      <c r="Z67" s="8">
        <f t="shared" si="85"/>
        <v>77902229.920000002</v>
      </c>
      <c r="AA67" s="9">
        <f>'Капитал МС'!AA67+ИГС!AA67+'Макс-М'!AA67</f>
        <v>34626</v>
      </c>
      <c r="AB67" s="8">
        <f>'Капитал МС'!AB67+ИГС!AB67+'Макс-М'!AB67</f>
        <v>27435298.57</v>
      </c>
      <c r="AC67" s="9">
        <f>'Капитал МС'!AC67+ИГС!AC67+'Макс-М'!AC67</f>
        <v>5416</v>
      </c>
      <c r="AD67" s="8">
        <f>'Капитал МС'!AD67+ИГС!AD67+'Макс-М'!AD67</f>
        <v>2217644.0499999998</v>
      </c>
      <c r="AE67" s="9">
        <f>'Капитал МС'!AE67+ИГС!AE67+'Макс-М'!AE67</f>
        <v>17665</v>
      </c>
      <c r="AF67" s="8">
        <f>'Капитал МС'!AF67+ИГС!AF67+'Макс-М'!AF67</f>
        <v>48249287.299999997</v>
      </c>
      <c r="AG67" s="9">
        <f>'Капитал МС'!AG67+ИГС!AG67+'Макс-М'!AG67</f>
        <v>815</v>
      </c>
      <c r="AH67" s="8">
        <f>'Капитал МС'!AH67+ИГС!AH67+'Макс-М'!AH67</f>
        <v>12387111.99</v>
      </c>
      <c r="AI67" s="9">
        <f>'Капитал МС'!AI67+ИГС!AI67+'Макс-М'!AI67</f>
        <v>2551</v>
      </c>
      <c r="AJ67" s="8">
        <f>'Капитал МС'!AJ67+ИГС!AJ67+'Макс-М'!AJ67</f>
        <v>51648561.829999998</v>
      </c>
      <c r="AK67" s="9">
        <f>'Капитал МС'!AK67+ИГС!AK67+'Макс-М'!AK67</f>
        <v>0</v>
      </c>
      <c r="AL67" s="8">
        <f>'Капитал МС'!AL67+ИГС!AL67+'Макс-М'!AL67</f>
        <v>0</v>
      </c>
      <c r="AM67" s="9">
        <f>'Капитал МС'!AM67+ИГС!AM67+'Макс-М'!AM67</f>
        <v>0</v>
      </c>
      <c r="AN67" s="8">
        <f>'Капитал МС'!AN67+ИГС!AN67+'Макс-М'!AN67</f>
        <v>0</v>
      </c>
      <c r="AO67" s="9">
        <f>'Капитал МС'!AO67+ИГС!AO67+'Макс-М'!AO67</f>
        <v>0</v>
      </c>
      <c r="AP67" s="8">
        <f>'Капитал МС'!AP67+ИГС!AP67+'Макс-М'!AP67</f>
        <v>0</v>
      </c>
      <c r="AQ67" s="8">
        <f t="shared" si="86"/>
        <v>141937903.74000001</v>
      </c>
      <c r="AR67" s="8">
        <f t="shared" si="87"/>
        <v>77902229.920000002</v>
      </c>
      <c r="AS67" s="9">
        <f>'Капитал МС'!AS67+ИГС!AS67+'Макс-М'!AS67</f>
        <v>34626</v>
      </c>
      <c r="AT67" s="8">
        <f>'Капитал МС'!AT67+ИГС!AT67+'Макс-М'!AT67</f>
        <v>27435298.57</v>
      </c>
      <c r="AU67" s="9">
        <f>'Капитал МС'!AU67+ИГС!AU67+'Макс-М'!AU67</f>
        <v>5416</v>
      </c>
      <c r="AV67" s="8">
        <f>'Капитал МС'!AV67+ИГС!AV67+'Макс-М'!AV67</f>
        <v>2217644.0499999998</v>
      </c>
      <c r="AW67" s="9">
        <f>'Капитал МС'!AW67+ИГС!AW67+'Макс-М'!AW67</f>
        <v>17665</v>
      </c>
      <c r="AX67" s="8">
        <f>'Капитал МС'!AX67+ИГС!AX67+'Макс-М'!AX67</f>
        <v>48249287.299999997</v>
      </c>
      <c r="AY67" s="9">
        <f>'Капитал МС'!AY67+ИГС!AY67+'Макс-М'!AY67</f>
        <v>815</v>
      </c>
      <c r="AZ67" s="8">
        <f>'Капитал МС'!AZ67+ИГС!AZ67+'Макс-М'!AZ67</f>
        <v>12387111.99</v>
      </c>
      <c r="BA67" s="9">
        <f>'Капитал МС'!BA67+ИГС!BA67+'Макс-М'!BA67</f>
        <v>2551</v>
      </c>
      <c r="BB67" s="8">
        <f>'Капитал МС'!BB67+ИГС!BB67+'Макс-М'!BB67</f>
        <v>51648561.829999998</v>
      </c>
      <c r="BC67" s="9">
        <f>'Капитал МС'!BC67+ИГС!BC67+'Макс-М'!BC67</f>
        <v>0</v>
      </c>
      <c r="BD67" s="8">
        <f>'Капитал МС'!BD67+ИГС!BD67+'Макс-М'!BD67</f>
        <v>0</v>
      </c>
      <c r="BE67" s="9">
        <f>'Капитал МС'!BE67+ИГС!BE67+'Макс-М'!BE67</f>
        <v>0</v>
      </c>
      <c r="BF67" s="8">
        <f>'Капитал МС'!BF67+ИГС!BF67+'Макс-М'!BF67</f>
        <v>0</v>
      </c>
      <c r="BG67" s="9">
        <f>'Капитал МС'!BG67+ИГС!BG67+'Макс-М'!BG67</f>
        <v>0</v>
      </c>
      <c r="BH67" s="8">
        <f>'Капитал МС'!BH67+ИГС!BH67+'Макс-М'!BH67</f>
        <v>0</v>
      </c>
      <c r="BI67" s="8">
        <f t="shared" si="88"/>
        <v>141937903.74000001</v>
      </c>
      <c r="BJ67" s="8">
        <f t="shared" si="89"/>
        <v>77902229.920000002</v>
      </c>
      <c r="BK67" s="9">
        <f>'Капитал МС'!BK67+ИГС!BK67+'Макс-М'!BK67</f>
        <v>34626</v>
      </c>
      <c r="BL67" s="8">
        <f>'Капитал МС'!BL67+ИГС!BL67+'Макс-М'!BL67</f>
        <v>27435298.57</v>
      </c>
      <c r="BM67" s="9">
        <f>'Капитал МС'!BM67+ИГС!BM67+'Макс-М'!BM67</f>
        <v>5416</v>
      </c>
      <c r="BN67" s="8">
        <f>'Капитал МС'!BN67+ИГС!BN67+'Макс-М'!BN67</f>
        <v>2217644.0499999998</v>
      </c>
      <c r="BO67" s="9">
        <f>'Капитал МС'!BO67+ИГС!BO67+'Макс-М'!BO67</f>
        <v>17665</v>
      </c>
      <c r="BP67" s="8">
        <f>'Капитал МС'!BP67+ИГС!BP67+'Макс-М'!BP67</f>
        <v>48249287.299999997</v>
      </c>
      <c r="BQ67" s="9">
        <f>'Капитал МС'!BQ67+ИГС!BQ67+'Макс-М'!BQ67</f>
        <v>815</v>
      </c>
      <c r="BR67" s="8">
        <f>'Капитал МС'!BR67+ИГС!BR67+'Макс-М'!BR67</f>
        <v>12387111.99</v>
      </c>
      <c r="BS67" s="9">
        <f>'Капитал МС'!BS67+ИГС!BS67+'Макс-М'!BS67</f>
        <v>2551</v>
      </c>
      <c r="BT67" s="8">
        <f>'Капитал МС'!BT67+ИГС!BT67+'Макс-М'!BT67</f>
        <v>51648561.829999998</v>
      </c>
      <c r="BU67" s="9">
        <f>'Капитал МС'!BU67+ИГС!BU67+'Макс-М'!BU67</f>
        <v>0</v>
      </c>
      <c r="BV67" s="8">
        <f>'Капитал МС'!BV67+ИГС!BV67+'Макс-М'!BV67</f>
        <v>0</v>
      </c>
      <c r="BW67" s="9">
        <f>'Капитал МС'!BW67+ИГС!BW67+'Макс-М'!BW67</f>
        <v>0</v>
      </c>
      <c r="BX67" s="8">
        <f>'Капитал МС'!BX67+ИГС!BX67+'Макс-М'!BX67</f>
        <v>0</v>
      </c>
      <c r="BY67" s="9">
        <f>'Капитал МС'!BY67+ИГС!BY67+'Макс-М'!BY67</f>
        <v>0</v>
      </c>
      <c r="BZ67" s="8">
        <f>'Капитал МС'!BZ67+ИГС!BZ67+'Макс-М'!BZ67</f>
        <v>0</v>
      </c>
      <c r="CA67" s="8">
        <f t="shared" si="90"/>
        <v>132460667.36</v>
      </c>
      <c r="CB67" s="8">
        <f t="shared" si="91"/>
        <v>68424993.569999993</v>
      </c>
      <c r="CC67" s="9">
        <f>'Капитал МС'!CC67+ИГС!CC67+'Макс-М'!CC67</f>
        <v>34625</v>
      </c>
      <c r="CD67" s="8">
        <f>'Капитал МС'!CD67+ИГС!CD67+'Макс-М'!CD67</f>
        <v>24118265.859999999</v>
      </c>
      <c r="CE67" s="9">
        <f>'Капитал МС'!CE67+ИГС!CE67+'Макс-М'!CE67</f>
        <v>5416</v>
      </c>
      <c r="CF67" s="8">
        <f>'Капитал МС'!CF67+ИГС!CF67+'Макс-М'!CF67</f>
        <v>2217644.02</v>
      </c>
      <c r="CG67" s="9">
        <f>'Капитал МС'!CG67+ИГС!CG67+'Макс-М'!CG67</f>
        <v>17665</v>
      </c>
      <c r="CH67" s="8">
        <f>'Капитал МС'!CH67+ИГС!CH67+'Макс-М'!CH67</f>
        <v>42089083.689999998</v>
      </c>
      <c r="CI67" s="9">
        <f>'Капитал МС'!CI67+ИГС!CI67+'Макс-М'!CI67</f>
        <v>812</v>
      </c>
      <c r="CJ67" s="8">
        <f>'Капитал МС'!CJ67+ИГС!CJ67+'Макс-М'!CJ67</f>
        <v>12387111.98</v>
      </c>
      <c r="CK67" s="9">
        <f>'Капитал МС'!CK67+ИГС!CK67+'Макс-М'!CK67</f>
        <v>2551</v>
      </c>
      <c r="CL67" s="8">
        <f>'Капитал МС'!CL67+ИГС!CL67+'Макс-М'!CL67</f>
        <v>51648561.810000002</v>
      </c>
      <c r="CM67" s="9">
        <f>'Капитал МС'!CM67+ИГС!CM67+'Макс-М'!CM67</f>
        <v>0</v>
      </c>
      <c r="CN67" s="8">
        <f>'Капитал МС'!CN67+ИГС!CN67+'Макс-М'!CN67</f>
        <v>0</v>
      </c>
      <c r="CO67" s="9">
        <f>'Капитал МС'!CO67+ИГС!CO67+'Макс-М'!CO67</f>
        <v>0</v>
      </c>
      <c r="CP67" s="8">
        <f>'Капитал МС'!CP67+ИГС!CP67+'Макс-М'!CP67</f>
        <v>0</v>
      </c>
      <c r="CQ67" s="9">
        <f>'Капитал МС'!CQ67+ИГС!CQ67+'Макс-М'!CQ67</f>
        <v>0</v>
      </c>
      <c r="CR67" s="8">
        <f>'Капитал МС'!CR67+ИГС!CR67+'Макс-М'!CR67</f>
        <v>0</v>
      </c>
    </row>
    <row r="68" spans="1:96" x14ac:dyDescent="0.25">
      <c r="A68" s="12">
        <v>53</v>
      </c>
      <c r="B68" s="18" t="s">
        <v>46</v>
      </c>
      <c r="C68" s="12">
        <v>330036</v>
      </c>
      <c r="D68" s="25" t="s">
        <v>171</v>
      </c>
      <c r="E68" s="25" t="s">
        <v>155</v>
      </c>
      <c r="F68" s="31" t="s">
        <v>172</v>
      </c>
      <c r="G68" s="8">
        <f t="shared" si="68"/>
        <v>68100016.439999998</v>
      </c>
      <c r="H68" s="8">
        <f t="shared" si="69"/>
        <v>57559096.280000001</v>
      </c>
      <c r="I68" s="9">
        <f t="shared" si="92"/>
        <v>38695</v>
      </c>
      <c r="J68" s="8">
        <f t="shared" si="70"/>
        <v>27412459.59</v>
      </c>
      <c r="K68" s="9">
        <f t="shared" si="71"/>
        <v>8330</v>
      </c>
      <c r="L68" s="8">
        <f t="shared" si="72"/>
        <v>3389621.55</v>
      </c>
      <c r="M68" s="9">
        <f t="shared" si="73"/>
        <v>23878</v>
      </c>
      <c r="N68" s="8">
        <f t="shared" si="74"/>
        <v>26757015.140000001</v>
      </c>
      <c r="O68" s="9">
        <f t="shared" si="75"/>
        <v>318</v>
      </c>
      <c r="P68" s="8">
        <f t="shared" si="76"/>
        <v>2240215.2400000002</v>
      </c>
      <c r="Q68" s="9">
        <f t="shared" si="77"/>
        <v>745</v>
      </c>
      <c r="R68" s="8">
        <f t="shared" si="67"/>
        <v>8300704.9199999999</v>
      </c>
      <c r="S68" s="9">
        <f t="shared" si="78"/>
        <v>0</v>
      </c>
      <c r="T68" s="8">
        <f t="shared" si="79"/>
        <v>0</v>
      </c>
      <c r="U68" s="9">
        <f t="shared" si="80"/>
        <v>0</v>
      </c>
      <c r="V68" s="8">
        <f t="shared" si="81"/>
        <v>0</v>
      </c>
      <c r="W68" s="9">
        <f t="shared" si="82"/>
        <v>0</v>
      </c>
      <c r="X68" s="8">
        <f t="shared" si="83"/>
        <v>0</v>
      </c>
      <c r="Y68" s="8">
        <f t="shared" si="84"/>
        <v>17529664.510000002</v>
      </c>
      <c r="Z68" s="8">
        <f t="shared" si="85"/>
        <v>14894434.449999999</v>
      </c>
      <c r="AA68" s="9">
        <f>'Капитал МС'!AA68+ИГС!AA68+'Макс-М'!AA68</f>
        <v>9674</v>
      </c>
      <c r="AB68" s="8">
        <f>'Капитал МС'!AB68+ИГС!AB68+'Макс-М'!AB68</f>
        <v>7065072.25</v>
      </c>
      <c r="AC68" s="9">
        <f>'Капитал МС'!AC68+ИГС!AC68+'Макс-М'!AC68</f>
        <v>2084</v>
      </c>
      <c r="AD68" s="8">
        <f>'Капитал МС'!AD68+ИГС!AD68+'Макс-М'!AD68</f>
        <v>847405.39</v>
      </c>
      <c r="AE68" s="9">
        <f>'Капитал МС'!AE68+ИГС!AE68+'Макс-М'!AE68</f>
        <v>5970</v>
      </c>
      <c r="AF68" s="8">
        <f>'Капитал МС'!AF68+ИГС!AF68+'Макс-М'!AF68</f>
        <v>6981956.8099999996</v>
      </c>
      <c r="AG68" s="9">
        <f>'Капитал МС'!AG68+ИГС!AG68+'Макс-М'!AG68</f>
        <v>79</v>
      </c>
      <c r="AH68" s="8">
        <f>'Капитал МС'!AH68+ИГС!AH68+'Макс-М'!AH68</f>
        <v>560053.81999999995</v>
      </c>
      <c r="AI68" s="9">
        <f>'Капитал МС'!AI68+ИГС!AI68+'Макс-М'!AI68</f>
        <v>187</v>
      </c>
      <c r="AJ68" s="8">
        <f>'Капитал МС'!AJ68+ИГС!AJ68+'Макс-М'!AJ68</f>
        <v>2075176.24</v>
      </c>
      <c r="AK68" s="9">
        <f>'Капитал МС'!AK68+ИГС!AK68+'Макс-М'!AK68</f>
        <v>0</v>
      </c>
      <c r="AL68" s="8">
        <f>'Капитал МС'!AL68+ИГС!AL68+'Макс-М'!AL68</f>
        <v>0</v>
      </c>
      <c r="AM68" s="9">
        <f>'Капитал МС'!AM68+ИГС!AM68+'Макс-М'!AM68</f>
        <v>0</v>
      </c>
      <c r="AN68" s="8">
        <f>'Капитал МС'!AN68+ИГС!AN68+'Макс-М'!AN68</f>
        <v>0</v>
      </c>
      <c r="AO68" s="9">
        <f>'Капитал МС'!AO68+ИГС!AO68+'Макс-М'!AO68</f>
        <v>0</v>
      </c>
      <c r="AP68" s="8">
        <f>'Капитал МС'!AP68+ИГС!AP68+'Макс-М'!AP68</f>
        <v>0</v>
      </c>
      <c r="AQ68" s="8">
        <f t="shared" si="86"/>
        <v>17529664.510000002</v>
      </c>
      <c r="AR68" s="8">
        <f t="shared" si="87"/>
        <v>14894434.449999999</v>
      </c>
      <c r="AS68" s="9">
        <f>'Капитал МС'!AS68+ИГС!AS68+'Макс-М'!AS68</f>
        <v>9674</v>
      </c>
      <c r="AT68" s="8">
        <f>'Капитал МС'!AT68+ИГС!AT68+'Макс-М'!AT68</f>
        <v>7065072.25</v>
      </c>
      <c r="AU68" s="9">
        <f>'Капитал МС'!AU68+ИГС!AU68+'Макс-М'!AU68</f>
        <v>2084</v>
      </c>
      <c r="AV68" s="8">
        <f>'Капитал МС'!AV68+ИГС!AV68+'Макс-М'!AV68</f>
        <v>847405.39</v>
      </c>
      <c r="AW68" s="9">
        <f>'Капитал МС'!AW68+ИГС!AW68+'Макс-М'!AW68</f>
        <v>5970</v>
      </c>
      <c r="AX68" s="8">
        <f>'Капитал МС'!AX68+ИГС!AX68+'Макс-М'!AX68</f>
        <v>6981956.8099999996</v>
      </c>
      <c r="AY68" s="9">
        <f>'Капитал МС'!AY68+ИГС!AY68+'Макс-М'!AY68</f>
        <v>79</v>
      </c>
      <c r="AZ68" s="8">
        <f>'Капитал МС'!AZ68+ИГС!AZ68+'Макс-М'!AZ68</f>
        <v>560053.81999999995</v>
      </c>
      <c r="BA68" s="9">
        <f>'Капитал МС'!BA68+ИГС!BA68+'Макс-М'!BA68</f>
        <v>187</v>
      </c>
      <c r="BB68" s="8">
        <f>'Капитал МС'!BB68+ИГС!BB68+'Макс-М'!BB68</f>
        <v>2075176.24</v>
      </c>
      <c r="BC68" s="9">
        <f>'Капитал МС'!BC68+ИГС!BC68+'Макс-М'!BC68</f>
        <v>0</v>
      </c>
      <c r="BD68" s="8">
        <f>'Капитал МС'!BD68+ИГС!BD68+'Макс-М'!BD68</f>
        <v>0</v>
      </c>
      <c r="BE68" s="9">
        <f>'Капитал МС'!BE68+ИГС!BE68+'Макс-М'!BE68</f>
        <v>0</v>
      </c>
      <c r="BF68" s="8">
        <f>'Капитал МС'!BF68+ИГС!BF68+'Макс-М'!BF68</f>
        <v>0</v>
      </c>
      <c r="BG68" s="9">
        <f>'Капитал МС'!BG68+ИГС!BG68+'Макс-М'!BG68</f>
        <v>0</v>
      </c>
      <c r="BH68" s="8">
        <f>'Капитал МС'!BH68+ИГС!BH68+'Макс-М'!BH68</f>
        <v>0</v>
      </c>
      <c r="BI68" s="8">
        <f t="shared" si="88"/>
        <v>17529664.510000002</v>
      </c>
      <c r="BJ68" s="8">
        <f t="shared" si="89"/>
        <v>14894434.449999999</v>
      </c>
      <c r="BK68" s="9">
        <f>'Капитал МС'!BK68+ИГС!BK68+'Макс-М'!BK68</f>
        <v>9674</v>
      </c>
      <c r="BL68" s="8">
        <f>'Капитал МС'!BL68+ИГС!BL68+'Макс-М'!BL68</f>
        <v>7065072.25</v>
      </c>
      <c r="BM68" s="9">
        <f>'Капитал МС'!BM68+ИГС!BM68+'Макс-М'!BM68</f>
        <v>2084</v>
      </c>
      <c r="BN68" s="8">
        <f>'Капитал МС'!BN68+ИГС!BN68+'Макс-М'!BN68</f>
        <v>847405.39</v>
      </c>
      <c r="BO68" s="9">
        <f>'Капитал МС'!BO68+ИГС!BO68+'Макс-М'!BO68</f>
        <v>5970</v>
      </c>
      <c r="BP68" s="8">
        <f>'Капитал МС'!BP68+ИГС!BP68+'Макс-М'!BP68</f>
        <v>6981956.8099999996</v>
      </c>
      <c r="BQ68" s="9">
        <f>'Капитал МС'!BQ68+ИГС!BQ68+'Макс-М'!BQ68</f>
        <v>79</v>
      </c>
      <c r="BR68" s="8">
        <f>'Капитал МС'!BR68+ИГС!BR68+'Макс-М'!BR68</f>
        <v>560053.81999999995</v>
      </c>
      <c r="BS68" s="9">
        <f>'Капитал МС'!BS68+ИГС!BS68+'Макс-М'!BS68</f>
        <v>187</v>
      </c>
      <c r="BT68" s="8">
        <f>'Капитал МС'!BT68+ИГС!BT68+'Макс-М'!BT68</f>
        <v>2075176.24</v>
      </c>
      <c r="BU68" s="9">
        <f>'Капитал МС'!BU68+ИГС!BU68+'Макс-М'!BU68</f>
        <v>0</v>
      </c>
      <c r="BV68" s="8">
        <f>'Капитал МС'!BV68+ИГС!BV68+'Макс-М'!BV68</f>
        <v>0</v>
      </c>
      <c r="BW68" s="9">
        <f>'Капитал МС'!BW68+ИГС!BW68+'Макс-М'!BW68</f>
        <v>0</v>
      </c>
      <c r="BX68" s="8">
        <f>'Капитал МС'!BX68+ИГС!BX68+'Макс-М'!BX68</f>
        <v>0</v>
      </c>
      <c r="BY68" s="9">
        <f>'Капитал МС'!BY68+ИГС!BY68+'Макс-М'!BY68</f>
        <v>0</v>
      </c>
      <c r="BZ68" s="8">
        <f>'Капитал МС'!BZ68+ИГС!BZ68+'Макс-М'!BZ68</f>
        <v>0</v>
      </c>
      <c r="CA68" s="8">
        <f t="shared" si="90"/>
        <v>15511022.91</v>
      </c>
      <c r="CB68" s="8">
        <f t="shared" si="91"/>
        <v>12875792.93</v>
      </c>
      <c r="CC68" s="9">
        <f>'Капитал МС'!CC68+ИГС!CC68+'Макс-М'!CC68</f>
        <v>9673</v>
      </c>
      <c r="CD68" s="8">
        <f>'Капитал МС'!CD68+ИГС!CD68+'Макс-М'!CD68</f>
        <v>6217242.8399999999</v>
      </c>
      <c r="CE68" s="9">
        <f>'Капитал МС'!CE68+ИГС!CE68+'Макс-М'!CE68</f>
        <v>2078</v>
      </c>
      <c r="CF68" s="8">
        <f>'Капитал МС'!CF68+ИГС!CF68+'Макс-М'!CF68</f>
        <v>847405.38</v>
      </c>
      <c r="CG68" s="9">
        <f>'Капитал МС'!CG68+ИГС!CG68+'Макс-М'!CG68</f>
        <v>5968</v>
      </c>
      <c r="CH68" s="8">
        <f>'Капитал МС'!CH68+ИГС!CH68+'Макс-М'!CH68</f>
        <v>5811144.71</v>
      </c>
      <c r="CI68" s="9">
        <f>'Капитал МС'!CI68+ИГС!CI68+'Макс-М'!CI68</f>
        <v>81</v>
      </c>
      <c r="CJ68" s="8">
        <f>'Капитал МС'!CJ68+ИГС!CJ68+'Макс-М'!CJ68</f>
        <v>560053.78</v>
      </c>
      <c r="CK68" s="9">
        <f>'Капитал МС'!CK68+ИГС!CK68+'Макс-М'!CK68</f>
        <v>184</v>
      </c>
      <c r="CL68" s="8">
        <f>'Капитал МС'!CL68+ИГС!CL68+'Макс-М'!CL68</f>
        <v>2075176.2</v>
      </c>
      <c r="CM68" s="9">
        <f>'Капитал МС'!CM68+ИГС!CM68+'Макс-М'!CM68</f>
        <v>0</v>
      </c>
      <c r="CN68" s="8">
        <f>'Капитал МС'!CN68+ИГС!CN68+'Макс-М'!CN68</f>
        <v>0</v>
      </c>
      <c r="CO68" s="9">
        <f>'Капитал МС'!CO68+ИГС!CO68+'Макс-М'!CO68</f>
        <v>0</v>
      </c>
      <c r="CP68" s="8">
        <f>'Капитал МС'!CP68+ИГС!CP68+'Макс-М'!CP68</f>
        <v>0</v>
      </c>
      <c r="CQ68" s="9">
        <f>'Капитал МС'!CQ68+ИГС!CQ68+'Макс-М'!CQ68</f>
        <v>0</v>
      </c>
      <c r="CR68" s="8">
        <f>'Капитал МС'!CR68+ИГС!CR68+'Макс-М'!CR68</f>
        <v>0</v>
      </c>
    </row>
    <row r="69" spans="1:96" x14ac:dyDescent="0.25">
      <c r="A69" s="12">
        <v>54</v>
      </c>
      <c r="B69" s="18" t="s">
        <v>47</v>
      </c>
      <c r="C69" s="12">
        <v>330218</v>
      </c>
      <c r="D69" s="25" t="s">
        <v>171</v>
      </c>
      <c r="E69" s="25" t="s">
        <v>155</v>
      </c>
      <c r="F69" s="31" t="s">
        <v>172</v>
      </c>
      <c r="G69" s="8">
        <f t="shared" si="68"/>
        <v>26448685.789999999</v>
      </c>
      <c r="H69" s="8">
        <f t="shared" si="69"/>
        <v>26448685.789999999</v>
      </c>
      <c r="I69" s="9">
        <f t="shared" si="92"/>
        <v>16071</v>
      </c>
      <c r="J69" s="8">
        <f t="shared" si="70"/>
        <v>7262806.3200000003</v>
      </c>
      <c r="K69" s="9">
        <f t="shared" si="71"/>
        <v>2980</v>
      </c>
      <c r="L69" s="8">
        <f t="shared" si="72"/>
        <v>1515061.8</v>
      </c>
      <c r="M69" s="9">
        <f t="shared" si="73"/>
        <v>16639</v>
      </c>
      <c r="N69" s="8">
        <f t="shared" si="74"/>
        <v>17670817.670000002</v>
      </c>
      <c r="O69" s="9">
        <f t="shared" si="75"/>
        <v>0</v>
      </c>
      <c r="P69" s="8">
        <f t="shared" si="76"/>
        <v>0</v>
      </c>
      <c r="Q69" s="9">
        <f t="shared" si="77"/>
        <v>0</v>
      </c>
      <c r="R69" s="8">
        <f t="shared" si="67"/>
        <v>0</v>
      </c>
      <c r="S69" s="9">
        <f t="shared" si="78"/>
        <v>0</v>
      </c>
      <c r="T69" s="8">
        <f t="shared" si="79"/>
        <v>0</v>
      </c>
      <c r="U69" s="9">
        <f t="shared" si="80"/>
        <v>0</v>
      </c>
      <c r="V69" s="8">
        <f t="shared" si="81"/>
        <v>0</v>
      </c>
      <c r="W69" s="9">
        <f t="shared" si="82"/>
        <v>0</v>
      </c>
      <c r="X69" s="8">
        <f t="shared" si="83"/>
        <v>0</v>
      </c>
      <c r="Y69" s="8">
        <f t="shared" si="84"/>
        <v>6612171.4500000002</v>
      </c>
      <c r="Z69" s="8">
        <f t="shared" si="85"/>
        <v>6612171.4500000002</v>
      </c>
      <c r="AA69" s="9">
        <f>'Капитал МС'!AA69+ИГС!AA69+'Макс-М'!AA69</f>
        <v>4018</v>
      </c>
      <c r="AB69" s="8">
        <f>'Капитал МС'!AB69+ИГС!AB69+'Макс-М'!AB69</f>
        <v>1815701.59</v>
      </c>
      <c r="AC69" s="9">
        <f>'Капитал МС'!AC69+ИГС!AC69+'Макс-М'!AC69</f>
        <v>745</v>
      </c>
      <c r="AD69" s="8">
        <f>'Капитал МС'!AD69+ИГС!AD69+'Макс-М'!AD69</f>
        <v>378765.45</v>
      </c>
      <c r="AE69" s="9">
        <f>'Капитал МС'!AE69+ИГС!AE69+'Макс-М'!AE69</f>
        <v>4160</v>
      </c>
      <c r="AF69" s="8">
        <f>'Капитал МС'!AF69+ИГС!AF69+'Макс-М'!AF69</f>
        <v>4417704.41</v>
      </c>
      <c r="AG69" s="9">
        <f>'Капитал МС'!AG69+ИГС!AG69+'Макс-М'!AG69</f>
        <v>0</v>
      </c>
      <c r="AH69" s="8">
        <f>'Капитал МС'!AH69+ИГС!AH69+'Макс-М'!AH69</f>
        <v>0</v>
      </c>
      <c r="AI69" s="9">
        <f>'Капитал МС'!AI69+ИГС!AI69+'Макс-М'!AI69</f>
        <v>0</v>
      </c>
      <c r="AJ69" s="8">
        <f>'Капитал МС'!AJ69+ИГС!AJ69+'Макс-М'!AJ69</f>
        <v>0</v>
      </c>
      <c r="AK69" s="9">
        <f>'Капитал МС'!AK69+ИГС!AK69+'Макс-М'!AK69</f>
        <v>0</v>
      </c>
      <c r="AL69" s="8">
        <f>'Капитал МС'!AL69+ИГС!AL69+'Макс-М'!AL69</f>
        <v>0</v>
      </c>
      <c r="AM69" s="9">
        <f>'Капитал МС'!AM69+ИГС!AM69+'Макс-М'!AM69</f>
        <v>0</v>
      </c>
      <c r="AN69" s="8">
        <f>'Капитал МС'!AN69+ИГС!AN69+'Макс-М'!AN69</f>
        <v>0</v>
      </c>
      <c r="AO69" s="9">
        <f>'Капитал МС'!AO69+ИГС!AO69+'Макс-М'!AO69</f>
        <v>0</v>
      </c>
      <c r="AP69" s="8">
        <f>'Капитал МС'!AP69+ИГС!AP69+'Макс-М'!AP69</f>
        <v>0</v>
      </c>
      <c r="AQ69" s="8">
        <f t="shared" si="86"/>
        <v>6612171.4500000002</v>
      </c>
      <c r="AR69" s="8">
        <f t="shared" si="87"/>
        <v>6612171.4500000002</v>
      </c>
      <c r="AS69" s="9">
        <f>'Капитал МС'!AS69+ИГС!AS69+'Макс-М'!AS69</f>
        <v>4018</v>
      </c>
      <c r="AT69" s="8">
        <f>'Капитал МС'!AT69+ИГС!AT69+'Макс-М'!AT69</f>
        <v>1815701.59</v>
      </c>
      <c r="AU69" s="9">
        <f>'Капитал МС'!AU69+ИГС!AU69+'Макс-М'!AU69</f>
        <v>745</v>
      </c>
      <c r="AV69" s="8">
        <f>'Капитал МС'!AV69+ИГС!AV69+'Макс-М'!AV69</f>
        <v>378765.45</v>
      </c>
      <c r="AW69" s="9">
        <f>'Капитал МС'!AW69+ИГС!AW69+'Макс-М'!AW69</f>
        <v>4160</v>
      </c>
      <c r="AX69" s="8">
        <f>'Капитал МС'!AX69+ИГС!AX69+'Макс-М'!AX69</f>
        <v>4417704.41</v>
      </c>
      <c r="AY69" s="9">
        <f>'Капитал МС'!AY69+ИГС!AY69+'Макс-М'!AY69</f>
        <v>0</v>
      </c>
      <c r="AZ69" s="8">
        <f>'Капитал МС'!AZ69+ИГС!AZ69+'Макс-М'!AZ69</f>
        <v>0</v>
      </c>
      <c r="BA69" s="9">
        <f>'Капитал МС'!BA69+ИГС!BA69+'Макс-М'!BA69</f>
        <v>0</v>
      </c>
      <c r="BB69" s="8">
        <f>'Капитал МС'!BB69+ИГС!BB69+'Макс-М'!BB69</f>
        <v>0</v>
      </c>
      <c r="BC69" s="9">
        <f>'Капитал МС'!BC69+ИГС!BC69+'Макс-М'!BC69</f>
        <v>0</v>
      </c>
      <c r="BD69" s="8">
        <f>'Капитал МС'!BD69+ИГС!BD69+'Макс-М'!BD69</f>
        <v>0</v>
      </c>
      <c r="BE69" s="9">
        <f>'Капитал МС'!BE69+ИГС!BE69+'Макс-М'!BE69</f>
        <v>0</v>
      </c>
      <c r="BF69" s="8">
        <f>'Капитал МС'!BF69+ИГС!BF69+'Макс-М'!BF69</f>
        <v>0</v>
      </c>
      <c r="BG69" s="9">
        <f>'Капитал МС'!BG69+ИГС!BG69+'Макс-М'!BG69</f>
        <v>0</v>
      </c>
      <c r="BH69" s="8">
        <f>'Капитал МС'!BH69+ИГС!BH69+'Макс-М'!BH69</f>
        <v>0</v>
      </c>
      <c r="BI69" s="8">
        <f t="shared" si="88"/>
        <v>6612171.4500000002</v>
      </c>
      <c r="BJ69" s="8">
        <f t="shared" si="89"/>
        <v>6612171.4500000002</v>
      </c>
      <c r="BK69" s="9">
        <f>'Капитал МС'!BK69+ИГС!BK69+'Макс-М'!BK69</f>
        <v>4018</v>
      </c>
      <c r="BL69" s="8">
        <f>'Капитал МС'!BL69+ИГС!BL69+'Макс-М'!BL69</f>
        <v>1815701.59</v>
      </c>
      <c r="BM69" s="9">
        <f>'Капитал МС'!BM69+ИГС!BM69+'Макс-М'!BM69</f>
        <v>745</v>
      </c>
      <c r="BN69" s="8">
        <f>'Капитал МС'!BN69+ИГС!BN69+'Макс-М'!BN69</f>
        <v>378765.45</v>
      </c>
      <c r="BO69" s="9">
        <f>'Капитал МС'!BO69+ИГС!BO69+'Макс-М'!BO69</f>
        <v>4160</v>
      </c>
      <c r="BP69" s="8">
        <f>'Капитал МС'!BP69+ИГС!BP69+'Макс-М'!BP69</f>
        <v>4417704.41</v>
      </c>
      <c r="BQ69" s="9">
        <f>'Капитал МС'!BQ69+ИГС!BQ69+'Макс-М'!BQ69</f>
        <v>0</v>
      </c>
      <c r="BR69" s="8">
        <f>'Капитал МС'!BR69+ИГС!BR69+'Макс-М'!BR69</f>
        <v>0</v>
      </c>
      <c r="BS69" s="9">
        <f>'Капитал МС'!BS69+ИГС!BS69+'Макс-М'!BS69</f>
        <v>0</v>
      </c>
      <c r="BT69" s="8">
        <f>'Капитал МС'!BT69+ИГС!BT69+'Макс-М'!BT69</f>
        <v>0</v>
      </c>
      <c r="BU69" s="9">
        <f>'Капитал МС'!BU69+ИГС!BU69+'Макс-М'!BU69</f>
        <v>0</v>
      </c>
      <c r="BV69" s="8">
        <f>'Капитал МС'!BV69+ИГС!BV69+'Макс-М'!BV69</f>
        <v>0</v>
      </c>
      <c r="BW69" s="9">
        <f>'Капитал МС'!BW69+ИГС!BW69+'Макс-М'!BW69</f>
        <v>0</v>
      </c>
      <c r="BX69" s="8">
        <f>'Капитал МС'!BX69+ИГС!BX69+'Макс-М'!BX69</f>
        <v>0</v>
      </c>
      <c r="BY69" s="9">
        <f>'Капитал МС'!BY69+ИГС!BY69+'Макс-М'!BY69</f>
        <v>0</v>
      </c>
      <c r="BZ69" s="8">
        <f>'Капитал МС'!BZ69+ИГС!BZ69+'Макс-М'!BZ69</f>
        <v>0</v>
      </c>
      <c r="CA69" s="8">
        <f t="shared" si="90"/>
        <v>6612171.4400000004</v>
      </c>
      <c r="CB69" s="8">
        <f t="shared" si="91"/>
        <v>6612171.4400000004</v>
      </c>
      <c r="CC69" s="9">
        <f>'Капитал МС'!CC69+ИГС!CC69+'Макс-М'!CC69</f>
        <v>4017</v>
      </c>
      <c r="CD69" s="8">
        <f>'Капитал МС'!CD69+ИГС!CD69+'Макс-М'!CD69</f>
        <v>1815701.55</v>
      </c>
      <c r="CE69" s="9">
        <f>'Капитал МС'!CE69+ИГС!CE69+'Макс-М'!CE69</f>
        <v>745</v>
      </c>
      <c r="CF69" s="8">
        <f>'Капитал МС'!CF69+ИГС!CF69+'Макс-М'!CF69</f>
        <v>378765.45</v>
      </c>
      <c r="CG69" s="9">
        <f>'Капитал МС'!CG69+ИГС!CG69+'Макс-М'!CG69</f>
        <v>4159</v>
      </c>
      <c r="CH69" s="8">
        <f>'Капитал МС'!CH69+ИГС!CH69+'Макс-М'!CH69</f>
        <v>4417704.4400000004</v>
      </c>
      <c r="CI69" s="9">
        <f>'Капитал МС'!CI69+ИГС!CI69+'Макс-М'!CI69</f>
        <v>0</v>
      </c>
      <c r="CJ69" s="8">
        <f>'Капитал МС'!CJ69+ИГС!CJ69+'Макс-М'!CJ69</f>
        <v>0</v>
      </c>
      <c r="CK69" s="9">
        <f>'Капитал МС'!CK69+ИГС!CK69+'Макс-М'!CK69</f>
        <v>0</v>
      </c>
      <c r="CL69" s="8">
        <f>'Капитал МС'!CL69+ИГС!CL69+'Макс-М'!CL69</f>
        <v>0</v>
      </c>
      <c r="CM69" s="9">
        <f>'Капитал МС'!CM69+ИГС!CM69+'Макс-М'!CM69</f>
        <v>0</v>
      </c>
      <c r="CN69" s="8">
        <f>'Капитал МС'!CN69+ИГС!CN69+'Макс-М'!CN69</f>
        <v>0</v>
      </c>
      <c r="CO69" s="9">
        <f>'Капитал МС'!CO69+ИГС!CO69+'Макс-М'!CO69</f>
        <v>0</v>
      </c>
      <c r="CP69" s="8">
        <f>'Капитал МС'!CP69+ИГС!CP69+'Макс-М'!CP69</f>
        <v>0</v>
      </c>
      <c r="CQ69" s="9">
        <f>'Капитал МС'!CQ69+ИГС!CQ69+'Макс-М'!CQ69</f>
        <v>0</v>
      </c>
      <c r="CR69" s="8">
        <f>'Капитал МС'!CR69+ИГС!CR69+'Макс-М'!CR69</f>
        <v>0</v>
      </c>
    </row>
    <row r="70" spans="1:96" x14ac:dyDescent="0.25">
      <c r="A70" s="12">
        <v>55</v>
      </c>
      <c r="B70" s="18" t="s">
        <v>48</v>
      </c>
      <c r="C70" s="12">
        <v>330334</v>
      </c>
      <c r="D70" s="25" t="s">
        <v>171</v>
      </c>
      <c r="E70" s="25" t="s">
        <v>155</v>
      </c>
      <c r="F70" s="31" t="s">
        <v>172</v>
      </c>
      <c r="G70" s="8">
        <f t="shared" si="68"/>
        <v>44312716.530000001</v>
      </c>
      <c r="H70" s="8">
        <f t="shared" si="69"/>
        <v>0</v>
      </c>
      <c r="I70" s="9">
        <f t="shared" si="92"/>
        <v>0</v>
      </c>
      <c r="J70" s="8">
        <f t="shared" si="70"/>
        <v>0</v>
      </c>
      <c r="K70" s="9">
        <f t="shared" si="71"/>
        <v>0</v>
      </c>
      <c r="L70" s="8">
        <f t="shared" si="72"/>
        <v>0</v>
      </c>
      <c r="M70" s="9">
        <f t="shared" si="73"/>
        <v>0</v>
      </c>
      <c r="N70" s="8">
        <f t="shared" si="74"/>
        <v>0</v>
      </c>
      <c r="O70" s="9">
        <f t="shared" si="75"/>
        <v>0</v>
      </c>
      <c r="P70" s="8">
        <f t="shared" si="76"/>
        <v>0</v>
      </c>
      <c r="Q70" s="9">
        <f t="shared" si="77"/>
        <v>0</v>
      </c>
      <c r="R70" s="8">
        <f t="shared" si="67"/>
        <v>0</v>
      </c>
      <c r="S70" s="9">
        <f t="shared" si="78"/>
        <v>0</v>
      </c>
      <c r="T70" s="8">
        <f t="shared" si="79"/>
        <v>0</v>
      </c>
      <c r="U70" s="9">
        <f t="shared" si="80"/>
        <v>0</v>
      </c>
      <c r="V70" s="8">
        <f t="shared" si="81"/>
        <v>0</v>
      </c>
      <c r="W70" s="9">
        <f t="shared" si="82"/>
        <v>21377</v>
      </c>
      <c r="X70" s="8">
        <f t="shared" si="83"/>
        <v>44312716.530000001</v>
      </c>
      <c r="Y70" s="8">
        <f t="shared" si="84"/>
        <v>11098684.140000001</v>
      </c>
      <c r="Z70" s="8">
        <f t="shared" si="85"/>
        <v>0</v>
      </c>
      <c r="AA70" s="9">
        <f>'Капитал МС'!AA70+ИГС!AA70+'Макс-М'!AA70</f>
        <v>0</v>
      </c>
      <c r="AB70" s="8">
        <f>'Капитал МС'!AB70+ИГС!AB70+'Макс-М'!AB70</f>
        <v>0</v>
      </c>
      <c r="AC70" s="9">
        <f>'Капитал МС'!AC70+ИГС!AC70+'Макс-М'!AC70</f>
        <v>0</v>
      </c>
      <c r="AD70" s="8">
        <f>'Капитал МС'!AD70+ИГС!AD70+'Макс-М'!AD70</f>
        <v>0</v>
      </c>
      <c r="AE70" s="9">
        <f>'Капитал МС'!AE70+ИГС!AE70+'Макс-М'!AE70</f>
        <v>0</v>
      </c>
      <c r="AF70" s="8">
        <f>'Капитал МС'!AF70+ИГС!AF70+'Макс-М'!AF70</f>
        <v>0</v>
      </c>
      <c r="AG70" s="9">
        <f>'Капитал МС'!AG70+ИГС!AG70+'Макс-М'!AG70</f>
        <v>0</v>
      </c>
      <c r="AH70" s="8">
        <f>'Капитал МС'!AH70+ИГС!AH70+'Макс-М'!AH70</f>
        <v>0</v>
      </c>
      <c r="AI70" s="9">
        <f>'Капитал МС'!AI70+ИГС!AI70+'Макс-М'!AI70</f>
        <v>0</v>
      </c>
      <c r="AJ70" s="8">
        <f>'Капитал МС'!AJ70+ИГС!AJ70+'Макс-М'!AJ70</f>
        <v>0</v>
      </c>
      <c r="AK70" s="9">
        <f>'Капитал МС'!AK70+ИГС!AK70+'Макс-М'!AK70</f>
        <v>0</v>
      </c>
      <c r="AL70" s="8">
        <f>'Капитал МС'!AL70+ИГС!AL70+'Макс-М'!AL70</f>
        <v>0</v>
      </c>
      <c r="AM70" s="9">
        <f>'Капитал МС'!AM70+ИГС!AM70+'Макс-М'!AM70</f>
        <v>0</v>
      </c>
      <c r="AN70" s="8">
        <f>'Капитал МС'!AN70+ИГС!AN70+'Макс-М'!AN70</f>
        <v>0</v>
      </c>
      <c r="AO70" s="9">
        <f>'Капитал МС'!AO70+ИГС!AO70+'Макс-М'!AO70</f>
        <v>5345</v>
      </c>
      <c r="AP70" s="8">
        <f>'Капитал МС'!AP70+ИГС!AP70+'Макс-М'!AP70</f>
        <v>11098684.140000001</v>
      </c>
      <c r="AQ70" s="8">
        <f t="shared" si="86"/>
        <v>11098684.140000001</v>
      </c>
      <c r="AR70" s="8">
        <f t="shared" si="87"/>
        <v>0</v>
      </c>
      <c r="AS70" s="9">
        <f>'Капитал МС'!AS70+ИГС!AS70+'Макс-М'!AS70</f>
        <v>0</v>
      </c>
      <c r="AT70" s="8">
        <f>'Капитал МС'!AT70+ИГС!AT70+'Макс-М'!AT70</f>
        <v>0</v>
      </c>
      <c r="AU70" s="9">
        <f>'Капитал МС'!AU70+ИГС!AU70+'Макс-М'!AU70</f>
        <v>0</v>
      </c>
      <c r="AV70" s="8">
        <f>'Капитал МС'!AV70+ИГС!AV70+'Макс-М'!AV70</f>
        <v>0</v>
      </c>
      <c r="AW70" s="9">
        <f>'Капитал МС'!AW70+ИГС!AW70+'Макс-М'!AW70</f>
        <v>0</v>
      </c>
      <c r="AX70" s="8">
        <f>'Капитал МС'!AX70+ИГС!AX70+'Макс-М'!AX70</f>
        <v>0</v>
      </c>
      <c r="AY70" s="9">
        <f>'Капитал МС'!AY70+ИГС!AY70+'Макс-М'!AY70</f>
        <v>0</v>
      </c>
      <c r="AZ70" s="8">
        <f>'Капитал МС'!AZ70+ИГС!AZ70+'Макс-М'!AZ70</f>
        <v>0</v>
      </c>
      <c r="BA70" s="9">
        <f>'Капитал МС'!BA70+ИГС!BA70+'Макс-М'!BA70</f>
        <v>0</v>
      </c>
      <c r="BB70" s="8">
        <f>'Капитал МС'!BB70+ИГС!BB70+'Макс-М'!BB70</f>
        <v>0</v>
      </c>
      <c r="BC70" s="9">
        <f>'Капитал МС'!BC70+ИГС!BC70+'Макс-М'!BC70</f>
        <v>0</v>
      </c>
      <c r="BD70" s="8">
        <f>'Капитал МС'!BD70+ИГС!BD70+'Макс-М'!BD70</f>
        <v>0</v>
      </c>
      <c r="BE70" s="9">
        <f>'Капитал МС'!BE70+ИГС!BE70+'Макс-М'!BE70</f>
        <v>0</v>
      </c>
      <c r="BF70" s="8">
        <f>'Капитал МС'!BF70+ИГС!BF70+'Макс-М'!BF70</f>
        <v>0</v>
      </c>
      <c r="BG70" s="9">
        <f>'Капитал МС'!BG70+ИГС!BG70+'Макс-М'!BG70</f>
        <v>5345</v>
      </c>
      <c r="BH70" s="8">
        <f>'Капитал МС'!BH70+ИГС!BH70+'Макс-М'!BH70</f>
        <v>11098684.140000001</v>
      </c>
      <c r="BI70" s="8">
        <f t="shared" si="88"/>
        <v>11098684.130000001</v>
      </c>
      <c r="BJ70" s="8">
        <f t="shared" si="89"/>
        <v>0</v>
      </c>
      <c r="BK70" s="9">
        <f>'Капитал МС'!BK70+ИГС!BK70+'Макс-М'!BK70</f>
        <v>0</v>
      </c>
      <c r="BL70" s="8">
        <f>'Капитал МС'!BL70+ИГС!BL70+'Макс-М'!BL70</f>
        <v>0</v>
      </c>
      <c r="BM70" s="9">
        <f>'Капитал МС'!BM70+ИГС!BM70+'Макс-М'!BM70</f>
        <v>0</v>
      </c>
      <c r="BN70" s="8">
        <f>'Капитал МС'!BN70+ИГС!BN70+'Макс-М'!BN70</f>
        <v>0</v>
      </c>
      <c r="BO70" s="9">
        <f>'Капитал МС'!BO70+ИГС!BO70+'Макс-М'!BO70</f>
        <v>0</v>
      </c>
      <c r="BP70" s="8">
        <f>'Капитал МС'!BP70+ИГС!BP70+'Макс-М'!BP70</f>
        <v>0</v>
      </c>
      <c r="BQ70" s="9">
        <f>'Капитал МС'!BQ70+ИГС!BQ70+'Макс-М'!BQ70</f>
        <v>0</v>
      </c>
      <c r="BR70" s="8">
        <f>'Капитал МС'!BR70+ИГС!BR70+'Макс-М'!BR70</f>
        <v>0</v>
      </c>
      <c r="BS70" s="9">
        <f>'Капитал МС'!BS70+ИГС!BS70+'Макс-М'!BS70</f>
        <v>0</v>
      </c>
      <c r="BT70" s="8">
        <f>'Капитал МС'!BT70+ИГС!BT70+'Макс-М'!BT70</f>
        <v>0</v>
      </c>
      <c r="BU70" s="9">
        <f>'Капитал МС'!BU70+ИГС!BU70+'Макс-М'!BU70</f>
        <v>0</v>
      </c>
      <c r="BV70" s="8">
        <f>'Капитал МС'!BV70+ИГС!BV70+'Макс-М'!BV70</f>
        <v>0</v>
      </c>
      <c r="BW70" s="9">
        <f>'Капитал МС'!BW70+ИГС!BW70+'Макс-М'!BW70</f>
        <v>0</v>
      </c>
      <c r="BX70" s="8">
        <f>'Капитал МС'!BX70+ИГС!BX70+'Макс-М'!BX70</f>
        <v>0</v>
      </c>
      <c r="BY70" s="9">
        <f>'Капитал МС'!BY70+ИГС!BY70+'Макс-М'!BY70</f>
        <v>5344</v>
      </c>
      <c r="BZ70" s="8">
        <f>'Капитал МС'!BZ70+ИГС!BZ70+'Макс-М'!BZ70</f>
        <v>11098684.130000001</v>
      </c>
      <c r="CA70" s="8">
        <f t="shared" si="90"/>
        <v>11016664.119999999</v>
      </c>
      <c r="CB70" s="8">
        <f t="shared" si="91"/>
        <v>0</v>
      </c>
      <c r="CC70" s="9">
        <f>'Капитал МС'!CC70+ИГС!CC70+'Макс-М'!CC70</f>
        <v>0</v>
      </c>
      <c r="CD70" s="8">
        <f>'Капитал МС'!CD70+ИГС!CD70+'Макс-М'!CD70</f>
        <v>0</v>
      </c>
      <c r="CE70" s="9">
        <f>'Капитал МС'!CE70+ИГС!CE70+'Макс-М'!CE70</f>
        <v>0</v>
      </c>
      <c r="CF70" s="8">
        <f>'Капитал МС'!CF70+ИГС!CF70+'Макс-М'!CF70</f>
        <v>0</v>
      </c>
      <c r="CG70" s="9">
        <f>'Капитал МС'!CG70+ИГС!CG70+'Макс-М'!CG70</f>
        <v>0</v>
      </c>
      <c r="CH70" s="8">
        <f>'Капитал МС'!CH70+ИГС!CH70+'Макс-М'!CH70</f>
        <v>0</v>
      </c>
      <c r="CI70" s="9">
        <f>'Капитал МС'!CI70+ИГС!CI70+'Макс-М'!CI70</f>
        <v>0</v>
      </c>
      <c r="CJ70" s="8">
        <f>'Капитал МС'!CJ70+ИГС!CJ70+'Макс-М'!CJ70</f>
        <v>0</v>
      </c>
      <c r="CK70" s="9">
        <f>'Капитал МС'!CK70+ИГС!CK70+'Макс-М'!CK70</f>
        <v>0</v>
      </c>
      <c r="CL70" s="8">
        <f>'Капитал МС'!CL70+ИГС!CL70+'Макс-М'!CL70</f>
        <v>0</v>
      </c>
      <c r="CM70" s="9">
        <f>'Капитал МС'!CM70+ИГС!CM70+'Макс-М'!CM70</f>
        <v>0</v>
      </c>
      <c r="CN70" s="8">
        <f>'Капитал МС'!CN70+ИГС!CN70+'Макс-М'!CN70</f>
        <v>0</v>
      </c>
      <c r="CO70" s="9">
        <f>'Капитал МС'!CO70+ИГС!CO70+'Макс-М'!CO70</f>
        <v>0</v>
      </c>
      <c r="CP70" s="8">
        <f>'Капитал МС'!CP70+ИГС!CP70+'Макс-М'!CP70</f>
        <v>0</v>
      </c>
      <c r="CQ70" s="9">
        <f>'Капитал МС'!CQ70+ИГС!CQ70+'Макс-М'!CQ70</f>
        <v>5343</v>
      </c>
      <c r="CR70" s="8">
        <f>'Капитал МС'!CR70+ИГС!CR70+'Макс-М'!CR70</f>
        <v>11016664.119999999</v>
      </c>
    </row>
    <row r="71" spans="1:96" x14ac:dyDescent="0.25">
      <c r="A71" s="12">
        <v>56</v>
      </c>
      <c r="B71" s="18" t="s">
        <v>49</v>
      </c>
      <c r="C71" s="12">
        <v>330023</v>
      </c>
      <c r="D71" s="25" t="s">
        <v>171</v>
      </c>
      <c r="E71" s="25" t="s">
        <v>155</v>
      </c>
      <c r="F71" s="31" t="s">
        <v>172</v>
      </c>
      <c r="G71" s="8">
        <f t="shared" si="68"/>
        <v>19859520.98</v>
      </c>
      <c r="H71" s="8">
        <f t="shared" si="69"/>
        <v>7720328.9699999997</v>
      </c>
      <c r="I71" s="9">
        <f t="shared" si="92"/>
        <v>5062</v>
      </c>
      <c r="J71" s="8">
        <f t="shared" si="70"/>
        <v>6245176.3399999999</v>
      </c>
      <c r="K71" s="9">
        <f t="shared" si="71"/>
        <v>2459</v>
      </c>
      <c r="L71" s="8">
        <f t="shared" si="72"/>
        <v>1124124.94</v>
      </c>
      <c r="M71" s="9">
        <f t="shared" si="73"/>
        <v>6080</v>
      </c>
      <c r="N71" s="8">
        <f t="shared" si="74"/>
        <v>351027.69</v>
      </c>
      <c r="O71" s="9">
        <f t="shared" si="75"/>
        <v>716</v>
      </c>
      <c r="P71" s="8">
        <f t="shared" si="76"/>
        <v>5351568.01</v>
      </c>
      <c r="Q71" s="9">
        <f t="shared" si="77"/>
        <v>86</v>
      </c>
      <c r="R71" s="8">
        <f t="shared" si="67"/>
        <v>1149842.6200000001</v>
      </c>
      <c r="S71" s="9">
        <f t="shared" si="78"/>
        <v>0</v>
      </c>
      <c r="T71" s="8">
        <f t="shared" si="79"/>
        <v>0</v>
      </c>
      <c r="U71" s="9">
        <f t="shared" si="80"/>
        <v>0</v>
      </c>
      <c r="V71" s="8">
        <f t="shared" si="81"/>
        <v>0</v>
      </c>
      <c r="W71" s="9">
        <f t="shared" si="82"/>
        <v>1456</v>
      </c>
      <c r="X71" s="8">
        <f t="shared" si="83"/>
        <v>5637781.3799999999</v>
      </c>
      <c r="Y71" s="8">
        <f t="shared" si="84"/>
        <v>4960904.7699999996</v>
      </c>
      <c r="Z71" s="8">
        <f t="shared" si="85"/>
        <v>1936359.25</v>
      </c>
      <c r="AA71" s="9">
        <f>'Капитал МС'!AA71+ИГС!AA71+'Макс-М'!AA71</f>
        <v>1266</v>
      </c>
      <c r="AB71" s="8">
        <f>'Капитал МС'!AB71+ИГС!AB71+'Макс-М'!AB71</f>
        <v>1563616.57</v>
      </c>
      <c r="AC71" s="9">
        <f>'Капитал МС'!AC71+ИГС!AC71+'Макс-М'!AC71</f>
        <v>616</v>
      </c>
      <c r="AD71" s="8">
        <f>'Капитал МС'!AD71+ИГС!AD71+'Макс-М'!AD71</f>
        <v>281031.25</v>
      </c>
      <c r="AE71" s="9">
        <f>'Капитал МС'!AE71+ИГС!AE71+'Макс-М'!AE71</f>
        <v>1521</v>
      </c>
      <c r="AF71" s="8">
        <f>'Капитал МС'!AF71+ИГС!AF71+'Макс-М'!AF71</f>
        <v>91711.43</v>
      </c>
      <c r="AG71" s="9">
        <f>'Капитал МС'!AG71+ИГС!AG71+'Макс-М'!AG71</f>
        <v>179</v>
      </c>
      <c r="AH71" s="8">
        <f>'Капитал МС'!AH71+ИГС!AH71+'Макс-М'!AH71</f>
        <v>1337892.01</v>
      </c>
      <c r="AI71" s="9">
        <f>'Капитал МС'!AI71+ИГС!AI71+'Макс-М'!AI71</f>
        <v>21</v>
      </c>
      <c r="AJ71" s="8">
        <f>'Капитал МС'!AJ71+ИГС!AJ71+'Макс-М'!AJ71</f>
        <v>287460.65999999997</v>
      </c>
      <c r="AK71" s="9">
        <f>'Капитал МС'!AK71+ИГС!AK71+'Макс-М'!AK71</f>
        <v>0</v>
      </c>
      <c r="AL71" s="8">
        <f>'Капитал МС'!AL71+ИГС!AL71+'Макс-М'!AL71</f>
        <v>0</v>
      </c>
      <c r="AM71" s="9">
        <f>'Капитал МС'!AM71+ИГС!AM71+'Макс-М'!AM71</f>
        <v>0</v>
      </c>
      <c r="AN71" s="8">
        <f>'Капитал МС'!AN71+ИГС!AN71+'Макс-М'!AN71</f>
        <v>0</v>
      </c>
      <c r="AO71" s="9">
        <f>'Капитал МС'!AO71+ИГС!AO71+'Макс-М'!AO71</f>
        <v>364</v>
      </c>
      <c r="AP71" s="8">
        <f>'Капитал МС'!AP71+ИГС!AP71+'Макс-М'!AP71</f>
        <v>1399192.85</v>
      </c>
      <c r="AQ71" s="8">
        <f t="shared" si="86"/>
        <v>4960904.7699999996</v>
      </c>
      <c r="AR71" s="8">
        <f t="shared" si="87"/>
        <v>1936359.25</v>
      </c>
      <c r="AS71" s="9">
        <f>'Капитал МС'!AS71+ИГС!AS71+'Макс-М'!AS71</f>
        <v>1266</v>
      </c>
      <c r="AT71" s="8">
        <f>'Капитал МС'!AT71+ИГС!AT71+'Макс-М'!AT71</f>
        <v>1563616.57</v>
      </c>
      <c r="AU71" s="9">
        <f>'Капитал МС'!AU71+ИГС!AU71+'Макс-М'!AU71</f>
        <v>616</v>
      </c>
      <c r="AV71" s="8">
        <f>'Капитал МС'!AV71+ИГС!AV71+'Макс-М'!AV71</f>
        <v>281031.25</v>
      </c>
      <c r="AW71" s="9">
        <f>'Капитал МС'!AW71+ИГС!AW71+'Макс-М'!AW71</f>
        <v>1521</v>
      </c>
      <c r="AX71" s="8">
        <f>'Капитал МС'!AX71+ИГС!AX71+'Макс-М'!AX71</f>
        <v>91711.43</v>
      </c>
      <c r="AY71" s="9">
        <f>'Капитал МС'!AY71+ИГС!AY71+'Макс-М'!AY71</f>
        <v>179</v>
      </c>
      <c r="AZ71" s="8">
        <f>'Капитал МС'!AZ71+ИГС!AZ71+'Макс-М'!AZ71</f>
        <v>1337892.01</v>
      </c>
      <c r="BA71" s="9">
        <f>'Капитал МС'!BA71+ИГС!BA71+'Макс-М'!BA71</f>
        <v>21</v>
      </c>
      <c r="BB71" s="8">
        <f>'Капитал МС'!BB71+ИГС!BB71+'Макс-М'!BB71</f>
        <v>287460.65999999997</v>
      </c>
      <c r="BC71" s="9">
        <f>'Капитал МС'!BC71+ИГС!BC71+'Макс-М'!BC71</f>
        <v>0</v>
      </c>
      <c r="BD71" s="8">
        <f>'Капитал МС'!BD71+ИГС!BD71+'Макс-М'!BD71</f>
        <v>0</v>
      </c>
      <c r="BE71" s="9">
        <f>'Капитал МС'!BE71+ИГС!BE71+'Макс-М'!BE71</f>
        <v>0</v>
      </c>
      <c r="BF71" s="8">
        <f>'Капитал МС'!BF71+ИГС!BF71+'Макс-М'!BF71</f>
        <v>0</v>
      </c>
      <c r="BG71" s="9">
        <f>'Капитал МС'!BG71+ИГС!BG71+'Макс-М'!BG71</f>
        <v>364</v>
      </c>
      <c r="BH71" s="8">
        <f>'Капитал МС'!BH71+ИГС!BH71+'Макс-М'!BH71</f>
        <v>1399192.85</v>
      </c>
      <c r="BI71" s="8">
        <f t="shared" si="88"/>
        <v>4960904.76</v>
      </c>
      <c r="BJ71" s="8">
        <f t="shared" si="89"/>
        <v>1936359.25</v>
      </c>
      <c r="BK71" s="9">
        <f>'Капитал МС'!BK71+ИГС!BK71+'Макс-М'!BK71</f>
        <v>1266</v>
      </c>
      <c r="BL71" s="8">
        <f>'Капитал МС'!BL71+ИГС!BL71+'Макс-М'!BL71</f>
        <v>1563616.57</v>
      </c>
      <c r="BM71" s="9">
        <f>'Капитал МС'!BM71+ИГС!BM71+'Макс-М'!BM71</f>
        <v>616</v>
      </c>
      <c r="BN71" s="8">
        <f>'Капитал МС'!BN71+ИГС!BN71+'Макс-М'!BN71</f>
        <v>281031.25</v>
      </c>
      <c r="BO71" s="9">
        <f>'Капитал МС'!BO71+ИГС!BO71+'Макс-М'!BO71</f>
        <v>1521</v>
      </c>
      <c r="BP71" s="8">
        <f>'Капитал МС'!BP71+ИГС!BP71+'Макс-М'!BP71</f>
        <v>91711.43</v>
      </c>
      <c r="BQ71" s="9">
        <f>'Капитал МС'!BQ71+ИГС!BQ71+'Макс-М'!BQ71</f>
        <v>179</v>
      </c>
      <c r="BR71" s="8">
        <f>'Капитал МС'!BR71+ИГС!BR71+'Макс-М'!BR71</f>
        <v>1337892.01</v>
      </c>
      <c r="BS71" s="9">
        <f>'Капитал МС'!BS71+ИГС!BS71+'Макс-М'!BS71</f>
        <v>21</v>
      </c>
      <c r="BT71" s="8">
        <f>'Капитал МС'!BT71+ИГС!BT71+'Макс-М'!BT71</f>
        <v>287460.65999999997</v>
      </c>
      <c r="BU71" s="9">
        <f>'Капитал МС'!BU71+ИГС!BU71+'Макс-М'!BU71</f>
        <v>0</v>
      </c>
      <c r="BV71" s="8">
        <f>'Капитал МС'!BV71+ИГС!BV71+'Макс-М'!BV71</f>
        <v>0</v>
      </c>
      <c r="BW71" s="9">
        <f>'Капитал МС'!BW71+ИГС!BW71+'Макс-М'!BW71</f>
        <v>0</v>
      </c>
      <c r="BX71" s="8">
        <f>'Капитал МС'!BX71+ИГС!BX71+'Макс-М'!BX71</f>
        <v>0</v>
      </c>
      <c r="BY71" s="9">
        <f>'Капитал МС'!BY71+ИГС!BY71+'Макс-М'!BY71</f>
        <v>364</v>
      </c>
      <c r="BZ71" s="8">
        <f>'Капитал МС'!BZ71+ИГС!BZ71+'Макс-М'!BZ71</f>
        <v>1399192.84</v>
      </c>
      <c r="CA71" s="8">
        <f t="shared" si="90"/>
        <v>4976806.68</v>
      </c>
      <c r="CB71" s="8">
        <f t="shared" si="91"/>
        <v>1911251.22</v>
      </c>
      <c r="CC71" s="9">
        <f>'Капитал МС'!CC71+ИГС!CC71+'Макс-М'!CC71</f>
        <v>1264</v>
      </c>
      <c r="CD71" s="8">
        <f>'Капитал МС'!CD71+ИГС!CD71+'Макс-М'!CD71</f>
        <v>1554326.63</v>
      </c>
      <c r="CE71" s="9">
        <f>'Капитал МС'!CE71+ИГС!CE71+'Макс-М'!CE71</f>
        <v>611</v>
      </c>
      <c r="CF71" s="8">
        <f>'Капитал МС'!CF71+ИГС!CF71+'Макс-М'!CF71</f>
        <v>281031.19</v>
      </c>
      <c r="CG71" s="9">
        <f>'Капитал МС'!CG71+ИГС!CG71+'Макс-М'!CG71</f>
        <v>1517</v>
      </c>
      <c r="CH71" s="8">
        <f>'Капитал МС'!CH71+ИГС!CH71+'Макс-М'!CH71</f>
        <v>75893.399999999994</v>
      </c>
      <c r="CI71" s="9">
        <f>'Капитал МС'!CI71+ИГС!CI71+'Макс-М'!CI71</f>
        <v>179</v>
      </c>
      <c r="CJ71" s="8">
        <f>'Капитал МС'!CJ71+ИГС!CJ71+'Макс-М'!CJ71</f>
        <v>1337891.98</v>
      </c>
      <c r="CK71" s="9">
        <f>'Капитал МС'!CK71+ИГС!CK71+'Макс-М'!CK71</f>
        <v>23</v>
      </c>
      <c r="CL71" s="8">
        <f>'Капитал МС'!CL71+ИГС!CL71+'Макс-М'!CL71</f>
        <v>287460.64</v>
      </c>
      <c r="CM71" s="9">
        <f>'Капитал МС'!CM71+ИГС!CM71+'Макс-М'!CM71</f>
        <v>0</v>
      </c>
      <c r="CN71" s="8">
        <f>'Капитал МС'!CN71+ИГС!CN71+'Макс-М'!CN71</f>
        <v>0</v>
      </c>
      <c r="CO71" s="9">
        <f>'Капитал МС'!CO71+ИГС!CO71+'Макс-М'!CO71</f>
        <v>0</v>
      </c>
      <c r="CP71" s="8">
        <f>'Капитал МС'!CP71+ИГС!CP71+'Макс-М'!CP71</f>
        <v>0</v>
      </c>
      <c r="CQ71" s="9">
        <f>'Капитал МС'!CQ71+ИГС!CQ71+'Макс-М'!CQ71</f>
        <v>364</v>
      </c>
      <c r="CR71" s="8">
        <f>'Капитал МС'!CR71+ИГС!CR71+'Макс-М'!CR71</f>
        <v>1440202.84</v>
      </c>
    </row>
    <row r="72" spans="1:96" x14ac:dyDescent="0.25">
      <c r="A72" s="12">
        <v>57</v>
      </c>
      <c r="B72" s="18" t="s">
        <v>50</v>
      </c>
      <c r="C72" s="12">
        <v>330025</v>
      </c>
      <c r="D72" s="25" t="s">
        <v>171</v>
      </c>
      <c r="E72" s="25" t="s">
        <v>155</v>
      </c>
      <c r="F72" s="31" t="s">
        <v>172</v>
      </c>
      <c r="G72" s="8">
        <f t="shared" si="68"/>
        <v>41353842.340000004</v>
      </c>
      <c r="H72" s="8">
        <f t="shared" si="69"/>
        <v>23584600.609999999</v>
      </c>
      <c r="I72" s="9">
        <f t="shared" si="92"/>
        <v>22722</v>
      </c>
      <c r="J72" s="8">
        <f t="shared" si="70"/>
        <v>15655353.52</v>
      </c>
      <c r="K72" s="9">
        <f t="shared" si="71"/>
        <v>5333</v>
      </c>
      <c r="L72" s="8">
        <f t="shared" si="72"/>
        <v>2121173.7400000002</v>
      </c>
      <c r="M72" s="9">
        <f t="shared" si="73"/>
        <v>7325</v>
      </c>
      <c r="N72" s="8">
        <f t="shared" si="74"/>
        <v>5808073.3499999996</v>
      </c>
      <c r="O72" s="9">
        <f t="shared" si="75"/>
        <v>1250</v>
      </c>
      <c r="P72" s="8">
        <f t="shared" si="76"/>
        <v>9450210</v>
      </c>
      <c r="Q72" s="9">
        <f t="shared" si="77"/>
        <v>89</v>
      </c>
      <c r="R72" s="8">
        <f t="shared" si="67"/>
        <v>1375057.27</v>
      </c>
      <c r="S72" s="9">
        <f t="shared" si="78"/>
        <v>0</v>
      </c>
      <c r="T72" s="8">
        <f t="shared" si="79"/>
        <v>0</v>
      </c>
      <c r="U72" s="9">
        <f t="shared" si="80"/>
        <v>0</v>
      </c>
      <c r="V72" s="8">
        <f t="shared" si="81"/>
        <v>0</v>
      </c>
      <c r="W72" s="9">
        <f t="shared" si="82"/>
        <v>3004</v>
      </c>
      <c r="X72" s="8">
        <f t="shared" si="83"/>
        <v>6943974.46</v>
      </c>
      <c r="Y72" s="8">
        <f t="shared" si="84"/>
        <v>10430449.42</v>
      </c>
      <c r="Z72" s="8">
        <f t="shared" si="85"/>
        <v>5988138.9800000004</v>
      </c>
      <c r="AA72" s="9">
        <f>'Капитал МС'!AA72+ИГС!AA72+'Макс-М'!AA72</f>
        <v>5682</v>
      </c>
      <c r="AB72" s="8">
        <f>'Капитал МС'!AB72+ИГС!AB72+'Макс-М'!AB72</f>
        <v>3960752.68</v>
      </c>
      <c r="AC72" s="9">
        <f>'Капитал МС'!AC72+ИГС!AC72+'Макс-М'!AC72</f>
        <v>1333</v>
      </c>
      <c r="AD72" s="8">
        <f>'Капитал МС'!AD72+ИГС!AD72+'Макс-М'!AD72</f>
        <v>530293.43000000005</v>
      </c>
      <c r="AE72" s="9">
        <f>'Капитал МС'!AE72+ИГС!AE72+'Макс-М'!AE72</f>
        <v>1831</v>
      </c>
      <c r="AF72" s="8">
        <f>'Капитал МС'!AF72+ИГС!AF72+'Макс-М'!AF72</f>
        <v>1497092.87</v>
      </c>
      <c r="AG72" s="9">
        <f>'Капитал МС'!AG72+ИГС!AG72+'Макс-М'!AG72</f>
        <v>313</v>
      </c>
      <c r="AH72" s="8">
        <f>'Капитал МС'!AH72+ИГС!AH72+'Макс-М'!AH72</f>
        <v>2362552.5</v>
      </c>
      <c r="AI72" s="9">
        <f>'Капитал МС'!AI72+ИГС!AI72+'Макс-М'!AI72</f>
        <v>22</v>
      </c>
      <c r="AJ72" s="8">
        <f>'Капитал МС'!AJ72+ИГС!AJ72+'Макс-М'!AJ72</f>
        <v>343764.32</v>
      </c>
      <c r="AK72" s="9">
        <f>'Капитал МС'!AK72+ИГС!AK72+'Макс-М'!AK72</f>
        <v>0</v>
      </c>
      <c r="AL72" s="8">
        <f>'Капитал МС'!AL72+ИГС!AL72+'Макс-М'!AL72</f>
        <v>0</v>
      </c>
      <c r="AM72" s="9">
        <f>'Капитал МС'!AM72+ИГС!AM72+'Макс-М'!AM72</f>
        <v>0</v>
      </c>
      <c r="AN72" s="8">
        <f>'Капитал МС'!AN72+ИГС!AN72+'Макс-М'!AN72</f>
        <v>0</v>
      </c>
      <c r="AO72" s="9">
        <f>'Капитал МС'!AO72+ИГС!AO72+'Макс-М'!AO72</f>
        <v>751</v>
      </c>
      <c r="AP72" s="8">
        <f>'Капитал МС'!AP72+ИГС!AP72+'Макс-М'!AP72</f>
        <v>1735993.62</v>
      </c>
      <c r="AQ72" s="8">
        <f t="shared" si="86"/>
        <v>10430449.42</v>
      </c>
      <c r="AR72" s="8">
        <f t="shared" si="87"/>
        <v>5988138.9800000004</v>
      </c>
      <c r="AS72" s="9">
        <f>'Капитал МС'!AS72+ИГС!AS72+'Макс-М'!AS72</f>
        <v>5682</v>
      </c>
      <c r="AT72" s="8">
        <f>'Капитал МС'!AT72+ИГС!AT72+'Макс-М'!AT72</f>
        <v>3960752.68</v>
      </c>
      <c r="AU72" s="9">
        <f>'Капитал МС'!AU72+ИГС!AU72+'Макс-М'!AU72</f>
        <v>1333</v>
      </c>
      <c r="AV72" s="8">
        <f>'Капитал МС'!AV72+ИГС!AV72+'Макс-М'!AV72</f>
        <v>530293.43000000005</v>
      </c>
      <c r="AW72" s="9">
        <f>'Капитал МС'!AW72+ИГС!AW72+'Макс-М'!AW72</f>
        <v>1831</v>
      </c>
      <c r="AX72" s="8">
        <f>'Капитал МС'!AX72+ИГС!AX72+'Макс-М'!AX72</f>
        <v>1497092.87</v>
      </c>
      <c r="AY72" s="9">
        <f>'Капитал МС'!AY72+ИГС!AY72+'Макс-М'!AY72</f>
        <v>313</v>
      </c>
      <c r="AZ72" s="8">
        <f>'Капитал МС'!AZ72+ИГС!AZ72+'Макс-М'!AZ72</f>
        <v>2362552.5</v>
      </c>
      <c r="BA72" s="9">
        <f>'Капитал МС'!BA72+ИГС!BA72+'Макс-М'!BA72</f>
        <v>22</v>
      </c>
      <c r="BB72" s="8">
        <f>'Капитал МС'!BB72+ИГС!BB72+'Макс-М'!BB72</f>
        <v>343764.32</v>
      </c>
      <c r="BC72" s="9">
        <f>'Капитал МС'!BC72+ИГС!BC72+'Макс-М'!BC72</f>
        <v>0</v>
      </c>
      <c r="BD72" s="8">
        <f>'Капитал МС'!BD72+ИГС!BD72+'Макс-М'!BD72</f>
        <v>0</v>
      </c>
      <c r="BE72" s="9">
        <f>'Капитал МС'!BE72+ИГС!BE72+'Макс-М'!BE72</f>
        <v>0</v>
      </c>
      <c r="BF72" s="8">
        <f>'Капитал МС'!BF72+ИГС!BF72+'Макс-М'!BF72</f>
        <v>0</v>
      </c>
      <c r="BG72" s="9">
        <f>'Капитал МС'!BG72+ИГС!BG72+'Макс-М'!BG72</f>
        <v>751</v>
      </c>
      <c r="BH72" s="8">
        <f>'Капитал МС'!BH72+ИГС!BH72+'Макс-М'!BH72</f>
        <v>1735993.62</v>
      </c>
      <c r="BI72" s="8">
        <f t="shared" si="88"/>
        <v>10430449.41</v>
      </c>
      <c r="BJ72" s="8">
        <f t="shared" si="89"/>
        <v>5988138.9800000004</v>
      </c>
      <c r="BK72" s="9">
        <f>'Капитал МС'!BK72+ИГС!BK72+'Макс-М'!BK72</f>
        <v>5682</v>
      </c>
      <c r="BL72" s="8">
        <f>'Капитал МС'!BL72+ИГС!BL72+'Макс-М'!BL72</f>
        <v>3960752.68</v>
      </c>
      <c r="BM72" s="9">
        <f>'Капитал МС'!BM72+ИГС!BM72+'Макс-М'!BM72</f>
        <v>1333</v>
      </c>
      <c r="BN72" s="8">
        <f>'Капитал МС'!BN72+ИГС!BN72+'Макс-М'!BN72</f>
        <v>530293.43000000005</v>
      </c>
      <c r="BO72" s="9">
        <f>'Капитал МС'!BO72+ИГС!BO72+'Макс-М'!BO72</f>
        <v>1831</v>
      </c>
      <c r="BP72" s="8">
        <f>'Капитал МС'!BP72+ИГС!BP72+'Макс-М'!BP72</f>
        <v>1497092.87</v>
      </c>
      <c r="BQ72" s="9">
        <f>'Капитал МС'!BQ72+ИГС!BQ72+'Макс-М'!BQ72</f>
        <v>313</v>
      </c>
      <c r="BR72" s="8">
        <f>'Капитал МС'!BR72+ИГС!BR72+'Макс-М'!BR72</f>
        <v>2362552.5</v>
      </c>
      <c r="BS72" s="9">
        <f>'Капитал МС'!BS72+ИГС!BS72+'Макс-М'!BS72</f>
        <v>22</v>
      </c>
      <c r="BT72" s="8">
        <f>'Капитал МС'!BT72+ИГС!BT72+'Макс-М'!BT72</f>
        <v>343764.32</v>
      </c>
      <c r="BU72" s="9">
        <f>'Капитал МС'!BU72+ИГС!BU72+'Макс-М'!BU72</f>
        <v>0</v>
      </c>
      <c r="BV72" s="8">
        <f>'Капитал МС'!BV72+ИГС!BV72+'Макс-М'!BV72</f>
        <v>0</v>
      </c>
      <c r="BW72" s="9">
        <f>'Капитал МС'!BW72+ИГС!BW72+'Макс-М'!BW72</f>
        <v>0</v>
      </c>
      <c r="BX72" s="8">
        <f>'Капитал МС'!BX72+ИГС!BX72+'Макс-М'!BX72</f>
        <v>0</v>
      </c>
      <c r="BY72" s="9">
        <f>'Капитал МС'!BY72+ИГС!BY72+'Макс-М'!BY72</f>
        <v>751</v>
      </c>
      <c r="BZ72" s="8">
        <f>'Капитал МС'!BZ72+ИГС!BZ72+'Макс-М'!BZ72</f>
        <v>1735993.61</v>
      </c>
      <c r="CA72" s="8">
        <f t="shared" si="90"/>
        <v>10062494.09</v>
      </c>
      <c r="CB72" s="8">
        <f t="shared" si="91"/>
        <v>5620183.6699999999</v>
      </c>
      <c r="CC72" s="9">
        <f>'Капитал МС'!CC72+ИГС!CC72+'Макс-М'!CC72</f>
        <v>5676</v>
      </c>
      <c r="CD72" s="8">
        <f>'Капитал МС'!CD72+ИГС!CD72+'Макс-М'!CD72</f>
        <v>3773095.48</v>
      </c>
      <c r="CE72" s="9">
        <f>'Капитал МС'!CE72+ИГС!CE72+'Макс-М'!CE72</f>
        <v>1334</v>
      </c>
      <c r="CF72" s="8">
        <f>'Капитал МС'!CF72+ИГС!CF72+'Макс-М'!CF72</f>
        <v>530293.44999999995</v>
      </c>
      <c r="CG72" s="9">
        <f>'Капитал МС'!CG72+ИГС!CG72+'Макс-М'!CG72</f>
        <v>1832</v>
      </c>
      <c r="CH72" s="8">
        <f>'Капитал МС'!CH72+ИГС!CH72+'Макс-М'!CH72</f>
        <v>1316794.74</v>
      </c>
      <c r="CI72" s="9">
        <f>'Капитал МС'!CI72+ИГС!CI72+'Макс-М'!CI72</f>
        <v>311</v>
      </c>
      <c r="CJ72" s="8">
        <f>'Капитал МС'!CJ72+ИГС!CJ72+'Макс-М'!CJ72</f>
        <v>2362552.5</v>
      </c>
      <c r="CK72" s="9">
        <f>'Капитал МС'!CK72+ИГС!CK72+'Макс-М'!CK72</f>
        <v>23</v>
      </c>
      <c r="CL72" s="8">
        <f>'Капитал МС'!CL72+ИГС!CL72+'Макс-М'!CL72</f>
        <v>343764.31</v>
      </c>
      <c r="CM72" s="9">
        <f>'Капитал МС'!CM72+ИГС!CM72+'Макс-М'!CM72</f>
        <v>0</v>
      </c>
      <c r="CN72" s="8">
        <f>'Капитал МС'!CN72+ИГС!CN72+'Макс-М'!CN72</f>
        <v>0</v>
      </c>
      <c r="CO72" s="9">
        <f>'Капитал МС'!CO72+ИГС!CO72+'Макс-М'!CO72</f>
        <v>0</v>
      </c>
      <c r="CP72" s="8">
        <f>'Капитал МС'!CP72+ИГС!CP72+'Макс-М'!CP72</f>
        <v>0</v>
      </c>
      <c r="CQ72" s="9">
        <f>'Капитал МС'!CQ72+ИГС!CQ72+'Макс-М'!CQ72</f>
        <v>751</v>
      </c>
      <c r="CR72" s="8">
        <f>'Капитал МС'!CR72+ИГС!CR72+'Макс-М'!CR72</f>
        <v>1735993.61</v>
      </c>
    </row>
    <row r="73" spans="1:96" x14ac:dyDescent="0.25">
      <c r="A73" s="12">
        <v>58</v>
      </c>
      <c r="B73" s="18" t="s">
        <v>51</v>
      </c>
      <c r="C73" s="12">
        <v>330031</v>
      </c>
      <c r="D73" s="25" t="s">
        <v>171</v>
      </c>
      <c r="E73" s="25" t="s">
        <v>155</v>
      </c>
      <c r="F73" s="31" t="s">
        <v>172</v>
      </c>
      <c r="G73" s="8">
        <f t="shared" si="68"/>
        <v>52436625.25</v>
      </c>
      <c r="H73" s="8">
        <f t="shared" si="69"/>
        <v>34329582.390000001</v>
      </c>
      <c r="I73" s="9">
        <f t="shared" si="92"/>
        <v>30081</v>
      </c>
      <c r="J73" s="8">
        <f t="shared" si="70"/>
        <v>26854952</v>
      </c>
      <c r="K73" s="9">
        <f t="shared" si="71"/>
        <v>3913</v>
      </c>
      <c r="L73" s="8">
        <f t="shared" si="72"/>
        <v>1804313.99</v>
      </c>
      <c r="M73" s="9">
        <f t="shared" si="73"/>
        <v>5913</v>
      </c>
      <c r="N73" s="8">
        <f t="shared" si="74"/>
        <v>5670316.4000000004</v>
      </c>
      <c r="O73" s="9">
        <f t="shared" si="75"/>
        <v>1354</v>
      </c>
      <c r="P73" s="8">
        <f t="shared" si="76"/>
        <v>10236467.470000001</v>
      </c>
      <c r="Q73" s="9">
        <f t="shared" si="77"/>
        <v>99</v>
      </c>
      <c r="R73" s="8">
        <f t="shared" si="67"/>
        <v>1573679.95</v>
      </c>
      <c r="S73" s="9">
        <f t="shared" si="78"/>
        <v>0</v>
      </c>
      <c r="T73" s="8">
        <f t="shared" si="79"/>
        <v>0</v>
      </c>
      <c r="U73" s="9">
        <f t="shared" si="80"/>
        <v>0</v>
      </c>
      <c r="V73" s="8">
        <f t="shared" si="81"/>
        <v>0</v>
      </c>
      <c r="W73" s="9">
        <f t="shared" si="82"/>
        <v>4120</v>
      </c>
      <c r="X73" s="8">
        <f t="shared" si="83"/>
        <v>6296895.4400000004</v>
      </c>
      <c r="Y73" s="8">
        <f t="shared" si="84"/>
        <v>13268930.57</v>
      </c>
      <c r="Z73" s="8">
        <f t="shared" si="85"/>
        <v>8742169.8399999999</v>
      </c>
      <c r="AA73" s="9">
        <f>'Капитал МС'!AA73+ИГС!AA73+'Макс-М'!AA73</f>
        <v>7520</v>
      </c>
      <c r="AB73" s="8">
        <f>'Капитал МС'!AB73+ИГС!AB73+'Макс-М'!AB73</f>
        <v>6819188.9900000002</v>
      </c>
      <c r="AC73" s="9">
        <f>'Капитал МС'!AC73+ИГС!AC73+'Макс-М'!AC73</f>
        <v>978</v>
      </c>
      <c r="AD73" s="8">
        <f>'Капитал МС'!AD73+ИГС!AD73+'Макс-М'!AD73</f>
        <v>451078.51</v>
      </c>
      <c r="AE73" s="9">
        <f>'Капитал МС'!AE73+ИГС!AE73+'Макс-М'!AE73</f>
        <v>1479</v>
      </c>
      <c r="AF73" s="8">
        <f>'Капитал МС'!AF73+ИГС!AF73+'Макс-М'!AF73</f>
        <v>1471902.34</v>
      </c>
      <c r="AG73" s="9">
        <f>'Капитал МС'!AG73+ИГС!AG73+'Макс-М'!AG73</f>
        <v>339</v>
      </c>
      <c r="AH73" s="8">
        <f>'Капитал МС'!AH73+ИГС!AH73+'Макс-М'!AH73</f>
        <v>2559116.87</v>
      </c>
      <c r="AI73" s="9">
        <f>'Капитал МС'!AI73+ИГС!AI73+'Макс-М'!AI73</f>
        <v>24</v>
      </c>
      <c r="AJ73" s="8">
        <f>'Капитал МС'!AJ73+ИГС!AJ73+'Макс-М'!AJ73</f>
        <v>393419.99</v>
      </c>
      <c r="AK73" s="9">
        <f>'Капитал МС'!AK73+ИГС!AK73+'Макс-М'!AK73</f>
        <v>0</v>
      </c>
      <c r="AL73" s="8">
        <f>'Капитал МС'!AL73+ИГС!AL73+'Макс-М'!AL73</f>
        <v>0</v>
      </c>
      <c r="AM73" s="9">
        <f>'Капитал МС'!AM73+ИГС!AM73+'Макс-М'!AM73</f>
        <v>0</v>
      </c>
      <c r="AN73" s="8">
        <f>'Капитал МС'!AN73+ИГС!AN73+'Макс-М'!AN73</f>
        <v>0</v>
      </c>
      <c r="AO73" s="9">
        <f>'Капитал МС'!AO73+ИГС!AO73+'Макс-М'!AO73</f>
        <v>1030</v>
      </c>
      <c r="AP73" s="8">
        <f>'Капитал МС'!AP73+ИГС!AP73+'Макс-М'!AP73</f>
        <v>1574223.87</v>
      </c>
      <c r="AQ73" s="8">
        <f t="shared" si="86"/>
        <v>13268930.57</v>
      </c>
      <c r="AR73" s="8">
        <f t="shared" si="87"/>
        <v>8742169.8399999999</v>
      </c>
      <c r="AS73" s="9">
        <f>'Капитал МС'!AS73+ИГС!AS73+'Макс-М'!AS73</f>
        <v>7520</v>
      </c>
      <c r="AT73" s="8">
        <f>'Капитал МС'!AT73+ИГС!AT73+'Макс-М'!AT73</f>
        <v>6819188.9900000002</v>
      </c>
      <c r="AU73" s="9">
        <f>'Капитал МС'!AU73+ИГС!AU73+'Макс-М'!AU73</f>
        <v>978</v>
      </c>
      <c r="AV73" s="8">
        <f>'Капитал МС'!AV73+ИГС!AV73+'Макс-М'!AV73</f>
        <v>451078.51</v>
      </c>
      <c r="AW73" s="9">
        <f>'Капитал МС'!AW73+ИГС!AW73+'Макс-М'!AW73</f>
        <v>1479</v>
      </c>
      <c r="AX73" s="8">
        <f>'Капитал МС'!AX73+ИГС!AX73+'Макс-М'!AX73</f>
        <v>1471902.34</v>
      </c>
      <c r="AY73" s="9">
        <f>'Капитал МС'!AY73+ИГС!AY73+'Макс-М'!AY73</f>
        <v>339</v>
      </c>
      <c r="AZ73" s="8">
        <f>'Капитал МС'!AZ73+ИГС!AZ73+'Макс-М'!AZ73</f>
        <v>2559116.87</v>
      </c>
      <c r="BA73" s="9">
        <f>'Капитал МС'!BA73+ИГС!BA73+'Макс-М'!BA73</f>
        <v>24</v>
      </c>
      <c r="BB73" s="8">
        <f>'Капитал МС'!BB73+ИГС!BB73+'Макс-М'!BB73</f>
        <v>393419.99</v>
      </c>
      <c r="BC73" s="9">
        <f>'Капитал МС'!BC73+ИГС!BC73+'Макс-М'!BC73</f>
        <v>0</v>
      </c>
      <c r="BD73" s="8">
        <f>'Капитал МС'!BD73+ИГС!BD73+'Макс-М'!BD73</f>
        <v>0</v>
      </c>
      <c r="BE73" s="9">
        <f>'Капитал МС'!BE73+ИГС!BE73+'Макс-М'!BE73</f>
        <v>0</v>
      </c>
      <c r="BF73" s="8">
        <f>'Капитал МС'!BF73+ИГС!BF73+'Макс-М'!BF73</f>
        <v>0</v>
      </c>
      <c r="BG73" s="9">
        <f>'Капитал МС'!BG73+ИГС!BG73+'Макс-М'!BG73</f>
        <v>1030</v>
      </c>
      <c r="BH73" s="8">
        <f>'Капитал МС'!BH73+ИГС!BH73+'Макс-М'!BH73</f>
        <v>1574223.87</v>
      </c>
      <c r="BI73" s="8">
        <f t="shared" si="88"/>
        <v>13268930.550000001</v>
      </c>
      <c r="BJ73" s="8">
        <f t="shared" si="89"/>
        <v>8742169.8399999999</v>
      </c>
      <c r="BK73" s="9">
        <f>'Капитал МС'!BK73+ИГС!BK73+'Макс-М'!BK73</f>
        <v>7520</v>
      </c>
      <c r="BL73" s="8">
        <f>'Капитал МС'!BL73+ИГС!BL73+'Макс-М'!BL73</f>
        <v>6819188.9900000002</v>
      </c>
      <c r="BM73" s="9">
        <f>'Капитал МС'!BM73+ИГС!BM73+'Макс-М'!BM73</f>
        <v>978</v>
      </c>
      <c r="BN73" s="8">
        <f>'Капитал МС'!BN73+ИГС!BN73+'Макс-М'!BN73</f>
        <v>451078.51</v>
      </c>
      <c r="BO73" s="9">
        <f>'Капитал МС'!BO73+ИГС!BO73+'Макс-М'!BO73</f>
        <v>1479</v>
      </c>
      <c r="BP73" s="8">
        <f>'Капитал МС'!BP73+ИГС!BP73+'Макс-М'!BP73</f>
        <v>1471902.34</v>
      </c>
      <c r="BQ73" s="9">
        <f>'Капитал МС'!BQ73+ИГС!BQ73+'Макс-М'!BQ73</f>
        <v>339</v>
      </c>
      <c r="BR73" s="8">
        <f>'Капитал МС'!BR73+ИГС!BR73+'Макс-М'!BR73</f>
        <v>2559116.87</v>
      </c>
      <c r="BS73" s="9">
        <f>'Капитал МС'!BS73+ИГС!BS73+'Макс-М'!BS73</f>
        <v>24</v>
      </c>
      <c r="BT73" s="8">
        <f>'Капитал МС'!BT73+ИГС!BT73+'Макс-М'!BT73</f>
        <v>393419.99</v>
      </c>
      <c r="BU73" s="9">
        <f>'Капитал МС'!BU73+ИГС!BU73+'Макс-М'!BU73</f>
        <v>0</v>
      </c>
      <c r="BV73" s="8">
        <f>'Капитал МС'!BV73+ИГС!BV73+'Макс-М'!BV73</f>
        <v>0</v>
      </c>
      <c r="BW73" s="9">
        <f>'Капитал МС'!BW73+ИГС!BW73+'Макс-М'!BW73</f>
        <v>0</v>
      </c>
      <c r="BX73" s="8">
        <f>'Капитал МС'!BX73+ИГС!BX73+'Макс-М'!BX73</f>
        <v>0</v>
      </c>
      <c r="BY73" s="9">
        <f>'Капитал МС'!BY73+ИГС!BY73+'Макс-М'!BY73</f>
        <v>1030</v>
      </c>
      <c r="BZ73" s="8">
        <f>'Капитал МС'!BZ73+ИГС!BZ73+'Макс-М'!BZ73</f>
        <v>1574223.85</v>
      </c>
      <c r="CA73" s="8">
        <f t="shared" si="90"/>
        <v>12629833.560000001</v>
      </c>
      <c r="CB73" s="8">
        <f t="shared" si="91"/>
        <v>8103072.8700000001</v>
      </c>
      <c r="CC73" s="9">
        <f>'Капитал МС'!CC73+ИГС!CC73+'Макс-М'!CC73</f>
        <v>7521</v>
      </c>
      <c r="CD73" s="8">
        <f>'Капитал МС'!CD73+ИГС!CD73+'Макс-М'!CD73</f>
        <v>6397385.0300000003</v>
      </c>
      <c r="CE73" s="9">
        <f>'Капитал МС'!CE73+ИГС!CE73+'Макс-М'!CE73</f>
        <v>979</v>
      </c>
      <c r="CF73" s="8">
        <f>'Капитал МС'!CF73+ИГС!CF73+'Макс-М'!CF73</f>
        <v>451078.46</v>
      </c>
      <c r="CG73" s="9">
        <f>'Капитал МС'!CG73+ИГС!CG73+'Макс-М'!CG73</f>
        <v>1476</v>
      </c>
      <c r="CH73" s="8">
        <f>'Капитал МС'!CH73+ИГС!CH73+'Макс-М'!CH73</f>
        <v>1254609.3799999999</v>
      </c>
      <c r="CI73" s="9">
        <f>'Капитал МС'!CI73+ИГС!CI73+'Макс-М'!CI73</f>
        <v>337</v>
      </c>
      <c r="CJ73" s="8">
        <f>'Капитал МС'!CJ73+ИГС!CJ73+'Макс-М'!CJ73</f>
        <v>2559116.86</v>
      </c>
      <c r="CK73" s="9">
        <f>'Капитал МС'!CK73+ИГС!CK73+'Макс-М'!CK73</f>
        <v>27</v>
      </c>
      <c r="CL73" s="8">
        <f>'Капитал МС'!CL73+ИГС!CL73+'Макс-М'!CL73</f>
        <v>393419.98</v>
      </c>
      <c r="CM73" s="9">
        <f>'Капитал МС'!CM73+ИГС!CM73+'Макс-М'!CM73</f>
        <v>0</v>
      </c>
      <c r="CN73" s="8">
        <f>'Капитал МС'!CN73+ИГС!CN73+'Макс-М'!CN73</f>
        <v>0</v>
      </c>
      <c r="CO73" s="9">
        <f>'Капитал МС'!CO73+ИГС!CO73+'Макс-М'!CO73</f>
        <v>0</v>
      </c>
      <c r="CP73" s="8">
        <f>'Капитал МС'!CP73+ИГС!CP73+'Макс-М'!CP73</f>
        <v>0</v>
      </c>
      <c r="CQ73" s="9">
        <f>'Капитал МС'!CQ73+ИГС!CQ73+'Макс-М'!CQ73</f>
        <v>1030</v>
      </c>
      <c r="CR73" s="8">
        <f>'Капитал МС'!CR73+ИГС!CR73+'Макс-М'!CR73</f>
        <v>1574223.85</v>
      </c>
    </row>
    <row r="74" spans="1:96" x14ac:dyDescent="0.25">
      <c r="A74" s="12">
        <v>59</v>
      </c>
      <c r="B74" s="18" t="s">
        <v>52</v>
      </c>
      <c r="C74" s="12">
        <v>330026</v>
      </c>
      <c r="D74" s="25" t="s">
        <v>171</v>
      </c>
      <c r="E74" s="25" t="s">
        <v>155</v>
      </c>
      <c r="F74" s="31" t="s">
        <v>172</v>
      </c>
      <c r="G74" s="8">
        <f t="shared" si="68"/>
        <v>12980999.439999999</v>
      </c>
      <c r="H74" s="8">
        <f t="shared" si="69"/>
        <v>8571333.0299999993</v>
      </c>
      <c r="I74" s="9">
        <f t="shared" ref="I74:I105" si="93">AA74+AS74+BK74+CC74</f>
        <v>3824</v>
      </c>
      <c r="J74" s="8">
        <f t="shared" si="70"/>
        <v>2724161.33</v>
      </c>
      <c r="K74" s="9">
        <f t="shared" si="71"/>
        <v>2055</v>
      </c>
      <c r="L74" s="8">
        <f t="shared" si="72"/>
        <v>980563.8</v>
      </c>
      <c r="M74" s="9">
        <f t="shared" si="73"/>
        <v>2234</v>
      </c>
      <c r="N74" s="8">
        <f t="shared" si="74"/>
        <v>4866607.9000000004</v>
      </c>
      <c r="O74" s="9">
        <f t="shared" si="75"/>
        <v>116</v>
      </c>
      <c r="P74" s="8">
        <f t="shared" si="76"/>
        <v>876979.49</v>
      </c>
      <c r="Q74" s="9">
        <f t="shared" si="77"/>
        <v>0</v>
      </c>
      <c r="R74" s="8">
        <f t="shared" si="67"/>
        <v>0</v>
      </c>
      <c r="S74" s="9">
        <f t="shared" si="78"/>
        <v>0</v>
      </c>
      <c r="T74" s="8">
        <f t="shared" si="79"/>
        <v>0</v>
      </c>
      <c r="U74" s="9">
        <f t="shared" si="80"/>
        <v>0</v>
      </c>
      <c r="V74" s="8">
        <f t="shared" si="81"/>
        <v>0</v>
      </c>
      <c r="W74" s="9">
        <f t="shared" si="82"/>
        <v>918</v>
      </c>
      <c r="X74" s="8">
        <f t="shared" si="83"/>
        <v>3532686.92</v>
      </c>
      <c r="Y74" s="8">
        <f t="shared" si="84"/>
        <v>3305285.44</v>
      </c>
      <c r="Z74" s="8">
        <f t="shared" si="85"/>
        <v>2213121.3199999998</v>
      </c>
      <c r="AA74" s="9">
        <f>'Капитал МС'!AA74+ИГС!AA74+'Макс-М'!AA74</f>
        <v>957</v>
      </c>
      <c r="AB74" s="8">
        <f>'Капитал МС'!AB74+ИГС!AB74+'Макс-М'!AB74</f>
        <v>696503.71</v>
      </c>
      <c r="AC74" s="9">
        <f>'Капитал МС'!AC74+ИГС!AC74+'Макс-М'!AC74</f>
        <v>514</v>
      </c>
      <c r="AD74" s="8">
        <f>'Капитал МС'!AD74+ИГС!AD74+'Макс-М'!AD74</f>
        <v>245140.96</v>
      </c>
      <c r="AE74" s="9">
        <f>'Капитал МС'!AE74+ИГС!AE74+'Макс-М'!AE74</f>
        <v>559</v>
      </c>
      <c r="AF74" s="8">
        <f>'Капитал МС'!AF74+ИГС!AF74+'Макс-М'!AF74</f>
        <v>1271476.6499999999</v>
      </c>
      <c r="AG74" s="9">
        <f>'Капитал МС'!AG74+ИГС!AG74+'Макс-М'!AG74</f>
        <v>29</v>
      </c>
      <c r="AH74" s="8">
        <f>'Капитал МС'!AH74+ИГС!AH74+'Макс-М'!AH74</f>
        <v>219244.88</v>
      </c>
      <c r="AI74" s="9">
        <f>'Капитал МС'!AI74+ИГС!AI74+'Макс-М'!AI74</f>
        <v>0</v>
      </c>
      <c r="AJ74" s="8">
        <f>'Капитал МС'!AJ74+ИГС!AJ74+'Макс-М'!AJ74</f>
        <v>0</v>
      </c>
      <c r="AK74" s="9">
        <f>'Капитал МС'!AK74+ИГС!AK74+'Макс-М'!AK74</f>
        <v>0</v>
      </c>
      <c r="AL74" s="8">
        <f>'Капитал МС'!AL74+ИГС!AL74+'Макс-М'!AL74</f>
        <v>0</v>
      </c>
      <c r="AM74" s="9">
        <f>'Капитал МС'!AM74+ИГС!AM74+'Макс-М'!AM74</f>
        <v>0</v>
      </c>
      <c r="AN74" s="8">
        <f>'Капитал МС'!AN74+ИГС!AN74+'Макс-М'!AN74</f>
        <v>0</v>
      </c>
      <c r="AO74" s="9">
        <f>'Капитал МС'!AO74+ИГС!AO74+'Макс-М'!AO74</f>
        <v>230</v>
      </c>
      <c r="AP74" s="8">
        <f>'Капитал МС'!AP74+ИГС!AP74+'Макс-М'!AP74</f>
        <v>872919.24</v>
      </c>
      <c r="AQ74" s="8">
        <f t="shared" si="86"/>
        <v>3305285.44</v>
      </c>
      <c r="AR74" s="8">
        <f t="shared" si="87"/>
        <v>2213121.3199999998</v>
      </c>
      <c r="AS74" s="9">
        <f>'Капитал МС'!AS74+ИГС!AS74+'Макс-М'!AS74</f>
        <v>957</v>
      </c>
      <c r="AT74" s="8">
        <f>'Капитал МС'!AT74+ИГС!AT74+'Макс-М'!AT74</f>
        <v>696503.71</v>
      </c>
      <c r="AU74" s="9">
        <f>'Капитал МС'!AU74+ИГС!AU74+'Макс-М'!AU74</f>
        <v>514</v>
      </c>
      <c r="AV74" s="8">
        <f>'Капитал МС'!AV74+ИГС!AV74+'Макс-М'!AV74</f>
        <v>245140.96</v>
      </c>
      <c r="AW74" s="9">
        <f>'Капитал МС'!AW74+ИГС!AW74+'Макс-М'!AW74</f>
        <v>559</v>
      </c>
      <c r="AX74" s="8">
        <f>'Капитал МС'!AX74+ИГС!AX74+'Макс-М'!AX74</f>
        <v>1271476.6499999999</v>
      </c>
      <c r="AY74" s="9">
        <f>'Капитал МС'!AY74+ИГС!AY74+'Макс-М'!AY74</f>
        <v>29</v>
      </c>
      <c r="AZ74" s="8">
        <f>'Капитал МС'!AZ74+ИГС!AZ74+'Макс-М'!AZ74</f>
        <v>219244.88</v>
      </c>
      <c r="BA74" s="9">
        <f>'Капитал МС'!BA74+ИГС!BA74+'Макс-М'!BA74</f>
        <v>0</v>
      </c>
      <c r="BB74" s="8">
        <f>'Капитал МС'!BB74+ИГС!BB74+'Макс-М'!BB74</f>
        <v>0</v>
      </c>
      <c r="BC74" s="9">
        <f>'Капитал МС'!BC74+ИГС!BC74+'Макс-М'!BC74</f>
        <v>0</v>
      </c>
      <c r="BD74" s="8">
        <f>'Капитал МС'!BD74+ИГС!BD74+'Макс-М'!BD74</f>
        <v>0</v>
      </c>
      <c r="BE74" s="9">
        <f>'Капитал МС'!BE74+ИГС!BE74+'Макс-М'!BE74</f>
        <v>0</v>
      </c>
      <c r="BF74" s="8">
        <f>'Капитал МС'!BF74+ИГС!BF74+'Макс-М'!BF74</f>
        <v>0</v>
      </c>
      <c r="BG74" s="9">
        <f>'Капитал МС'!BG74+ИГС!BG74+'Макс-М'!BG74</f>
        <v>230</v>
      </c>
      <c r="BH74" s="8">
        <f>'Капитал МС'!BH74+ИГС!BH74+'Макс-М'!BH74</f>
        <v>872919.24</v>
      </c>
      <c r="BI74" s="8">
        <f t="shared" si="88"/>
        <v>3305285.42</v>
      </c>
      <c r="BJ74" s="8">
        <f t="shared" si="89"/>
        <v>2213121.3199999998</v>
      </c>
      <c r="BK74" s="9">
        <f>'Капитал МС'!BK74+ИГС!BK74+'Макс-М'!BK74</f>
        <v>957</v>
      </c>
      <c r="BL74" s="8">
        <f>'Капитал МС'!BL74+ИГС!BL74+'Макс-М'!BL74</f>
        <v>696503.71</v>
      </c>
      <c r="BM74" s="9">
        <f>'Капитал МС'!BM74+ИГС!BM74+'Макс-М'!BM74</f>
        <v>514</v>
      </c>
      <c r="BN74" s="8">
        <f>'Капитал МС'!BN74+ИГС!BN74+'Макс-М'!BN74</f>
        <v>245140.96</v>
      </c>
      <c r="BO74" s="9">
        <f>'Капитал МС'!BO74+ИГС!BO74+'Макс-М'!BO74</f>
        <v>559</v>
      </c>
      <c r="BP74" s="8">
        <f>'Капитал МС'!BP74+ИГС!BP74+'Макс-М'!BP74</f>
        <v>1271476.6499999999</v>
      </c>
      <c r="BQ74" s="9">
        <f>'Капитал МС'!BQ74+ИГС!BQ74+'Макс-М'!BQ74</f>
        <v>29</v>
      </c>
      <c r="BR74" s="8">
        <f>'Капитал МС'!BR74+ИГС!BR74+'Макс-М'!BR74</f>
        <v>219244.88</v>
      </c>
      <c r="BS74" s="9">
        <f>'Капитал МС'!BS74+ИГС!BS74+'Макс-М'!BS74</f>
        <v>0</v>
      </c>
      <c r="BT74" s="8">
        <f>'Капитал МС'!BT74+ИГС!BT74+'Макс-М'!BT74</f>
        <v>0</v>
      </c>
      <c r="BU74" s="9">
        <f>'Капитал МС'!BU74+ИГС!BU74+'Макс-М'!BU74</f>
        <v>0</v>
      </c>
      <c r="BV74" s="8">
        <f>'Капитал МС'!BV74+ИГС!BV74+'Макс-М'!BV74</f>
        <v>0</v>
      </c>
      <c r="BW74" s="9">
        <f>'Капитал МС'!BW74+ИГС!BW74+'Макс-М'!BW74</f>
        <v>0</v>
      </c>
      <c r="BX74" s="8">
        <f>'Капитал МС'!BX74+ИГС!BX74+'Макс-М'!BX74</f>
        <v>0</v>
      </c>
      <c r="BY74" s="9">
        <f>'Капитал МС'!BY74+ИГС!BY74+'Макс-М'!BY74</f>
        <v>229</v>
      </c>
      <c r="BZ74" s="8">
        <f>'Капитал МС'!BZ74+ИГС!BZ74+'Макс-М'!BZ74</f>
        <v>872919.22</v>
      </c>
      <c r="CA74" s="8">
        <f t="shared" si="90"/>
        <v>3065143.14</v>
      </c>
      <c r="CB74" s="8">
        <f t="shared" si="91"/>
        <v>1931969.07</v>
      </c>
      <c r="CC74" s="9">
        <f>'Капитал МС'!CC74+ИГС!CC74+'Макс-М'!CC74</f>
        <v>953</v>
      </c>
      <c r="CD74" s="8">
        <f>'Капитал МС'!CD74+ИГС!CD74+'Макс-М'!CD74</f>
        <v>634650.19999999995</v>
      </c>
      <c r="CE74" s="9">
        <f>'Капитал МС'!CE74+ИГС!CE74+'Макс-М'!CE74</f>
        <v>513</v>
      </c>
      <c r="CF74" s="8">
        <f>'Капитал МС'!CF74+ИГС!CF74+'Макс-М'!CF74</f>
        <v>245140.92</v>
      </c>
      <c r="CG74" s="9">
        <f>'Капитал МС'!CG74+ИГС!CG74+'Макс-М'!CG74</f>
        <v>557</v>
      </c>
      <c r="CH74" s="8">
        <f>'Капитал МС'!CH74+ИГС!CH74+'Макс-М'!CH74</f>
        <v>1052177.95</v>
      </c>
      <c r="CI74" s="9">
        <f>'Капитал МС'!CI74+ИГС!CI74+'Макс-М'!CI74</f>
        <v>29</v>
      </c>
      <c r="CJ74" s="8">
        <f>'Капитал МС'!CJ74+ИГС!CJ74+'Макс-М'!CJ74</f>
        <v>219244.85</v>
      </c>
      <c r="CK74" s="9">
        <f>'Капитал МС'!CK74+ИГС!CK74+'Макс-М'!CK74</f>
        <v>0</v>
      </c>
      <c r="CL74" s="8">
        <f>'Капитал МС'!CL74+ИГС!CL74+'Макс-М'!CL74</f>
        <v>0</v>
      </c>
      <c r="CM74" s="9">
        <f>'Капитал МС'!CM74+ИГС!CM74+'Макс-М'!CM74</f>
        <v>0</v>
      </c>
      <c r="CN74" s="8">
        <f>'Капитал МС'!CN74+ИГС!CN74+'Макс-М'!CN74</f>
        <v>0</v>
      </c>
      <c r="CO74" s="9">
        <f>'Капитал МС'!CO74+ИГС!CO74+'Макс-М'!CO74</f>
        <v>0</v>
      </c>
      <c r="CP74" s="8">
        <f>'Капитал МС'!CP74+ИГС!CP74+'Макс-М'!CP74</f>
        <v>0</v>
      </c>
      <c r="CQ74" s="9">
        <f>'Капитал МС'!CQ74+ИГС!CQ74+'Макс-М'!CQ74</f>
        <v>229</v>
      </c>
      <c r="CR74" s="8">
        <f>'Капитал МС'!CR74+ИГС!CR74+'Макс-М'!CR74</f>
        <v>913929.22</v>
      </c>
    </row>
    <row r="75" spans="1:96" x14ac:dyDescent="0.25">
      <c r="A75" s="12">
        <v>60</v>
      </c>
      <c r="B75" s="18" t="s">
        <v>53</v>
      </c>
      <c r="C75" s="12">
        <v>330365</v>
      </c>
      <c r="D75" s="25" t="s">
        <v>171</v>
      </c>
      <c r="E75" s="25" t="s">
        <v>167</v>
      </c>
      <c r="F75" s="31" t="s">
        <v>172</v>
      </c>
      <c r="G75" s="8">
        <f t="shared" ref="G75:G138" si="94">H75+P75+R75+X75</f>
        <v>17527021.66</v>
      </c>
      <c r="H75" s="8">
        <f t="shared" ref="H75:H138" si="95">J75+L75+N75</f>
        <v>10859468.779999999</v>
      </c>
      <c r="I75" s="9">
        <f t="shared" si="93"/>
        <v>14144</v>
      </c>
      <c r="J75" s="8">
        <f t="shared" ref="J75:J138" si="96">AB75+AT75+BL75+CD75</f>
        <v>6152813.9299999997</v>
      </c>
      <c r="K75" s="9">
        <f t="shared" ref="K75:K138" si="97">AC75+AU75+BM75+CE75</f>
        <v>586</v>
      </c>
      <c r="L75" s="8">
        <f t="shared" ref="L75:L138" si="98">AD75+AV75+BN75+CF75</f>
        <v>257511.91</v>
      </c>
      <c r="M75" s="9">
        <f t="shared" ref="M75:M138" si="99">AE75+AW75+BO75+CG75</f>
        <v>3019</v>
      </c>
      <c r="N75" s="8">
        <f t="shared" ref="N75:N138" si="100">AF75+AX75+BP75+CH75</f>
        <v>4449142.9400000004</v>
      </c>
      <c r="O75" s="9">
        <f t="shared" ref="O75:O138" si="101">AG75+AY75+BQ75+CI75</f>
        <v>537</v>
      </c>
      <c r="P75" s="8">
        <f t="shared" ref="P75:P138" si="102">AH75+AZ75+BR75+CJ75</f>
        <v>5213165.3899999997</v>
      </c>
      <c r="Q75" s="9">
        <f t="shared" ref="Q75:Q138" si="103">AI75+BA75+BS75+CK75</f>
        <v>110</v>
      </c>
      <c r="R75" s="8">
        <f t="shared" ref="R75:R138" si="104">AJ75+BB75+BT75+CL75</f>
        <v>1454387.49</v>
      </c>
      <c r="S75" s="9">
        <f t="shared" ref="S75:S138" si="105">AK75+BC75+BU75+CM75</f>
        <v>0</v>
      </c>
      <c r="T75" s="8">
        <f t="shared" ref="T75:T138" si="106">AL75+BD75+BV75+CN75</f>
        <v>0</v>
      </c>
      <c r="U75" s="9">
        <f t="shared" ref="U75:U138" si="107">AM75+BE75+BW75+CO75</f>
        <v>0</v>
      </c>
      <c r="V75" s="8">
        <f t="shared" ref="V75:V138" si="108">AN75+BF75+BX75+CP75</f>
        <v>0</v>
      </c>
      <c r="W75" s="9">
        <f t="shared" ref="W75:W138" si="109">AO75+BG75+BY75+CQ75</f>
        <v>0</v>
      </c>
      <c r="X75" s="8">
        <f t="shared" ref="X75:X138" si="110">AP75+BH75+BZ75+CR75</f>
        <v>0</v>
      </c>
      <c r="Y75" s="8">
        <f t="shared" ref="Y75:Y138" si="111">Z75+AH75+AJ75+AP75</f>
        <v>4454494.67</v>
      </c>
      <c r="Z75" s="8">
        <f t="shared" ref="Z75:Z138" si="112">AB75+AD75+AF75</f>
        <v>2787606.44</v>
      </c>
      <c r="AA75" s="9">
        <f>'Капитал МС'!AA75+ИГС!AA75+'Макс-М'!AA75</f>
        <v>3536</v>
      </c>
      <c r="AB75" s="8">
        <f>'Капитал МС'!AB75+ИГС!AB75+'Макс-М'!AB75</f>
        <v>1578937.46</v>
      </c>
      <c r="AC75" s="9">
        <f>'Капитал МС'!AC75+ИГС!AC75+'Макс-М'!AC75</f>
        <v>147</v>
      </c>
      <c r="AD75" s="8">
        <f>'Капитал МС'!AD75+ИГС!AD75+'Макс-М'!AD75</f>
        <v>64377.98</v>
      </c>
      <c r="AE75" s="9">
        <f>'Капитал МС'!AE75+ИГС!AE75+'Макс-М'!AE75</f>
        <v>755</v>
      </c>
      <c r="AF75" s="8">
        <f>'Капитал МС'!AF75+ИГС!AF75+'Макс-М'!AF75</f>
        <v>1144291</v>
      </c>
      <c r="AG75" s="9">
        <f>'Капитал МС'!AG75+ИГС!AG75+'Макс-М'!AG75</f>
        <v>134</v>
      </c>
      <c r="AH75" s="8">
        <f>'Капитал МС'!AH75+ИГС!AH75+'Макс-М'!AH75</f>
        <v>1303291.3500000001</v>
      </c>
      <c r="AI75" s="9">
        <f>'Капитал МС'!AI75+ИГС!AI75+'Макс-М'!AI75</f>
        <v>27</v>
      </c>
      <c r="AJ75" s="8">
        <f>'Капитал МС'!AJ75+ИГС!AJ75+'Макс-М'!AJ75</f>
        <v>363596.88</v>
      </c>
      <c r="AK75" s="9">
        <f>'Капитал МС'!AK75+ИГС!AK75+'Макс-М'!AK75</f>
        <v>0</v>
      </c>
      <c r="AL75" s="8">
        <f>'Капитал МС'!AL75+ИГС!AL75+'Макс-М'!AL75</f>
        <v>0</v>
      </c>
      <c r="AM75" s="9">
        <f>'Капитал МС'!AM75+ИГС!AM75+'Макс-М'!AM75</f>
        <v>0</v>
      </c>
      <c r="AN75" s="8">
        <f>'Капитал МС'!AN75+ИГС!AN75+'Макс-М'!AN75</f>
        <v>0</v>
      </c>
      <c r="AO75" s="9">
        <f>'Капитал МС'!AO75+ИГС!AO75+'Макс-М'!AO75</f>
        <v>0</v>
      </c>
      <c r="AP75" s="8">
        <f>'Капитал МС'!AP75+ИГС!AP75+'Макс-М'!AP75</f>
        <v>0</v>
      </c>
      <c r="AQ75" s="8">
        <f t="shared" ref="AQ75:AQ138" si="113">AR75+AZ75+BB75+BH75</f>
        <v>4454494.67</v>
      </c>
      <c r="AR75" s="8">
        <f t="shared" ref="AR75:AR138" si="114">AT75+AV75+AX75</f>
        <v>2787606.44</v>
      </c>
      <c r="AS75" s="9">
        <f>'Капитал МС'!AS75+ИГС!AS75+'Макс-М'!AS75</f>
        <v>3536</v>
      </c>
      <c r="AT75" s="8">
        <f>'Капитал МС'!AT75+ИГС!AT75+'Макс-М'!AT75</f>
        <v>1578937.46</v>
      </c>
      <c r="AU75" s="9">
        <f>'Капитал МС'!AU75+ИГС!AU75+'Макс-М'!AU75</f>
        <v>147</v>
      </c>
      <c r="AV75" s="8">
        <f>'Капитал МС'!AV75+ИГС!AV75+'Макс-М'!AV75</f>
        <v>64377.98</v>
      </c>
      <c r="AW75" s="9">
        <f>'Капитал МС'!AW75+ИГС!AW75+'Макс-М'!AW75</f>
        <v>755</v>
      </c>
      <c r="AX75" s="8">
        <f>'Капитал МС'!AX75+ИГС!AX75+'Макс-М'!AX75</f>
        <v>1144291</v>
      </c>
      <c r="AY75" s="9">
        <f>'Капитал МС'!AY75+ИГС!AY75+'Макс-М'!AY75</f>
        <v>134</v>
      </c>
      <c r="AZ75" s="8">
        <f>'Капитал МС'!AZ75+ИГС!AZ75+'Макс-М'!AZ75</f>
        <v>1303291.3500000001</v>
      </c>
      <c r="BA75" s="9">
        <f>'Капитал МС'!BA75+ИГС!BA75+'Макс-М'!BA75</f>
        <v>27</v>
      </c>
      <c r="BB75" s="8">
        <f>'Капитал МС'!BB75+ИГС!BB75+'Макс-М'!BB75</f>
        <v>363596.88</v>
      </c>
      <c r="BC75" s="9">
        <f>'Капитал МС'!BC75+ИГС!BC75+'Макс-М'!BC75</f>
        <v>0</v>
      </c>
      <c r="BD75" s="8">
        <f>'Капитал МС'!BD75+ИГС!BD75+'Макс-М'!BD75</f>
        <v>0</v>
      </c>
      <c r="BE75" s="9">
        <f>'Капитал МС'!BE75+ИГС!BE75+'Макс-М'!BE75</f>
        <v>0</v>
      </c>
      <c r="BF75" s="8">
        <f>'Капитал МС'!BF75+ИГС!BF75+'Макс-М'!BF75</f>
        <v>0</v>
      </c>
      <c r="BG75" s="9">
        <f>'Капитал МС'!BG75+ИГС!BG75+'Макс-М'!BG75</f>
        <v>0</v>
      </c>
      <c r="BH75" s="8">
        <f>'Капитал МС'!BH75+ИГС!BH75+'Макс-М'!BH75</f>
        <v>0</v>
      </c>
      <c r="BI75" s="8">
        <f t="shared" ref="BI75:BI138" si="115">BJ75+BR75+BT75+BZ75</f>
        <v>4454494.67</v>
      </c>
      <c r="BJ75" s="8">
        <f t="shared" ref="BJ75:BJ138" si="116">BL75+BN75+BP75</f>
        <v>2787606.44</v>
      </c>
      <c r="BK75" s="9">
        <f>'Капитал МС'!BK75+ИГС!BK75+'Макс-М'!BK75</f>
        <v>3536</v>
      </c>
      <c r="BL75" s="8">
        <f>'Капитал МС'!BL75+ИГС!BL75+'Макс-М'!BL75</f>
        <v>1578937.46</v>
      </c>
      <c r="BM75" s="9">
        <f>'Капитал МС'!BM75+ИГС!BM75+'Макс-М'!BM75</f>
        <v>147</v>
      </c>
      <c r="BN75" s="8">
        <f>'Капитал МС'!BN75+ИГС!BN75+'Макс-М'!BN75</f>
        <v>64377.98</v>
      </c>
      <c r="BO75" s="9">
        <f>'Капитал МС'!BO75+ИГС!BO75+'Макс-М'!BO75</f>
        <v>755</v>
      </c>
      <c r="BP75" s="8">
        <f>'Капитал МС'!BP75+ИГС!BP75+'Макс-М'!BP75</f>
        <v>1144291</v>
      </c>
      <c r="BQ75" s="9">
        <f>'Капитал МС'!BQ75+ИГС!BQ75+'Макс-М'!BQ75</f>
        <v>134</v>
      </c>
      <c r="BR75" s="8">
        <f>'Капитал МС'!BR75+ИГС!BR75+'Макс-М'!BR75</f>
        <v>1303291.3500000001</v>
      </c>
      <c r="BS75" s="9">
        <f>'Капитал МС'!BS75+ИГС!BS75+'Макс-М'!BS75</f>
        <v>27</v>
      </c>
      <c r="BT75" s="8">
        <f>'Капитал МС'!BT75+ИГС!BT75+'Макс-М'!BT75</f>
        <v>363596.88</v>
      </c>
      <c r="BU75" s="9">
        <f>'Капитал МС'!BU75+ИГС!BU75+'Макс-М'!BU75</f>
        <v>0</v>
      </c>
      <c r="BV75" s="8">
        <f>'Капитал МС'!BV75+ИГС!BV75+'Макс-М'!BV75</f>
        <v>0</v>
      </c>
      <c r="BW75" s="9">
        <f>'Капитал МС'!BW75+ИГС!BW75+'Макс-М'!BW75</f>
        <v>0</v>
      </c>
      <c r="BX75" s="8">
        <f>'Капитал МС'!BX75+ИГС!BX75+'Макс-М'!BX75</f>
        <v>0</v>
      </c>
      <c r="BY75" s="9">
        <f>'Капитал МС'!BY75+ИГС!BY75+'Макс-М'!BY75</f>
        <v>0</v>
      </c>
      <c r="BZ75" s="8">
        <f>'Капитал МС'!BZ75+ИГС!BZ75+'Макс-М'!BZ75</f>
        <v>0</v>
      </c>
      <c r="CA75" s="8">
        <f t="shared" ref="CA75:CA138" si="117">CB75+CJ75+CL75+CR75</f>
        <v>4163537.65</v>
      </c>
      <c r="CB75" s="8">
        <f t="shared" ref="CB75:CB138" si="118">CD75+CF75+CH75</f>
        <v>2496649.46</v>
      </c>
      <c r="CC75" s="9">
        <f>'Капитал МС'!CC75+ИГС!CC75+'Макс-М'!CC75</f>
        <v>3536</v>
      </c>
      <c r="CD75" s="8">
        <f>'Капитал МС'!CD75+ИГС!CD75+'Макс-М'!CD75</f>
        <v>1416001.55</v>
      </c>
      <c r="CE75" s="9">
        <f>'Капитал МС'!CE75+ИГС!CE75+'Макс-М'!CE75</f>
        <v>145</v>
      </c>
      <c r="CF75" s="8">
        <f>'Капитал МС'!CF75+ИГС!CF75+'Макс-М'!CF75</f>
        <v>64377.97</v>
      </c>
      <c r="CG75" s="9">
        <f>'Капитал МС'!CG75+ИГС!CG75+'Макс-М'!CG75</f>
        <v>754</v>
      </c>
      <c r="CH75" s="8">
        <f>'Капитал МС'!CH75+ИГС!CH75+'Макс-М'!CH75</f>
        <v>1016269.94</v>
      </c>
      <c r="CI75" s="9">
        <f>'Капитал МС'!CI75+ИГС!CI75+'Макс-М'!CI75</f>
        <v>135</v>
      </c>
      <c r="CJ75" s="8">
        <f>'Капитал МС'!CJ75+ИГС!CJ75+'Макс-М'!CJ75</f>
        <v>1303291.3400000001</v>
      </c>
      <c r="CK75" s="9">
        <f>'Капитал МС'!CK75+ИГС!CK75+'Макс-М'!CK75</f>
        <v>29</v>
      </c>
      <c r="CL75" s="8">
        <f>'Капитал МС'!CL75+ИГС!CL75+'Макс-М'!CL75</f>
        <v>363596.85</v>
      </c>
      <c r="CM75" s="9">
        <f>'Капитал МС'!CM75+ИГС!CM75+'Макс-М'!CM75</f>
        <v>0</v>
      </c>
      <c r="CN75" s="8">
        <f>'Капитал МС'!CN75+ИГС!CN75+'Макс-М'!CN75</f>
        <v>0</v>
      </c>
      <c r="CO75" s="9">
        <f>'Капитал МС'!CO75+ИГС!CO75+'Макс-М'!CO75</f>
        <v>0</v>
      </c>
      <c r="CP75" s="8">
        <f>'Капитал МС'!CP75+ИГС!CP75+'Макс-М'!CP75</f>
        <v>0</v>
      </c>
      <c r="CQ75" s="9">
        <f>'Капитал МС'!CQ75+ИГС!CQ75+'Макс-М'!CQ75</f>
        <v>0</v>
      </c>
      <c r="CR75" s="8">
        <f>'Капитал МС'!CR75+ИГС!CR75+'Макс-М'!CR75</f>
        <v>0</v>
      </c>
    </row>
    <row r="76" spans="1:96" x14ac:dyDescent="0.25">
      <c r="A76" s="12">
        <v>61</v>
      </c>
      <c r="B76" s="13" t="s">
        <v>131</v>
      </c>
      <c r="C76" s="12" t="s">
        <v>173</v>
      </c>
      <c r="D76" s="25" t="s">
        <v>171</v>
      </c>
      <c r="E76" s="25" t="s">
        <v>161</v>
      </c>
      <c r="F76" s="31" t="s">
        <v>172</v>
      </c>
      <c r="G76" s="8">
        <f t="shared" si="94"/>
        <v>0</v>
      </c>
      <c r="H76" s="8">
        <f t="shared" si="95"/>
        <v>0</v>
      </c>
      <c r="I76" s="9">
        <f t="shared" si="93"/>
        <v>0</v>
      </c>
      <c r="J76" s="8">
        <f t="shared" si="96"/>
        <v>0</v>
      </c>
      <c r="K76" s="9">
        <f t="shared" si="97"/>
        <v>0</v>
      </c>
      <c r="L76" s="8">
        <f t="shared" si="98"/>
        <v>0</v>
      </c>
      <c r="M76" s="9">
        <f t="shared" si="99"/>
        <v>0</v>
      </c>
      <c r="N76" s="8">
        <f t="shared" si="100"/>
        <v>0</v>
      </c>
      <c r="O76" s="9">
        <f t="shared" si="101"/>
        <v>0</v>
      </c>
      <c r="P76" s="8">
        <f t="shared" si="102"/>
        <v>0</v>
      </c>
      <c r="Q76" s="9">
        <f t="shared" si="103"/>
        <v>0</v>
      </c>
      <c r="R76" s="8">
        <f t="shared" si="104"/>
        <v>0</v>
      </c>
      <c r="S76" s="9">
        <f t="shared" si="105"/>
        <v>0</v>
      </c>
      <c r="T76" s="8">
        <f t="shared" si="106"/>
        <v>0</v>
      </c>
      <c r="U76" s="9">
        <f t="shared" si="107"/>
        <v>0</v>
      </c>
      <c r="V76" s="8">
        <f t="shared" si="108"/>
        <v>0</v>
      </c>
      <c r="W76" s="9">
        <f t="shared" si="109"/>
        <v>0</v>
      </c>
      <c r="X76" s="8">
        <f t="shared" si="110"/>
        <v>0</v>
      </c>
      <c r="Y76" s="8">
        <f t="shared" si="111"/>
        <v>0</v>
      </c>
      <c r="Z76" s="8">
        <f t="shared" si="112"/>
        <v>0</v>
      </c>
      <c r="AA76" s="9">
        <f>'Капитал МС'!AA76+ИГС!AA76+'Макс-М'!AA76</f>
        <v>0</v>
      </c>
      <c r="AB76" s="8">
        <f>'Капитал МС'!AB76+ИГС!AB76+'Макс-М'!AB76</f>
        <v>0</v>
      </c>
      <c r="AC76" s="9">
        <f>'Капитал МС'!AC76+ИГС!AC76+'Макс-М'!AC76</f>
        <v>0</v>
      </c>
      <c r="AD76" s="8">
        <f>'Капитал МС'!AD76+ИГС!AD76+'Макс-М'!AD76</f>
        <v>0</v>
      </c>
      <c r="AE76" s="9">
        <f>'Капитал МС'!AE76+ИГС!AE76+'Макс-М'!AE76</f>
        <v>0</v>
      </c>
      <c r="AF76" s="8">
        <f>'Капитал МС'!AF76+ИГС!AF76+'Макс-М'!AF76</f>
        <v>0</v>
      </c>
      <c r="AG76" s="9">
        <f>'Капитал МС'!AG76+ИГС!AG76+'Макс-М'!AG76</f>
        <v>0</v>
      </c>
      <c r="AH76" s="8">
        <f>'Капитал МС'!AH76+ИГС!AH76+'Макс-М'!AH76</f>
        <v>0</v>
      </c>
      <c r="AI76" s="9">
        <f>'Капитал МС'!AI76+ИГС!AI76+'Макс-М'!AI76</f>
        <v>0</v>
      </c>
      <c r="AJ76" s="8">
        <f>'Капитал МС'!AJ76+ИГС!AJ76+'Макс-М'!AJ76</f>
        <v>0</v>
      </c>
      <c r="AK76" s="9">
        <f>'Капитал МС'!AK76+ИГС!AK76+'Макс-М'!AK76</f>
        <v>0</v>
      </c>
      <c r="AL76" s="8">
        <f>'Капитал МС'!AL76+ИГС!AL76+'Макс-М'!AL76</f>
        <v>0</v>
      </c>
      <c r="AM76" s="9">
        <f>'Капитал МС'!AM76+ИГС!AM76+'Макс-М'!AM76</f>
        <v>0</v>
      </c>
      <c r="AN76" s="8">
        <f>'Капитал МС'!AN76+ИГС!AN76+'Макс-М'!AN76</f>
        <v>0</v>
      </c>
      <c r="AO76" s="9">
        <f>'Капитал МС'!AO76+ИГС!AO76+'Макс-М'!AO76</f>
        <v>0</v>
      </c>
      <c r="AP76" s="8">
        <f>'Капитал МС'!AP76+ИГС!AP76+'Макс-М'!AP76</f>
        <v>0</v>
      </c>
      <c r="AQ76" s="8">
        <f t="shared" si="113"/>
        <v>0</v>
      </c>
      <c r="AR76" s="8">
        <f t="shared" si="114"/>
        <v>0</v>
      </c>
      <c r="AS76" s="9">
        <f>'Капитал МС'!AS76+ИГС!AS76+'Макс-М'!AS76</f>
        <v>0</v>
      </c>
      <c r="AT76" s="8">
        <f>'Капитал МС'!AT76+ИГС!AT76+'Макс-М'!AT76</f>
        <v>0</v>
      </c>
      <c r="AU76" s="9">
        <f>'Капитал МС'!AU76+ИГС!AU76+'Макс-М'!AU76</f>
        <v>0</v>
      </c>
      <c r="AV76" s="8">
        <f>'Капитал МС'!AV76+ИГС!AV76+'Макс-М'!AV76</f>
        <v>0</v>
      </c>
      <c r="AW76" s="9">
        <f>'Капитал МС'!AW76+ИГС!AW76+'Макс-М'!AW76</f>
        <v>0</v>
      </c>
      <c r="AX76" s="8">
        <f>'Капитал МС'!AX76+ИГС!AX76+'Макс-М'!AX76</f>
        <v>0</v>
      </c>
      <c r="AY76" s="9">
        <f>'Капитал МС'!AY76+ИГС!AY76+'Макс-М'!AY76</f>
        <v>0</v>
      </c>
      <c r="AZ76" s="8">
        <f>'Капитал МС'!AZ76+ИГС!AZ76+'Макс-М'!AZ76</f>
        <v>0</v>
      </c>
      <c r="BA76" s="9">
        <f>'Капитал МС'!BA76+ИГС!BA76+'Макс-М'!BA76</f>
        <v>0</v>
      </c>
      <c r="BB76" s="8">
        <f>'Капитал МС'!BB76+ИГС!BB76+'Макс-М'!BB76</f>
        <v>0</v>
      </c>
      <c r="BC76" s="9">
        <f>'Капитал МС'!BC76+ИГС!BC76+'Макс-М'!BC76</f>
        <v>0</v>
      </c>
      <c r="BD76" s="8">
        <f>'Капитал МС'!BD76+ИГС!BD76+'Макс-М'!BD76</f>
        <v>0</v>
      </c>
      <c r="BE76" s="9">
        <f>'Капитал МС'!BE76+ИГС!BE76+'Макс-М'!BE76</f>
        <v>0</v>
      </c>
      <c r="BF76" s="8">
        <f>'Капитал МС'!BF76+ИГС!BF76+'Макс-М'!BF76</f>
        <v>0</v>
      </c>
      <c r="BG76" s="9">
        <f>'Капитал МС'!BG76+ИГС!BG76+'Макс-М'!BG76</f>
        <v>0</v>
      </c>
      <c r="BH76" s="8">
        <f>'Капитал МС'!BH76+ИГС!BH76+'Макс-М'!BH76</f>
        <v>0</v>
      </c>
      <c r="BI76" s="8">
        <f t="shared" si="115"/>
        <v>0</v>
      </c>
      <c r="BJ76" s="8">
        <f t="shared" si="116"/>
        <v>0</v>
      </c>
      <c r="BK76" s="9">
        <f>'Капитал МС'!BK76+ИГС!BK76+'Макс-М'!BK76</f>
        <v>0</v>
      </c>
      <c r="BL76" s="8">
        <f>'Капитал МС'!BL76+ИГС!BL76+'Макс-М'!BL76</f>
        <v>0</v>
      </c>
      <c r="BM76" s="9">
        <f>'Капитал МС'!BM76+ИГС!BM76+'Макс-М'!BM76</f>
        <v>0</v>
      </c>
      <c r="BN76" s="8">
        <f>'Капитал МС'!BN76+ИГС!BN76+'Макс-М'!BN76</f>
        <v>0</v>
      </c>
      <c r="BO76" s="9">
        <f>'Капитал МС'!BO76+ИГС!BO76+'Макс-М'!BO76</f>
        <v>0</v>
      </c>
      <c r="BP76" s="8">
        <f>'Капитал МС'!BP76+ИГС!BP76+'Макс-М'!BP76</f>
        <v>0</v>
      </c>
      <c r="BQ76" s="9">
        <f>'Капитал МС'!BQ76+ИГС!BQ76+'Макс-М'!BQ76</f>
        <v>0</v>
      </c>
      <c r="BR76" s="8">
        <f>'Капитал МС'!BR76+ИГС!BR76+'Макс-М'!BR76</f>
        <v>0</v>
      </c>
      <c r="BS76" s="9">
        <f>'Капитал МС'!BS76+ИГС!BS76+'Макс-М'!BS76</f>
        <v>0</v>
      </c>
      <c r="BT76" s="8">
        <f>'Капитал МС'!BT76+ИГС!BT76+'Макс-М'!BT76</f>
        <v>0</v>
      </c>
      <c r="BU76" s="9">
        <f>'Капитал МС'!BU76+ИГС!BU76+'Макс-М'!BU76</f>
        <v>0</v>
      </c>
      <c r="BV76" s="8">
        <f>'Капитал МС'!BV76+ИГС!BV76+'Макс-М'!BV76</f>
        <v>0</v>
      </c>
      <c r="BW76" s="9">
        <f>'Капитал МС'!BW76+ИГС!BW76+'Макс-М'!BW76</f>
        <v>0</v>
      </c>
      <c r="BX76" s="8">
        <f>'Капитал МС'!BX76+ИГС!BX76+'Макс-М'!BX76</f>
        <v>0</v>
      </c>
      <c r="BY76" s="9">
        <f>'Капитал МС'!BY76+ИГС!BY76+'Макс-М'!BY76</f>
        <v>0</v>
      </c>
      <c r="BZ76" s="8">
        <f>'Капитал МС'!BZ76+ИГС!BZ76+'Макс-М'!BZ76</f>
        <v>0</v>
      </c>
      <c r="CA76" s="8">
        <f t="shared" si="117"/>
        <v>0</v>
      </c>
      <c r="CB76" s="8">
        <f t="shared" si="118"/>
        <v>0</v>
      </c>
      <c r="CC76" s="9">
        <f>'Капитал МС'!CC76+ИГС!CC76+'Макс-М'!CC76</f>
        <v>0</v>
      </c>
      <c r="CD76" s="8">
        <f>'Капитал МС'!CD76+ИГС!CD76+'Макс-М'!CD76</f>
        <v>0</v>
      </c>
      <c r="CE76" s="9">
        <f>'Капитал МС'!CE76+ИГС!CE76+'Макс-М'!CE76</f>
        <v>0</v>
      </c>
      <c r="CF76" s="8">
        <f>'Капитал МС'!CF76+ИГС!CF76+'Макс-М'!CF76</f>
        <v>0</v>
      </c>
      <c r="CG76" s="9">
        <f>'Капитал МС'!CG76+ИГС!CG76+'Макс-М'!CG76</f>
        <v>0</v>
      </c>
      <c r="CH76" s="8">
        <f>'Капитал МС'!CH76+ИГС!CH76+'Макс-М'!CH76</f>
        <v>0</v>
      </c>
      <c r="CI76" s="9">
        <f>'Капитал МС'!CI76+ИГС!CI76+'Макс-М'!CI76</f>
        <v>0</v>
      </c>
      <c r="CJ76" s="8">
        <f>'Капитал МС'!CJ76+ИГС!CJ76+'Макс-М'!CJ76</f>
        <v>0</v>
      </c>
      <c r="CK76" s="9">
        <f>'Капитал МС'!CK76+ИГС!CK76+'Макс-М'!CK76</f>
        <v>0</v>
      </c>
      <c r="CL76" s="8">
        <f>'Капитал МС'!CL76+ИГС!CL76+'Макс-М'!CL76</f>
        <v>0</v>
      </c>
      <c r="CM76" s="9">
        <f>'Капитал МС'!CM76+ИГС!CM76+'Макс-М'!CM76</f>
        <v>0</v>
      </c>
      <c r="CN76" s="8">
        <f>'Капитал МС'!CN76+ИГС!CN76+'Макс-М'!CN76</f>
        <v>0</v>
      </c>
      <c r="CO76" s="9">
        <f>'Капитал МС'!CO76+ИГС!CO76+'Макс-М'!CO76</f>
        <v>0</v>
      </c>
      <c r="CP76" s="8">
        <f>'Капитал МС'!CP76+ИГС!CP76+'Макс-М'!CP76</f>
        <v>0</v>
      </c>
      <c r="CQ76" s="9">
        <f>'Капитал МС'!CQ76+ИГС!CQ76+'Макс-М'!CQ76</f>
        <v>0</v>
      </c>
      <c r="CR76" s="8">
        <f>'Капитал МС'!CR76+ИГС!CR76+'Макс-М'!CR76</f>
        <v>0</v>
      </c>
    </row>
    <row r="77" spans="1:96" x14ac:dyDescent="0.25">
      <c r="A77" s="12">
        <v>62</v>
      </c>
      <c r="B77" s="18" t="s">
        <v>132</v>
      </c>
      <c r="C77" s="12">
        <v>330406</v>
      </c>
      <c r="D77" s="25" t="s">
        <v>171</v>
      </c>
      <c r="E77" s="25" t="s">
        <v>161</v>
      </c>
      <c r="F77" s="31" t="s">
        <v>172</v>
      </c>
      <c r="G77" s="8">
        <f t="shared" si="94"/>
        <v>1524341.33</v>
      </c>
      <c r="H77" s="8">
        <f t="shared" si="95"/>
        <v>1524341.33</v>
      </c>
      <c r="I77" s="9">
        <f t="shared" si="93"/>
        <v>4495</v>
      </c>
      <c r="J77" s="8">
        <f t="shared" si="96"/>
        <v>444278.24</v>
      </c>
      <c r="K77" s="9">
        <f t="shared" si="97"/>
        <v>30</v>
      </c>
      <c r="L77" s="8">
        <f t="shared" si="98"/>
        <v>13677.7</v>
      </c>
      <c r="M77" s="9">
        <f t="shared" si="99"/>
        <v>1305</v>
      </c>
      <c r="N77" s="8">
        <f t="shared" si="100"/>
        <v>1066385.3899999999</v>
      </c>
      <c r="O77" s="9">
        <f t="shared" si="101"/>
        <v>0</v>
      </c>
      <c r="P77" s="8">
        <f t="shared" si="102"/>
        <v>0</v>
      </c>
      <c r="Q77" s="9">
        <f t="shared" si="103"/>
        <v>0</v>
      </c>
      <c r="R77" s="8">
        <f t="shared" si="104"/>
        <v>0</v>
      </c>
      <c r="S77" s="9">
        <f t="shared" si="105"/>
        <v>0</v>
      </c>
      <c r="T77" s="8">
        <f t="shared" si="106"/>
        <v>0</v>
      </c>
      <c r="U77" s="9">
        <f t="shared" si="107"/>
        <v>0</v>
      </c>
      <c r="V77" s="8">
        <f t="shared" si="108"/>
        <v>0</v>
      </c>
      <c r="W77" s="9">
        <f t="shared" si="109"/>
        <v>0</v>
      </c>
      <c r="X77" s="8">
        <f t="shared" si="110"/>
        <v>0</v>
      </c>
      <c r="Y77" s="8">
        <f t="shared" si="111"/>
        <v>381085.36</v>
      </c>
      <c r="Z77" s="8">
        <f t="shared" si="112"/>
        <v>381085.36</v>
      </c>
      <c r="AA77" s="9">
        <f>'Капитал МС'!AA77+ИГС!AA77+'Макс-М'!AA77</f>
        <v>1124</v>
      </c>
      <c r="AB77" s="8">
        <f>'Капитал МС'!AB77+ИГС!AB77+'Макс-М'!AB77</f>
        <v>111069.57</v>
      </c>
      <c r="AC77" s="9">
        <f>'Капитал МС'!AC77+ИГС!AC77+'Макс-М'!AC77</f>
        <v>8</v>
      </c>
      <c r="AD77" s="8">
        <f>'Капитал МС'!AD77+ИГС!AD77+'Макс-М'!AD77</f>
        <v>3419.43</v>
      </c>
      <c r="AE77" s="9">
        <f>'Капитал МС'!AE77+ИГС!AE77+'Макс-М'!AE77</f>
        <v>327</v>
      </c>
      <c r="AF77" s="8">
        <f>'Капитал МС'!AF77+ИГС!AF77+'Макс-М'!AF77</f>
        <v>266596.36</v>
      </c>
      <c r="AG77" s="9">
        <f>'Капитал МС'!AG77+ИГС!AG77+'Макс-М'!AG77</f>
        <v>0</v>
      </c>
      <c r="AH77" s="8">
        <f>'Капитал МС'!AH77+ИГС!AH77+'Макс-М'!AH77</f>
        <v>0</v>
      </c>
      <c r="AI77" s="9">
        <f>'Капитал МС'!AI77+ИГС!AI77+'Макс-М'!AI77</f>
        <v>0</v>
      </c>
      <c r="AJ77" s="8">
        <f>'Капитал МС'!AJ77+ИГС!AJ77+'Макс-М'!AJ77</f>
        <v>0</v>
      </c>
      <c r="AK77" s="9">
        <f>'Капитал МС'!AK77+ИГС!AK77+'Макс-М'!AK77</f>
        <v>0</v>
      </c>
      <c r="AL77" s="8">
        <f>'Капитал МС'!AL77+ИГС!AL77+'Макс-М'!AL77</f>
        <v>0</v>
      </c>
      <c r="AM77" s="9">
        <f>'Капитал МС'!AM77+ИГС!AM77+'Макс-М'!AM77</f>
        <v>0</v>
      </c>
      <c r="AN77" s="8">
        <f>'Капитал МС'!AN77+ИГС!AN77+'Макс-М'!AN77</f>
        <v>0</v>
      </c>
      <c r="AO77" s="9">
        <f>'Капитал МС'!AO77+ИГС!AO77+'Макс-М'!AO77</f>
        <v>0</v>
      </c>
      <c r="AP77" s="8">
        <f>'Капитал МС'!AP77+ИГС!AP77+'Макс-М'!AP77</f>
        <v>0</v>
      </c>
      <c r="AQ77" s="8">
        <f t="shared" si="113"/>
        <v>381085.36</v>
      </c>
      <c r="AR77" s="8">
        <f t="shared" si="114"/>
        <v>381085.36</v>
      </c>
      <c r="AS77" s="9">
        <f>'Капитал МС'!AS77+ИГС!AS77+'Макс-М'!AS77</f>
        <v>1124</v>
      </c>
      <c r="AT77" s="8">
        <f>'Капитал МС'!AT77+ИГС!AT77+'Макс-М'!AT77</f>
        <v>111069.57</v>
      </c>
      <c r="AU77" s="9">
        <f>'Капитал МС'!AU77+ИГС!AU77+'Макс-М'!AU77</f>
        <v>8</v>
      </c>
      <c r="AV77" s="8">
        <f>'Капитал МС'!AV77+ИГС!AV77+'Макс-М'!AV77</f>
        <v>3419.43</v>
      </c>
      <c r="AW77" s="9">
        <f>'Капитал МС'!AW77+ИГС!AW77+'Макс-М'!AW77</f>
        <v>327</v>
      </c>
      <c r="AX77" s="8">
        <f>'Капитал МС'!AX77+ИГС!AX77+'Макс-М'!AX77</f>
        <v>266596.36</v>
      </c>
      <c r="AY77" s="9">
        <f>'Капитал МС'!AY77+ИГС!AY77+'Макс-М'!AY77</f>
        <v>0</v>
      </c>
      <c r="AZ77" s="8">
        <f>'Капитал МС'!AZ77+ИГС!AZ77+'Макс-М'!AZ77</f>
        <v>0</v>
      </c>
      <c r="BA77" s="9">
        <f>'Капитал МС'!BA77+ИГС!BA77+'Макс-М'!BA77</f>
        <v>0</v>
      </c>
      <c r="BB77" s="8">
        <f>'Капитал МС'!BB77+ИГС!BB77+'Макс-М'!BB77</f>
        <v>0</v>
      </c>
      <c r="BC77" s="9">
        <f>'Капитал МС'!BC77+ИГС!BC77+'Макс-М'!BC77</f>
        <v>0</v>
      </c>
      <c r="BD77" s="8">
        <f>'Капитал МС'!BD77+ИГС!BD77+'Макс-М'!BD77</f>
        <v>0</v>
      </c>
      <c r="BE77" s="9">
        <f>'Капитал МС'!BE77+ИГС!BE77+'Макс-М'!BE77</f>
        <v>0</v>
      </c>
      <c r="BF77" s="8">
        <f>'Капитал МС'!BF77+ИГС!BF77+'Макс-М'!BF77</f>
        <v>0</v>
      </c>
      <c r="BG77" s="9">
        <f>'Капитал МС'!BG77+ИГС!BG77+'Макс-М'!BG77</f>
        <v>0</v>
      </c>
      <c r="BH77" s="8">
        <f>'Капитал МС'!BH77+ИГС!BH77+'Макс-М'!BH77</f>
        <v>0</v>
      </c>
      <c r="BI77" s="8">
        <f t="shared" si="115"/>
        <v>381085.36</v>
      </c>
      <c r="BJ77" s="8">
        <f t="shared" si="116"/>
        <v>381085.36</v>
      </c>
      <c r="BK77" s="9">
        <f>'Капитал МС'!BK77+ИГС!BK77+'Макс-М'!BK77</f>
        <v>1124</v>
      </c>
      <c r="BL77" s="8">
        <f>'Капитал МС'!BL77+ИГС!BL77+'Макс-М'!BL77</f>
        <v>111069.57</v>
      </c>
      <c r="BM77" s="9">
        <f>'Капитал МС'!BM77+ИГС!BM77+'Макс-М'!BM77</f>
        <v>8</v>
      </c>
      <c r="BN77" s="8">
        <f>'Капитал МС'!BN77+ИГС!BN77+'Макс-М'!BN77</f>
        <v>3419.43</v>
      </c>
      <c r="BO77" s="9">
        <f>'Капитал МС'!BO77+ИГС!BO77+'Макс-М'!BO77</f>
        <v>327</v>
      </c>
      <c r="BP77" s="8">
        <f>'Капитал МС'!BP77+ИГС!BP77+'Макс-М'!BP77</f>
        <v>266596.36</v>
      </c>
      <c r="BQ77" s="9">
        <f>'Капитал МС'!BQ77+ИГС!BQ77+'Макс-М'!BQ77</f>
        <v>0</v>
      </c>
      <c r="BR77" s="8">
        <f>'Капитал МС'!BR77+ИГС!BR77+'Макс-М'!BR77</f>
        <v>0</v>
      </c>
      <c r="BS77" s="9">
        <f>'Капитал МС'!BS77+ИГС!BS77+'Макс-М'!BS77</f>
        <v>0</v>
      </c>
      <c r="BT77" s="8">
        <f>'Капитал МС'!BT77+ИГС!BT77+'Макс-М'!BT77</f>
        <v>0</v>
      </c>
      <c r="BU77" s="9">
        <f>'Капитал МС'!BU77+ИГС!BU77+'Макс-М'!BU77</f>
        <v>0</v>
      </c>
      <c r="BV77" s="8">
        <f>'Капитал МС'!BV77+ИГС!BV77+'Макс-М'!BV77</f>
        <v>0</v>
      </c>
      <c r="BW77" s="9">
        <f>'Капитал МС'!BW77+ИГС!BW77+'Макс-М'!BW77</f>
        <v>0</v>
      </c>
      <c r="BX77" s="8">
        <f>'Капитал МС'!BX77+ИГС!BX77+'Макс-М'!BX77</f>
        <v>0</v>
      </c>
      <c r="BY77" s="9">
        <f>'Капитал МС'!BY77+ИГС!BY77+'Макс-М'!BY77</f>
        <v>0</v>
      </c>
      <c r="BZ77" s="8">
        <f>'Капитал МС'!BZ77+ИГС!BZ77+'Макс-М'!BZ77</f>
        <v>0</v>
      </c>
      <c r="CA77" s="8">
        <f t="shared" si="117"/>
        <v>381085.25</v>
      </c>
      <c r="CB77" s="8">
        <f t="shared" si="118"/>
        <v>381085.25</v>
      </c>
      <c r="CC77" s="9">
        <f>'Капитал МС'!CC77+ИГС!CC77+'Макс-М'!CC77</f>
        <v>1123</v>
      </c>
      <c r="CD77" s="8">
        <f>'Капитал МС'!CD77+ИГС!CD77+'Макс-М'!CD77</f>
        <v>111069.53</v>
      </c>
      <c r="CE77" s="9">
        <f>'Капитал МС'!CE77+ИГС!CE77+'Макс-М'!CE77</f>
        <v>6</v>
      </c>
      <c r="CF77" s="8">
        <f>'Капитал МС'!CF77+ИГС!CF77+'Макс-М'!CF77</f>
        <v>3419.41</v>
      </c>
      <c r="CG77" s="9">
        <f>'Капитал МС'!CG77+ИГС!CG77+'Макс-М'!CG77</f>
        <v>324</v>
      </c>
      <c r="CH77" s="8">
        <f>'Капитал МС'!CH77+ИГС!CH77+'Макс-М'!CH77</f>
        <v>266596.31</v>
      </c>
      <c r="CI77" s="9">
        <f>'Капитал МС'!CI77+ИГС!CI77+'Макс-М'!CI77</f>
        <v>0</v>
      </c>
      <c r="CJ77" s="8">
        <f>'Капитал МС'!CJ77+ИГС!CJ77+'Макс-М'!CJ77</f>
        <v>0</v>
      </c>
      <c r="CK77" s="9">
        <f>'Капитал МС'!CK77+ИГС!CK77+'Макс-М'!CK77</f>
        <v>0</v>
      </c>
      <c r="CL77" s="8">
        <f>'Капитал МС'!CL77+ИГС!CL77+'Макс-М'!CL77</f>
        <v>0</v>
      </c>
      <c r="CM77" s="9">
        <f>'Капитал МС'!CM77+ИГС!CM77+'Макс-М'!CM77</f>
        <v>0</v>
      </c>
      <c r="CN77" s="8">
        <f>'Капитал МС'!CN77+ИГС!CN77+'Макс-М'!CN77</f>
        <v>0</v>
      </c>
      <c r="CO77" s="9">
        <f>'Капитал МС'!CO77+ИГС!CO77+'Макс-М'!CO77</f>
        <v>0</v>
      </c>
      <c r="CP77" s="8">
        <f>'Капитал МС'!CP77+ИГС!CP77+'Макс-М'!CP77</f>
        <v>0</v>
      </c>
      <c r="CQ77" s="9">
        <f>'Капитал МС'!CQ77+ИГС!CQ77+'Макс-М'!CQ77</f>
        <v>0</v>
      </c>
      <c r="CR77" s="8">
        <f>'Капитал МС'!CR77+ИГС!CR77+'Макс-М'!CR77</f>
        <v>0</v>
      </c>
    </row>
    <row r="78" spans="1:96" x14ac:dyDescent="0.25">
      <c r="A78" s="12"/>
      <c r="B78" s="17" t="s">
        <v>54</v>
      </c>
      <c r="C78" s="12"/>
      <c r="D78" s="25"/>
      <c r="E78" s="25" t="s">
        <v>155</v>
      </c>
      <c r="F78" s="31"/>
      <c r="G78" s="8">
        <f t="shared" si="94"/>
        <v>0</v>
      </c>
      <c r="H78" s="8">
        <f t="shared" si="95"/>
        <v>0</v>
      </c>
      <c r="I78" s="9">
        <f t="shared" si="93"/>
        <v>0</v>
      </c>
      <c r="J78" s="8">
        <f t="shared" si="96"/>
        <v>0</v>
      </c>
      <c r="K78" s="9">
        <f t="shared" si="97"/>
        <v>0</v>
      </c>
      <c r="L78" s="8">
        <f t="shared" si="98"/>
        <v>0</v>
      </c>
      <c r="M78" s="9">
        <f t="shared" si="99"/>
        <v>0</v>
      </c>
      <c r="N78" s="8">
        <f t="shared" si="100"/>
        <v>0</v>
      </c>
      <c r="O78" s="9">
        <f t="shared" si="101"/>
        <v>0</v>
      </c>
      <c r="P78" s="8">
        <f t="shared" si="102"/>
        <v>0</v>
      </c>
      <c r="Q78" s="9">
        <f t="shared" si="103"/>
        <v>0</v>
      </c>
      <c r="R78" s="8">
        <f t="shared" si="104"/>
        <v>0</v>
      </c>
      <c r="S78" s="9">
        <f t="shared" si="105"/>
        <v>0</v>
      </c>
      <c r="T78" s="8">
        <f t="shared" si="106"/>
        <v>0</v>
      </c>
      <c r="U78" s="9">
        <f t="shared" si="107"/>
        <v>0</v>
      </c>
      <c r="V78" s="8">
        <f t="shared" si="108"/>
        <v>0</v>
      </c>
      <c r="W78" s="9">
        <f t="shared" si="109"/>
        <v>0</v>
      </c>
      <c r="X78" s="8">
        <f t="shared" si="110"/>
        <v>0</v>
      </c>
      <c r="Y78" s="8">
        <f t="shared" si="111"/>
        <v>0</v>
      </c>
      <c r="Z78" s="8">
        <f t="shared" si="112"/>
        <v>0</v>
      </c>
      <c r="AA78" s="9">
        <f>'Капитал МС'!AA78+ИГС!AA78+'Макс-М'!AA78</f>
        <v>0</v>
      </c>
      <c r="AB78" s="8">
        <f>'Капитал МС'!AB78+ИГС!AB78+'Макс-М'!AB78</f>
        <v>0</v>
      </c>
      <c r="AC78" s="9">
        <f>'Капитал МС'!AC78+ИГС!AC78+'Макс-М'!AC78</f>
        <v>0</v>
      </c>
      <c r="AD78" s="8">
        <f>'Капитал МС'!AD78+ИГС!AD78+'Макс-М'!AD78</f>
        <v>0</v>
      </c>
      <c r="AE78" s="9">
        <f>'Капитал МС'!AE78+ИГС!AE78+'Макс-М'!AE78</f>
        <v>0</v>
      </c>
      <c r="AF78" s="8">
        <f>'Капитал МС'!AF78+ИГС!AF78+'Макс-М'!AF78</f>
        <v>0</v>
      </c>
      <c r="AG78" s="9">
        <f>'Капитал МС'!AG78+ИГС!AG78+'Макс-М'!AG78</f>
        <v>0</v>
      </c>
      <c r="AH78" s="8">
        <f>'Капитал МС'!AH78+ИГС!AH78+'Макс-М'!AH78</f>
        <v>0</v>
      </c>
      <c r="AI78" s="9">
        <f>'Капитал МС'!AI78+ИГС!AI78+'Макс-М'!AI78</f>
        <v>0</v>
      </c>
      <c r="AJ78" s="8">
        <f>'Капитал МС'!AJ78+ИГС!AJ78+'Макс-М'!AJ78</f>
        <v>0</v>
      </c>
      <c r="AK78" s="9">
        <f>'Капитал МС'!AK78+ИГС!AK78+'Макс-М'!AK78</f>
        <v>0</v>
      </c>
      <c r="AL78" s="8">
        <f>'Капитал МС'!AL78+ИГС!AL78+'Макс-М'!AL78</f>
        <v>0</v>
      </c>
      <c r="AM78" s="9">
        <f>'Капитал МС'!AM78+ИГС!AM78+'Макс-М'!AM78</f>
        <v>0</v>
      </c>
      <c r="AN78" s="8">
        <f>'Капитал МС'!AN78+ИГС!AN78+'Макс-М'!AN78</f>
        <v>0</v>
      </c>
      <c r="AO78" s="9">
        <f>'Капитал МС'!AO78+ИГС!AO78+'Макс-М'!AO78</f>
        <v>0</v>
      </c>
      <c r="AP78" s="8">
        <f>'Капитал МС'!AP78+ИГС!AP78+'Макс-М'!AP78</f>
        <v>0</v>
      </c>
      <c r="AQ78" s="8">
        <f t="shared" si="113"/>
        <v>0</v>
      </c>
      <c r="AR78" s="8">
        <f t="shared" si="114"/>
        <v>0</v>
      </c>
      <c r="AS78" s="9">
        <f>'Капитал МС'!AS78+ИГС!AS78+'Макс-М'!AS78</f>
        <v>0</v>
      </c>
      <c r="AT78" s="8">
        <f>'Капитал МС'!AT78+ИГС!AT78+'Макс-М'!AT78</f>
        <v>0</v>
      </c>
      <c r="AU78" s="9">
        <f>'Капитал МС'!AU78+ИГС!AU78+'Макс-М'!AU78</f>
        <v>0</v>
      </c>
      <c r="AV78" s="8">
        <f>'Капитал МС'!AV78+ИГС!AV78+'Макс-М'!AV78</f>
        <v>0</v>
      </c>
      <c r="AW78" s="9">
        <f>'Капитал МС'!AW78+ИГС!AW78+'Макс-М'!AW78</f>
        <v>0</v>
      </c>
      <c r="AX78" s="8">
        <f>'Капитал МС'!AX78+ИГС!AX78+'Макс-М'!AX78</f>
        <v>0</v>
      </c>
      <c r="AY78" s="9">
        <f>'Капитал МС'!AY78+ИГС!AY78+'Макс-М'!AY78</f>
        <v>0</v>
      </c>
      <c r="AZ78" s="8">
        <f>'Капитал МС'!AZ78+ИГС!AZ78+'Макс-М'!AZ78</f>
        <v>0</v>
      </c>
      <c r="BA78" s="9">
        <f>'Капитал МС'!BA78+ИГС!BA78+'Макс-М'!BA78</f>
        <v>0</v>
      </c>
      <c r="BB78" s="8">
        <f>'Капитал МС'!BB78+ИГС!BB78+'Макс-М'!BB78</f>
        <v>0</v>
      </c>
      <c r="BC78" s="9">
        <f>'Капитал МС'!BC78+ИГС!BC78+'Макс-М'!BC78</f>
        <v>0</v>
      </c>
      <c r="BD78" s="8">
        <f>'Капитал МС'!BD78+ИГС!BD78+'Макс-М'!BD78</f>
        <v>0</v>
      </c>
      <c r="BE78" s="9">
        <f>'Капитал МС'!BE78+ИГС!BE78+'Макс-М'!BE78</f>
        <v>0</v>
      </c>
      <c r="BF78" s="8">
        <f>'Капитал МС'!BF78+ИГС!BF78+'Макс-М'!BF78</f>
        <v>0</v>
      </c>
      <c r="BG78" s="9">
        <f>'Капитал МС'!BG78+ИГС!BG78+'Макс-М'!BG78</f>
        <v>0</v>
      </c>
      <c r="BH78" s="8">
        <f>'Капитал МС'!BH78+ИГС!BH78+'Макс-М'!BH78</f>
        <v>0</v>
      </c>
      <c r="BI78" s="8">
        <f t="shared" si="115"/>
        <v>0</v>
      </c>
      <c r="BJ78" s="8">
        <f t="shared" si="116"/>
        <v>0</v>
      </c>
      <c r="BK78" s="9">
        <f>'Капитал МС'!BK78+ИГС!BK78+'Макс-М'!BK78</f>
        <v>0</v>
      </c>
      <c r="BL78" s="8">
        <f>'Капитал МС'!BL78+ИГС!BL78+'Макс-М'!BL78</f>
        <v>0</v>
      </c>
      <c r="BM78" s="9">
        <f>'Капитал МС'!BM78+ИГС!BM78+'Макс-М'!BM78</f>
        <v>0</v>
      </c>
      <c r="BN78" s="8">
        <f>'Капитал МС'!BN78+ИГС!BN78+'Макс-М'!BN78</f>
        <v>0</v>
      </c>
      <c r="BO78" s="9">
        <f>'Капитал МС'!BO78+ИГС!BO78+'Макс-М'!BO78</f>
        <v>0</v>
      </c>
      <c r="BP78" s="8">
        <f>'Капитал МС'!BP78+ИГС!BP78+'Макс-М'!BP78</f>
        <v>0</v>
      </c>
      <c r="BQ78" s="9">
        <f>'Капитал МС'!BQ78+ИГС!BQ78+'Макс-М'!BQ78</f>
        <v>0</v>
      </c>
      <c r="BR78" s="8">
        <f>'Капитал МС'!BR78+ИГС!BR78+'Макс-М'!BR78</f>
        <v>0</v>
      </c>
      <c r="BS78" s="9">
        <f>'Капитал МС'!BS78+ИГС!BS78+'Макс-М'!BS78</f>
        <v>0</v>
      </c>
      <c r="BT78" s="8">
        <f>'Капитал МС'!BT78+ИГС!BT78+'Макс-М'!BT78</f>
        <v>0</v>
      </c>
      <c r="BU78" s="9">
        <f>'Капитал МС'!BU78+ИГС!BU78+'Макс-М'!BU78</f>
        <v>0</v>
      </c>
      <c r="BV78" s="8">
        <f>'Капитал МС'!BV78+ИГС!BV78+'Макс-М'!BV78</f>
        <v>0</v>
      </c>
      <c r="BW78" s="9">
        <f>'Капитал МС'!BW78+ИГС!BW78+'Макс-М'!BW78</f>
        <v>0</v>
      </c>
      <c r="BX78" s="8">
        <f>'Капитал МС'!BX78+ИГС!BX78+'Макс-М'!BX78</f>
        <v>0</v>
      </c>
      <c r="BY78" s="9">
        <f>'Капитал МС'!BY78+ИГС!BY78+'Макс-М'!BY78</f>
        <v>0</v>
      </c>
      <c r="BZ78" s="8">
        <f>'Капитал МС'!BZ78+ИГС!BZ78+'Макс-М'!BZ78</f>
        <v>0</v>
      </c>
      <c r="CA78" s="8">
        <f t="shared" si="117"/>
        <v>0</v>
      </c>
      <c r="CB78" s="8">
        <f t="shared" si="118"/>
        <v>0</v>
      </c>
      <c r="CC78" s="9">
        <f>'Капитал МС'!CC78+ИГС!CC78+'Макс-М'!CC78</f>
        <v>0</v>
      </c>
      <c r="CD78" s="8">
        <f>'Капитал МС'!CD78+ИГС!CD78+'Макс-М'!CD78</f>
        <v>0</v>
      </c>
      <c r="CE78" s="9">
        <f>'Капитал МС'!CE78+ИГС!CE78+'Макс-М'!CE78</f>
        <v>0</v>
      </c>
      <c r="CF78" s="8">
        <f>'Капитал МС'!CF78+ИГС!CF78+'Макс-М'!CF78</f>
        <v>0</v>
      </c>
      <c r="CG78" s="9">
        <f>'Капитал МС'!CG78+ИГС!CG78+'Макс-М'!CG78</f>
        <v>0</v>
      </c>
      <c r="CH78" s="8">
        <f>'Капитал МС'!CH78+ИГС!CH78+'Макс-М'!CH78</f>
        <v>0</v>
      </c>
      <c r="CI78" s="9">
        <f>'Капитал МС'!CI78+ИГС!CI78+'Макс-М'!CI78</f>
        <v>0</v>
      </c>
      <c r="CJ78" s="8">
        <f>'Капитал МС'!CJ78+ИГС!CJ78+'Макс-М'!CJ78</f>
        <v>0</v>
      </c>
      <c r="CK78" s="9">
        <f>'Капитал МС'!CK78+ИГС!CK78+'Макс-М'!CK78</f>
        <v>0</v>
      </c>
      <c r="CL78" s="8">
        <f>'Капитал МС'!CL78+ИГС!CL78+'Макс-М'!CL78</f>
        <v>0</v>
      </c>
      <c r="CM78" s="9">
        <f>'Капитал МС'!CM78+ИГС!CM78+'Макс-М'!CM78</f>
        <v>0</v>
      </c>
      <c r="CN78" s="8">
        <f>'Капитал МС'!CN78+ИГС!CN78+'Макс-М'!CN78</f>
        <v>0</v>
      </c>
      <c r="CO78" s="9">
        <f>'Капитал МС'!CO78+ИГС!CO78+'Макс-М'!CO78</f>
        <v>0</v>
      </c>
      <c r="CP78" s="8">
        <f>'Капитал МС'!CP78+ИГС!CP78+'Макс-М'!CP78</f>
        <v>0</v>
      </c>
      <c r="CQ78" s="9">
        <f>'Капитал МС'!CQ78+ИГС!CQ78+'Макс-М'!CQ78</f>
        <v>0</v>
      </c>
      <c r="CR78" s="8">
        <f>'Капитал МС'!CR78+ИГС!CR78+'Макс-М'!CR78</f>
        <v>0</v>
      </c>
    </row>
    <row r="79" spans="1:96" x14ac:dyDescent="0.25">
      <c r="A79" s="12">
        <v>63</v>
      </c>
      <c r="B79" s="18" t="s">
        <v>55</v>
      </c>
      <c r="C79" s="12">
        <v>330038</v>
      </c>
      <c r="D79" s="25" t="s">
        <v>158</v>
      </c>
      <c r="E79" s="25" t="s">
        <v>155</v>
      </c>
      <c r="F79" s="31" t="s">
        <v>159</v>
      </c>
      <c r="G79" s="8">
        <f t="shared" si="94"/>
        <v>169696864.05000001</v>
      </c>
      <c r="H79" s="8">
        <f t="shared" si="95"/>
        <v>108529078.39</v>
      </c>
      <c r="I79" s="9">
        <f t="shared" si="93"/>
        <v>74404</v>
      </c>
      <c r="J79" s="8">
        <f t="shared" si="96"/>
        <v>64301235.880000003</v>
      </c>
      <c r="K79" s="9">
        <f t="shared" si="97"/>
        <v>13080</v>
      </c>
      <c r="L79" s="8">
        <f t="shared" si="98"/>
        <v>5348287.8499999996</v>
      </c>
      <c r="M79" s="9">
        <f t="shared" si="99"/>
        <v>29471</v>
      </c>
      <c r="N79" s="8">
        <f t="shared" si="100"/>
        <v>38879554.659999996</v>
      </c>
      <c r="O79" s="9">
        <f t="shared" si="101"/>
        <v>1207</v>
      </c>
      <c r="P79" s="8">
        <f t="shared" si="102"/>
        <v>9228817.3499999996</v>
      </c>
      <c r="Q79" s="9">
        <f t="shared" si="103"/>
        <v>2505</v>
      </c>
      <c r="R79" s="8">
        <f t="shared" si="104"/>
        <v>31631813.800000001</v>
      </c>
      <c r="S79" s="9">
        <f t="shared" si="105"/>
        <v>0</v>
      </c>
      <c r="T79" s="8">
        <f t="shared" si="106"/>
        <v>0</v>
      </c>
      <c r="U79" s="9">
        <f t="shared" si="107"/>
        <v>0</v>
      </c>
      <c r="V79" s="8">
        <f t="shared" si="108"/>
        <v>0</v>
      </c>
      <c r="W79" s="9">
        <f t="shared" si="109"/>
        <v>8610</v>
      </c>
      <c r="X79" s="8">
        <f t="shared" si="110"/>
        <v>20307154.510000002</v>
      </c>
      <c r="Y79" s="8">
        <f t="shared" si="111"/>
        <v>43106933.609999999</v>
      </c>
      <c r="Z79" s="8">
        <f t="shared" si="112"/>
        <v>27814987.18</v>
      </c>
      <c r="AA79" s="9">
        <f>'Капитал МС'!AA79+ИГС!AA79+'Макс-М'!AA79</f>
        <v>18601</v>
      </c>
      <c r="AB79" s="8">
        <f>'Капитал МС'!AB79+ИГС!AB79+'Макс-М'!AB79</f>
        <v>16423494.93</v>
      </c>
      <c r="AC79" s="9">
        <f>'Капитал МС'!AC79+ИГС!AC79+'Макс-М'!AC79</f>
        <v>3270</v>
      </c>
      <c r="AD79" s="8">
        <f>'Капитал МС'!AD79+ИГС!AD79+'Макс-М'!AD79</f>
        <v>1337071.97</v>
      </c>
      <c r="AE79" s="9">
        <f>'Капитал МС'!AE79+ИГС!AE79+'Макс-М'!AE79</f>
        <v>7368</v>
      </c>
      <c r="AF79" s="8">
        <f>'Капитал МС'!AF79+ИГС!AF79+'Макс-М'!AF79</f>
        <v>10054420.279999999</v>
      </c>
      <c r="AG79" s="9">
        <f>'Капитал МС'!AG79+ИГС!AG79+'Макс-М'!AG79</f>
        <v>302</v>
      </c>
      <c r="AH79" s="8">
        <f>'Капитал МС'!AH79+ИГС!AH79+'Макс-М'!AH79</f>
        <v>2307204.34</v>
      </c>
      <c r="AI79" s="9">
        <f>'Капитал МС'!AI79+ИГС!AI79+'Макс-М'!AI79</f>
        <v>627</v>
      </c>
      <c r="AJ79" s="8">
        <f>'Капитал МС'!AJ79+ИГС!AJ79+'Макс-М'!AJ79</f>
        <v>7907953.46</v>
      </c>
      <c r="AK79" s="9">
        <f>'Капитал МС'!AK79+ИГС!AK79+'Макс-М'!AK79</f>
        <v>0</v>
      </c>
      <c r="AL79" s="8">
        <f>'Капитал МС'!AL79+ИГС!AL79+'Макс-М'!AL79</f>
        <v>0</v>
      </c>
      <c r="AM79" s="9">
        <f>'Капитал МС'!AM79+ИГС!AM79+'Макс-М'!AM79</f>
        <v>0</v>
      </c>
      <c r="AN79" s="8">
        <f>'Капитал МС'!AN79+ИГС!AN79+'Макс-М'!AN79</f>
        <v>0</v>
      </c>
      <c r="AO79" s="9">
        <f>'Капитал МС'!AO79+ИГС!AO79+'Макс-М'!AO79</f>
        <v>2153</v>
      </c>
      <c r="AP79" s="8">
        <f>'Капитал МС'!AP79+ИГС!AP79+'Макс-М'!AP79</f>
        <v>5076788.63</v>
      </c>
      <c r="AQ79" s="8">
        <f t="shared" si="113"/>
        <v>43106933.609999999</v>
      </c>
      <c r="AR79" s="8">
        <f t="shared" si="114"/>
        <v>27814987.18</v>
      </c>
      <c r="AS79" s="9">
        <f>'Капитал МС'!AS79+ИГС!AS79+'Макс-М'!AS79</f>
        <v>18601</v>
      </c>
      <c r="AT79" s="8">
        <f>'Капитал МС'!AT79+ИГС!AT79+'Макс-М'!AT79</f>
        <v>16423494.93</v>
      </c>
      <c r="AU79" s="9">
        <f>'Капитал МС'!AU79+ИГС!AU79+'Макс-М'!AU79</f>
        <v>3270</v>
      </c>
      <c r="AV79" s="8">
        <f>'Капитал МС'!AV79+ИГС!AV79+'Макс-М'!AV79</f>
        <v>1337071.97</v>
      </c>
      <c r="AW79" s="9">
        <f>'Капитал МС'!AW79+ИГС!AW79+'Макс-М'!AW79</f>
        <v>7368</v>
      </c>
      <c r="AX79" s="8">
        <f>'Капитал МС'!AX79+ИГС!AX79+'Макс-М'!AX79</f>
        <v>10054420.279999999</v>
      </c>
      <c r="AY79" s="9">
        <f>'Капитал МС'!AY79+ИГС!AY79+'Макс-М'!AY79</f>
        <v>302</v>
      </c>
      <c r="AZ79" s="8">
        <f>'Капитал МС'!AZ79+ИГС!AZ79+'Макс-М'!AZ79</f>
        <v>2307204.34</v>
      </c>
      <c r="BA79" s="9">
        <f>'Капитал МС'!BA79+ИГС!BA79+'Макс-М'!BA79</f>
        <v>627</v>
      </c>
      <c r="BB79" s="8">
        <f>'Капитал МС'!BB79+ИГС!BB79+'Макс-М'!BB79</f>
        <v>7907953.46</v>
      </c>
      <c r="BC79" s="9">
        <f>'Капитал МС'!BC79+ИГС!BC79+'Макс-М'!BC79</f>
        <v>0</v>
      </c>
      <c r="BD79" s="8">
        <f>'Капитал МС'!BD79+ИГС!BD79+'Макс-М'!BD79</f>
        <v>0</v>
      </c>
      <c r="BE79" s="9">
        <f>'Капитал МС'!BE79+ИГС!BE79+'Макс-М'!BE79</f>
        <v>0</v>
      </c>
      <c r="BF79" s="8">
        <f>'Капитал МС'!BF79+ИГС!BF79+'Макс-М'!BF79</f>
        <v>0</v>
      </c>
      <c r="BG79" s="9">
        <f>'Капитал МС'!BG79+ИГС!BG79+'Макс-М'!BG79</f>
        <v>2153</v>
      </c>
      <c r="BH79" s="8">
        <f>'Капитал МС'!BH79+ИГС!BH79+'Макс-М'!BH79</f>
        <v>5076788.63</v>
      </c>
      <c r="BI79" s="8">
        <f t="shared" si="115"/>
        <v>43106933.609999999</v>
      </c>
      <c r="BJ79" s="8">
        <f t="shared" si="116"/>
        <v>27814987.18</v>
      </c>
      <c r="BK79" s="9">
        <f>'Капитал МС'!BK79+ИГС!BK79+'Макс-М'!BK79</f>
        <v>18601</v>
      </c>
      <c r="BL79" s="8">
        <f>'Капитал МС'!BL79+ИГС!BL79+'Макс-М'!BL79</f>
        <v>16423494.93</v>
      </c>
      <c r="BM79" s="9">
        <f>'Капитал МС'!BM79+ИГС!BM79+'Макс-М'!BM79</f>
        <v>3270</v>
      </c>
      <c r="BN79" s="8">
        <f>'Капитал МС'!BN79+ИГС!BN79+'Макс-М'!BN79</f>
        <v>1337071.97</v>
      </c>
      <c r="BO79" s="9">
        <f>'Капитал МС'!BO79+ИГС!BO79+'Макс-М'!BO79</f>
        <v>7368</v>
      </c>
      <c r="BP79" s="8">
        <f>'Капитал МС'!BP79+ИГС!BP79+'Макс-М'!BP79</f>
        <v>10054420.279999999</v>
      </c>
      <c r="BQ79" s="9">
        <f>'Капитал МС'!BQ79+ИГС!BQ79+'Макс-М'!BQ79</f>
        <v>302</v>
      </c>
      <c r="BR79" s="8">
        <f>'Капитал МС'!BR79+ИГС!BR79+'Макс-М'!BR79</f>
        <v>2307204.34</v>
      </c>
      <c r="BS79" s="9">
        <f>'Капитал МС'!BS79+ИГС!BS79+'Макс-М'!BS79</f>
        <v>627</v>
      </c>
      <c r="BT79" s="8">
        <f>'Капитал МС'!BT79+ИГС!BT79+'Макс-М'!BT79</f>
        <v>7907953.46</v>
      </c>
      <c r="BU79" s="9">
        <f>'Капитал МС'!BU79+ИГС!BU79+'Макс-М'!BU79</f>
        <v>0</v>
      </c>
      <c r="BV79" s="8">
        <f>'Капитал МС'!BV79+ИГС!BV79+'Макс-М'!BV79</f>
        <v>0</v>
      </c>
      <c r="BW79" s="9">
        <f>'Капитал МС'!BW79+ИГС!BW79+'Макс-М'!BW79</f>
        <v>0</v>
      </c>
      <c r="BX79" s="8">
        <f>'Капитал МС'!BX79+ИГС!BX79+'Макс-М'!BX79</f>
        <v>0</v>
      </c>
      <c r="BY79" s="9">
        <f>'Капитал МС'!BY79+ИГС!BY79+'Макс-М'!BY79</f>
        <v>2153</v>
      </c>
      <c r="BZ79" s="8">
        <f>'Капитал МС'!BZ79+ИГС!BZ79+'Макс-М'!BZ79</f>
        <v>5076788.63</v>
      </c>
      <c r="CA79" s="8">
        <f t="shared" si="117"/>
        <v>40376063.219999999</v>
      </c>
      <c r="CB79" s="8">
        <f t="shared" si="118"/>
        <v>25084116.850000001</v>
      </c>
      <c r="CC79" s="9">
        <f>'Капитал МС'!CC79+ИГС!CC79+'Макс-М'!CC79</f>
        <v>18601</v>
      </c>
      <c r="CD79" s="8">
        <f>'Капитал МС'!CD79+ИГС!CD79+'Макс-М'!CD79</f>
        <v>15030751.09</v>
      </c>
      <c r="CE79" s="9">
        <f>'Капитал МС'!CE79+ИГС!CE79+'Макс-М'!CE79</f>
        <v>3270</v>
      </c>
      <c r="CF79" s="8">
        <f>'Капитал МС'!CF79+ИГС!CF79+'Макс-М'!CF79</f>
        <v>1337071.94</v>
      </c>
      <c r="CG79" s="9">
        <f>'Капитал МС'!CG79+ИГС!CG79+'Макс-М'!CG79</f>
        <v>7367</v>
      </c>
      <c r="CH79" s="8">
        <f>'Капитал МС'!CH79+ИГС!CH79+'Макс-М'!CH79</f>
        <v>8716293.8200000003</v>
      </c>
      <c r="CI79" s="9">
        <f>'Капитал МС'!CI79+ИГС!CI79+'Макс-М'!CI79</f>
        <v>301</v>
      </c>
      <c r="CJ79" s="8">
        <f>'Капитал МС'!CJ79+ИГС!CJ79+'Макс-М'!CJ79</f>
        <v>2307204.33</v>
      </c>
      <c r="CK79" s="9">
        <f>'Капитал МС'!CK79+ИГС!CK79+'Макс-М'!CK79</f>
        <v>624</v>
      </c>
      <c r="CL79" s="8">
        <f>'Капитал МС'!CL79+ИГС!CL79+'Макс-М'!CL79</f>
        <v>7907953.4199999999</v>
      </c>
      <c r="CM79" s="9">
        <f>'Капитал МС'!CM79+ИГС!CM79+'Макс-М'!CM79</f>
        <v>0</v>
      </c>
      <c r="CN79" s="8">
        <f>'Капитал МС'!CN79+ИГС!CN79+'Макс-М'!CN79</f>
        <v>0</v>
      </c>
      <c r="CO79" s="9">
        <f>'Капитал МС'!CO79+ИГС!CO79+'Макс-М'!CO79</f>
        <v>0</v>
      </c>
      <c r="CP79" s="8">
        <f>'Капитал МС'!CP79+ИГС!CP79+'Макс-М'!CP79</f>
        <v>0</v>
      </c>
      <c r="CQ79" s="9">
        <f>'Капитал МС'!CQ79+ИГС!CQ79+'Макс-М'!CQ79</f>
        <v>2151</v>
      </c>
      <c r="CR79" s="8">
        <f>'Капитал МС'!CR79+ИГС!CR79+'Макс-М'!CR79</f>
        <v>5076788.62</v>
      </c>
    </row>
    <row r="80" spans="1:96" x14ac:dyDescent="0.25">
      <c r="A80" s="12"/>
      <c r="B80" s="17" t="s">
        <v>56</v>
      </c>
      <c r="C80" s="12"/>
      <c r="D80" s="25"/>
      <c r="E80" s="25"/>
      <c r="F80" s="31"/>
      <c r="G80" s="8">
        <f t="shared" si="94"/>
        <v>0</v>
      </c>
      <c r="H80" s="8">
        <f t="shared" si="95"/>
        <v>0</v>
      </c>
      <c r="I80" s="9">
        <f t="shared" si="93"/>
        <v>0</v>
      </c>
      <c r="J80" s="8">
        <f t="shared" si="96"/>
        <v>0</v>
      </c>
      <c r="K80" s="9">
        <f t="shared" si="97"/>
        <v>0</v>
      </c>
      <c r="L80" s="8">
        <f t="shared" si="98"/>
        <v>0</v>
      </c>
      <c r="M80" s="9">
        <f t="shared" si="99"/>
        <v>0</v>
      </c>
      <c r="N80" s="8">
        <f t="shared" si="100"/>
        <v>0</v>
      </c>
      <c r="O80" s="9">
        <f t="shared" si="101"/>
        <v>0</v>
      </c>
      <c r="P80" s="8">
        <f t="shared" si="102"/>
        <v>0</v>
      </c>
      <c r="Q80" s="9">
        <f t="shared" si="103"/>
        <v>0</v>
      </c>
      <c r="R80" s="8">
        <f t="shared" si="104"/>
        <v>0</v>
      </c>
      <c r="S80" s="9">
        <f t="shared" si="105"/>
        <v>0</v>
      </c>
      <c r="T80" s="8">
        <f t="shared" si="106"/>
        <v>0</v>
      </c>
      <c r="U80" s="9">
        <f t="shared" si="107"/>
        <v>0</v>
      </c>
      <c r="V80" s="8">
        <f t="shared" si="108"/>
        <v>0</v>
      </c>
      <c r="W80" s="9">
        <f t="shared" si="109"/>
        <v>0</v>
      </c>
      <c r="X80" s="8">
        <f t="shared" si="110"/>
        <v>0</v>
      </c>
      <c r="Y80" s="8">
        <f t="shared" si="111"/>
        <v>0</v>
      </c>
      <c r="Z80" s="8">
        <f t="shared" si="112"/>
        <v>0</v>
      </c>
      <c r="AA80" s="9">
        <f>'Капитал МС'!AA80+ИГС!AA80+'Макс-М'!AA80</f>
        <v>0</v>
      </c>
      <c r="AB80" s="8">
        <f>'Капитал МС'!AB80+ИГС!AB80+'Макс-М'!AB80</f>
        <v>0</v>
      </c>
      <c r="AC80" s="9">
        <f>'Капитал МС'!AC80+ИГС!AC80+'Макс-М'!AC80</f>
        <v>0</v>
      </c>
      <c r="AD80" s="8">
        <f>'Капитал МС'!AD80+ИГС!AD80+'Макс-М'!AD80</f>
        <v>0</v>
      </c>
      <c r="AE80" s="9">
        <f>'Капитал МС'!AE80+ИГС!AE80+'Макс-М'!AE80</f>
        <v>0</v>
      </c>
      <c r="AF80" s="8">
        <f>'Капитал МС'!AF80+ИГС!AF80+'Макс-М'!AF80</f>
        <v>0</v>
      </c>
      <c r="AG80" s="9">
        <f>'Капитал МС'!AG80+ИГС!AG80+'Макс-М'!AG80</f>
        <v>0</v>
      </c>
      <c r="AH80" s="8">
        <f>'Капитал МС'!AH80+ИГС!AH80+'Макс-М'!AH80</f>
        <v>0</v>
      </c>
      <c r="AI80" s="9">
        <f>'Капитал МС'!AI80+ИГС!AI80+'Макс-М'!AI80</f>
        <v>0</v>
      </c>
      <c r="AJ80" s="8">
        <f>'Капитал МС'!AJ80+ИГС!AJ80+'Макс-М'!AJ80</f>
        <v>0</v>
      </c>
      <c r="AK80" s="9">
        <f>'Капитал МС'!AK80+ИГС!AK80+'Макс-М'!AK80</f>
        <v>0</v>
      </c>
      <c r="AL80" s="8">
        <f>'Капитал МС'!AL80+ИГС!AL80+'Макс-М'!AL80</f>
        <v>0</v>
      </c>
      <c r="AM80" s="9">
        <f>'Капитал МС'!AM80+ИГС!AM80+'Макс-М'!AM80</f>
        <v>0</v>
      </c>
      <c r="AN80" s="8">
        <f>'Капитал МС'!AN80+ИГС!AN80+'Макс-М'!AN80</f>
        <v>0</v>
      </c>
      <c r="AO80" s="9">
        <f>'Капитал МС'!AO80+ИГС!AO80+'Макс-М'!AO80</f>
        <v>0</v>
      </c>
      <c r="AP80" s="8">
        <f>'Капитал МС'!AP80+ИГС!AP80+'Макс-М'!AP80</f>
        <v>0</v>
      </c>
      <c r="AQ80" s="8">
        <f t="shared" si="113"/>
        <v>0</v>
      </c>
      <c r="AR80" s="8">
        <f t="shared" si="114"/>
        <v>0</v>
      </c>
      <c r="AS80" s="9">
        <f>'Капитал МС'!AS80+ИГС!AS80+'Макс-М'!AS80</f>
        <v>0</v>
      </c>
      <c r="AT80" s="8">
        <f>'Капитал МС'!AT80+ИГС!AT80+'Макс-М'!AT80</f>
        <v>0</v>
      </c>
      <c r="AU80" s="9">
        <f>'Капитал МС'!AU80+ИГС!AU80+'Макс-М'!AU80</f>
        <v>0</v>
      </c>
      <c r="AV80" s="8">
        <f>'Капитал МС'!AV80+ИГС!AV80+'Макс-М'!AV80</f>
        <v>0</v>
      </c>
      <c r="AW80" s="9">
        <f>'Капитал МС'!AW80+ИГС!AW80+'Макс-М'!AW80</f>
        <v>0</v>
      </c>
      <c r="AX80" s="8">
        <f>'Капитал МС'!AX80+ИГС!AX80+'Макс-М'!AX80</f>
        <v>0</v>
      </c>
      <c r="AY80" s="9">
        <f>'Капитал МС'!AY80+ИГС!AY80+'Макс-М'!AY80</f>
        <v>0</v>
      </c>
      <c r="AZ80" s="8">
        <f>'Капитал МС'!AZ80+ИГС!AZ80+'Макс-М'!AZ80</f>
        <v>0</v>
      </c>
      <c r="BA80" s="9">
        <f>'Капитал МС'!BA80+ИГС!BA80+'Макс-М'!BA80</f>
        <v>0</v>
      </c>
      <c r="BB80" s="8">
        <f>'Капитал МС'!BB80+ИГС!BB80+'Макс-М'!BB80</f>
        <v>0</v>
      </c>
      <c r="BC80" s="9">
        <f>'Капитал МС'!BC80+ИГС!BC80+'Макс-М'!BC80</f>
        <v>0</v>
      </c>
      <c r="BD80" s="8">
        <f>'Капитал МС'!BD80+ИГС!BD80+'Макс-М'!BD80</f>
        <v>0</v>
      </c>
      <c r="BE80" s="9">
        <f>'Капитал МС'!BE80+ИГС!BE80+'Макс-М'!BE80</f>
        <v>0</v>
      </c>
      <c r="BF80" s="8">
        <f>'Капитал МС'!BF80+ИГС!BF80+'Макс-М'!BF80</f>
        <v>0</v>
      </c>
      <c r="BG80" s="9">
        <f>'Капитал МС'!BG80+ИГС!BG80+'Макс-М'!BG80</f>
        <v>0</v>
      </c>
      <c r="BH80" s="8">
        <f>'Капитал МС'!BH80+ИГС!BH80+'Макс-М'!BH80</f>
        <v>0</v>
      </c>
      <c r="BI80" s="8">
        <f t="shared" si="115"/>
        <v>0</v>
      </c>
      <c r="BJ80" s="8">
        <f t="shared" si="116"/>
        <v>0</v>
      </c>
      <c r="BK80" s="9">
        <f>'Капитал МС'!BK80+ИГС!BK80+'Макс-М'!BK80</f>
        <v>0</v>
      </c>
      <c r="BL80" s="8">
        <f>'Капитал МС'!BL80+ИГС!BL80+'Макс-М'!BL80</f>
        <v>0</v>
      </c>
      <c r="BM80" s="9">
        <f>'Капитал МС'!BM80+ИГС!BM80+'Макс-М'!BM80</f>
        <v>0</v>
      </c>
      <c r="BN80" s="8">
        <f>'Капитал МС'!BN80+ИГС!BN80+'Макс-М'!BN80</f>
        <v>0</v>
      </c>
      <c r="BO80" s="9">
        <f>'Капитал МС'!BO80+ИГС!BO80+'Макс-М'!BO80</f>
        <v>0</v>
      </c>
      <c r="BP80" s="8">
        <f>'Капитал МС'!BP80+ИГС!BP80+'Макс-М'!BP80</f>
        <v>0</v>
      </c>
      <c r="BQ80" s="9">
        <f>'Капитал МС'!BQ80+ИГС!BQ80+'Макс-М'!BQ80</f>
        <v>0</v>
      </c>
      <c r="BR80" s="8">
        <f>'Капитал МС'!BR80+ИГС!BR80+'Макс-М'!BR80</f>
        <v>0</v>
      </c>
      <c r="BS80" s="9">
        <f>'Капитал МС'!BS80+ИГС!BS80+'Макс-М'!BS80</f>
        <v>0</v>
      </c>
      <c r="BT80" s="8">
        <f>'Капитал МС'!BT80+ИГС!BT80+'Макс-М'!BT80</f>
        <v>0</v>
      </c>
      <c r="BU80" s="9">
        <f>'Капитал МС'!BU80+ИГС!BU80+'Макс-М'!BU80</f>
        <v>0</v>
      </c>
      <c r="BV80" s="8">
        <f>'Капитал МС'!BV80+ИГС!BV80+'Макс-М'!BV80</f>
        <v>0</v>
      </c>
      <c r="BW80" s="9">
        <f>'Капитал МС'!BW80+ИГС!BW80+'Макс-М'!BW80</f>
        <v>0</v>
      </c>
      <c r="BX80" s="8">
        <f>'Капитал МС'!BX80+ИГС!BX80+'Макс-М'!BX80</f>
        <v>0</v>
      </c>
      <c r="BY80" s="9">
        <f>'Капитал МС'!BY80+ИГС!BY80+'Макс-М'!BY80</f>
        <v>0</v>
      </c>
      <c r="BZ80" s="8">
        <f>'Капитал МС'!BZ80+ИГС!BZ80+'Макс-М'!BZ80</f>
        <v>0</v>
      </c>
      <c r="CA80" s="8">
        <f t="shared" si="117"/>
        <v>0</v>
      </c>
      <c r="CB80" s="8">
        <f t="shared" si="118"/>
        <v>0</v>
      </c>
      <c r="CC80" s="9">
        <f>'Капитал МС'!CC80+ИГС!CC80+'Макс-М'!CC80</f>
        <v>0</v>
      </c>
      <c r="CD80" s="8">
        <f>'Капитал МС'!CD80+ИГС!CD80+'Макс-М'!CD80</f>
        <v>0</v>
      </c>
      <c r="CE80" s="9">
        <f>'Капитал МС'!CE80+ИГС!CE80+'Макс-М'!CE80</f>
        <v>0</v>
      </c>
      <c r="CF80" s="8">
        <f>'Капитал МС'!CF80+ИГС!CF80+'Макс-М'!CF80</f>
        <v>0</v>
      </c>
      <c r="CG80" s="9">
        <f>'Капитал МС'!CG80+ИГС!CG80+'Макс-М'!CG80</f>
        <v>0</v>
      </c>
      <c r="CH80" s="8">
        <f>'Капитал МС'!CH80+ИГС!CH80+'Макс-М'!CH80</f>
        <v>0</v>
      </c>
      <c r="CI80" s="9">
        <f>'Капитал МС'!CI80+ИГС!CI80+'Макс-М'!CI80</f>
        <v>0</v>
      </c>
      <c r="CJ80" s="8">
        <f>'Капитал МС'!CJ80+ИГС!CJ80+'Макс-М'!CJ80</f>
        <v>0</v>
      </c>
      <c r="CK80" s="9">
        <f>'Капитал МС'!CK80+ИГС!CK80+'Макс-М'!CK80</f>
        <v>0</v>
      </c>
      <c r="CL80" s="8">
        <f>'Капитал МС'!CL80+ИГС!CL80+'Макс-М'!CL80</f>
        <v>0</v>
      </c>
      <c r="CM80" s="9">
        <f>'Капитал МС'!CM80+ИГС!CM80+'Макс-М'!CM80</f>
        <v>0</v>
      </c>
      <c r="CN80" s="8">
        <f>'Капитал МС'!CN80+ИГС!CN80+'Макс-М'!CN80</f>
        <v>0</v>
      </c>
      <c r="CO80" s="9">
        <f>'Капитал МС'!CO80+ИГС!CO80+'Макс-М'!CO80</f>
        <v>0</v>
      </c>
      <c r="CP80" s="8">
        <f>'Капитал МС'!CP80+ИГС!CP80+'Макс-М'!CP80</f>
        <v>0</v>
      </c>
      <c r="CQ80" s="9">
        <f>'Капитал МС'!CQ80+ИГС!CQ80+'Макс-М'!CQ80</f>
        <v>0</v>
      </c>
      <c r="CR80" s="8">
        <f>'Капитал МС'!CR80+ИГС!CR80+'Макс-М'!CR80</f>
        <v>0</v>
      </c>
    </row>
    <row r="81" spans="1:96" x14ac:dyDescent="0.25">
      <c r="A81" s="12">
        <v>64</v>
      </c>
      <c r="B81" s="18" t="s">
        <v>57</v>
      </c>
      <c r="C81" s="12">
        <v>330040</v>
      </c>
      <c r="D81" s="25" t="s">
        <v>164</v>
      </c>
      <c r="E81" s="25" t="s">
        <v>155</v>
      </c>
      <c r="F81" s="31" t="s">
        <v>165</v>
      </c>
      <c r="G81" s="8">
        <f t="shared" si="94"/>
        <v>262017504.5</v>
      </c>
      <c r="H81" s="8">
        <f t="shared" si="95"/>
        <v>102088923.45999999</v>
      </c>
      <c r="I81" s="9">
        <f t="shared" si="93"/>
        <v>110493</v>
      </c>
      <c r="J81" s="8">
        <f t="shared" si="96"/>
        <v>55864984.270000003</v>
      </c>
      <c r="K81" s="9">
        <f t="shared" si="97"/>
        <v>14705</v>
      </c>
      <c r="L81" s="8">
        <f t="shared" si="98"/>
        <v>6618356.5800000001</v>
      </c>
      <c r="M81" s="9">
        <f t="shared" si="99"/>
        <v>61062</v>
      </c>
      <c r="N81" s="8">
        <f t="shared" si="100"/>
        <v>39605582.609999999</v>
      </c>
      <c r="O81" s="9">
        <f t="shared" si="101"/>
        <v>1675</v>
      </c>
      <c r="P81" s="8">
        <f t="shared" si="102"/>
        <v>58239614.310000002</v>
      </c>
      <c r="Q81" s="9">
        <f t="shared" si="103"/>
        <v>3499</v>
      </c>
      <c r="R81" s="8">
        <f t="shared" si="104"/>
        <v>66832214.460000001</v>
      </c>
      <c r="S81" s="9">
        <f t="shared" si="105"/>
        <v>0</v>
      </c>
      <c r="T81" s="8">
        <f t="shared" si="106"/>
        <v>0</v>
      </c>
      <c r="U81" s="9">
        <f t="shared" si="107"/>
        <v>0</v>
      </c>
      <c r="V81" s="8">
        <f t="shared" si="108"/>
        <v>0</v>
      </c>
      <c r="W81" s="9">
        <f t="shared" si="109"/>
        <v>11689</v>
      </c>
      <c r="X81" s="8">
        <f t="shared" si="110"/>
        <v>34856752.270000003</v>
      </c>
      <c r="Y81" s="8">
        <f t="shared" si="111"/>
        <v>66017058.100000001</v>
      </c>
      <c r="Z81" s="8">
        <f t="shared" si="112"/>
        <v>26034912.82</v>
      </c>
      <c r="AA81" s="9">
        <f>'Капитал МС'!AA81+ИГС!AA81+'Макс-М'!AA81</f>
        <v>27624</v>
      </c>
      <c r="AB81" s="8">
        <f>'Капитал МС'!AB81+ИГС!AB81+'Макс-М'!AB81</f>
        <v>14207206.58</v>
      </c>
      <c r="AC81" s="9">
        <f>'Капитал МС'!AC81+ИГС!AC81+'Макс-М'!AC81</f>
        <v>3676</v>
      </c>
      <c r="AD81" s="8">
        <f>'Капитал МС'!AD81+ИГС!AD81+'Макс-М'!AD81</f>
        <v>1654589.15</v>
      </c>
      <c r="AE81" s="9">
        <f>'Капитал МС'!AE81+ИГС!AE81+'Макс-М'!AE81</f>
        <v>15266</v>
      </c>
      <c r="AF81" s="8">
        <f>'Капитал МС'!AF81+ИГС!AF81+'Макс-М'!AF81</f>
        <v>10173117.09</v>
      </c>
      <c r="AG81" s="9">
        <f>'Капитал МС'!AG81+ИГС!AG81+'Макс-М'!AG81</f>
        <v>419</v>
      </c>
      <c r="AH81" s="8">
        <f>'Капитал МС'!AH81+ИГС!AH81+'Макс-М'!AH81</f>
        <v>14559903.59</v>
      </c>
      <c r="AI81" s="9">
        <f>'Капитал МС'!AI81+ИГС!AI81+'Макс-М'!AI81</f>
        <v>875</v>
      </c>
      <c r="AJ81" s="8">
        <f>'Капитал МС'!AJ81+ИГС!AJ81+'Макс-М'!AJ81</f>
        <v>16708053.619999999</v>
      </c>
      <c r="AK81" s="9">
        <f>'Капитал МС'!AK81+ИГС!AK81+'Макс-М'!AK81</f>
        <v>0</v>
      </c>
      <c r="AL81" s="8">
        <f>'Капитал МС'!AL81+ИГС!AL81+'Макс-М'!AL81</f>
        <v>0</v>
      </c>
      <c r="AM81" s="9">
        <f>'Капитал МС'!AM81+ИГС!AM81+'Макс-М'!AM81</f>
        <v>0</v>
      </c>
      <c r="AN81" s="8">
        <f>'Капитал МС'!AN81+ИГС!AN81+'Макс-М'!AN81</f>
        <v>0</v>
      </c>
      <c r="AO81" s="9">
        <f>'Капитал МС'!AO81+ИГС!AO81+'Макс-М'!AO81</f>
        <v>2922</v>
      </c>
      <c r="AP81" s="8">
        <f>'Капитал МС'!AP81+ИГС!AP81+'Макс-М'!AP81</f>
        <v>8714188.0700000003</v>
      </c>
      <c r="AQ81" s="8">
        <f t="shared" si="113"/>
        <v>66017058.100000001</v>
      </c>
      <c r="AR81" s="8">
        <f t="shared" si="114"/>
        <v>26034912.82</v>
      </c>
      <c r="AS81" s="9">
        <f>'Капитал МС'!AS81+ИГС!AS81+'Макс-М'!AS81</f>
        <v>27624</v>
      </c>
      <c r="AT81" s="8">
        <f>'Капитал МС'!AT81+ИГС!AT81+'Макс-М'!AT81</f>
        <v>14207206.58</v>
      </c>
      <c r="AU81" s="9">
        <f>'Капитал МС'!AU81+ИГС!AU81+'Макс-М'!AU81</f>
        <v>3676</v>
      </c>
      <c r="AV81" s="8">
        <f>'Капитал МС'!AV81+ИГС!AV81+'Макс-М'!AV81</f>
        <v>1654589.15</v>
      </c>
      <c r="AW81" s="9">
        <f>'Капитал МС'!AW81+ИГС!AW81+'Макс-М'!AW81</f>
        <v>15266</v>
      </c>
      <c r="AX81" s="8">
        <f>'Капитал МС'!AX81+ИГС!AX81+'Макс-М'!AX81</f>
        <v>10173117.09</v>
      </c>
      <c r="AY81" s="9">
        <f>'Капитал МС'!AY81+ИГС!AY81+'Макс-М'!AY81</f>
        <v>419</v>
      </c>
      <c r="AZ81" s="8">
        <f>'Капитал МС'!AZ81+ИГС!AZ81+'Макс-М'!AZ81</f>
        <v>14559903.59</v>
      </c>
      <c r="BA81" s="9">
        <f>'Капитал МС'!BA81+ИГС!BA81+'Макс-М'!BA81</f>
        <v>875</v>
      </c>
      <c r="BB81" s="8">
        <f>'Капитал МС'!BB81+ИГС!BB81+'Макс-М'!BB81</f>
        <v>16708053.619999999</v>
      </c>
      <c r="BC81" s="9">
        <f>'Капитал МС'!BC81+ИГС!BC81+'Макс-М'!BC81</f>
        <v>0</v>
      </c>
      <c r="BD81" s="8">
        <f>'Капитал МС'!BD81+ИГС!BD81+'Макс-М'!BD81</f>
        <v>0</v>
      </c>
      <c r="BE81" s="9">
        <f>'Капитал МС'!BE81+ИГС!BE81+'Макс-М'!BE81</f>
        <v>0</v>
      </c>
      <c r="BF81" s="8">
        <f>'Капитал МС'!BF81+ИГС!BF81+'Макс-М'!BF81</f>
        <v>0</v>
      </c>
      <c r="BG81" s="9">
        <f>'Капитал МС'!BG81+ИГС!BG81+'Макс-М'!BG81</f>
        <v>2922</v>
      </c>
      <c r="BH81" s="8">
        <f>'Капитал МС'!BH81+ИГС!BH81+'Макс-М'!BH81</f>
        <v>8714188.0700000003</v>
      </c>
      <c r="BI81" s="8">
        <f t="shared" si="115"/>
        <v>66017058.090000004</v>
      </c>
      <c r="BJ81" s="8">
        <f t="shared" si="116"/>
        <v>26034912.82</v>
      </c>
      <c r="BK81" s="9">
        <f>'Капитал МС'!BK81+ИГС!BK81+'Макс-М'!BK81</f>
        <v>27624</v>
      </c>
      <c r="BL81" s="8">
        <f>'Капитал МС'!BL81+ИГС!BL81+'Макс-М'!BL81</f>
        <v>14207206.58</v>
      </c>
      <c r="BM81" s="9">
        <f>'Капитал МС'!BM81+ИГС!BM81+'Макс-М'!BM81</f>
        <v>3676</v>
      </c>
      <c r="BN81" s="8">
        <f>'Капитал МС'!BN81+ИГС!BN81+'Макс-М'!BN81</f>
        <v>1654589.15</v>
      </c>
      <c r="BO81" s="9">
        <f>'Капитал МС'!BO81+ИГС!BO81+'Макс-М'!BO81</f>
        <v>15266</v>
      </c>
      <c r="BP81" s="8">
        <f>'Капитал МС'!BP81+ИГС!BP81+'Макс-М'!BP81</f>
        <v>10173117.09</v>
      </c>
      <c r="BQ81" s="9">
        <f>'Капитал МС'!BQ81+ИГС!BQ81+'Макс-М'!BQ81</f>
        <v>419</v>
      </c>
      <c r="BR81" s="8">
        <f>'Капитал МС'!BR81+ИГС!BR81+'Макс-М'!BR81</f>
        <v>14559903.59</v>
      </c>
      <c r="BS81" s="9">
        <f>'Капитал МС'!BS81+ИГС!BS81+'Макс-М'!BS81</f>
        <v>875</v>
      </c>
      <c r="BT81" s="8">
        <f>'Капитал МС'!BT81+ИГС!BT81+'Макс-М'!BT81</f>
        <v>16708053.619999999</v>
      </c>
      <c r="BU81" s="9">
        <f>'Капитал МС'!BU81+ИГС!BU81+'Макс-М'!BU81</f>
        <v>0</v>
      </c>
      <c r="BV81" s="8">
        <f>'Капитал МС'!BV81+ИГС!BV81+'Макс-М'!BV81</f>
        <v>0</v>
      </c>
      <c r="BW81" s="9">
        <f>'Капитал МС'!BW81+ИГС!BW81+'Макс-М'!BW81</f>
        <v>0</v>
      </c>
      <c r="BX81" s="8">
        <f>'Капитал МС'!BX81+ИГС!BX81+'Макс-М'!BX81</f>
        <v>0</v>
      </c>
      <c r="BY81" s="9">
        <f>'Капитал МС'!BY81+ИГС!BY81+'Макс-М'!BY81</f>
        <v>2922</v>
      </c>
      <c r="BZ81" s="8">
        <f>'Капитал МС'!BZ81+ИГС!BZ81+'Макс-М'!BZ81</f>
        <v>8714188.0600000005</v>
      </c>
      <c r="CA81" s="8">
        <f t="shared" si="117"/>
        <v>63966330.210000001</v>
      </c>
      <c r="CB81" s="8">
        <f t="shared" si="118"/>
        <v>23984185</v>
      </c>
      <c r="CC81" s="9">
        <f>'Капитал МС'!CC81+ИГС!CC81+'Макс-М'!CC81</f>
        <v>27621</v>
      </c>
      <c r="CD81" s="8">
        <f>'Капитал МС'!CD81+ИГС!CD81+'Макс-М'!CD81</f>
        <v>13243364.529999999</v>
      </c>
      <c r="CE81" s="9">
        <f>'Капитал МС'!CE81+ИГС!CE81+'Макс-М'!CE81</f>
        <v>3677</v>
      </c>
      <c r="CF81" s="8">
        <f>'Капитал МС'!CF81+ИГС!CF81+'Макс-М'!CF81</f>
        <v>1654589.13</v>
      </c>
      <c r="CG81" s="9">
        <f>'Капитал МС'!CG81+ИГС!CG81+'Макс-М'!CG81</f>
        <v>15264</v>
      </c>
      <c r="CH81" s="8">
        <f>'Капитал МС'!CH81+ИГС!CH81+'Макс-М'!CH81</f>
        <v>9086231.3399999999</v>
      </c>
      <c r="CI81" s="9">
        <f>'Капитал МС'!CI81+ИГС!CI81+'Макс-М'!CI81</f>
        <v>418</v>
      </c>
      <c r="CJ81" s="8">
        <f>'Капитал МС'!CJ81+ИГС!CJ81+'Макс-М'!CJ81</f>
        <v>14559903.539999999</v>
      </c>
      <c r="CK81" s="9">
        <f>'Капитал МС'!CK81+ИГС!CK81+'Макс-М'!CK81</f>
        <v>874</v>
      </c>
      <c r="CL81" s="8">
        <f>'Капитал МС'!CL81+ИГС!CL81+'Макс-М'!CL81</f>
        <v>16708053.6</v>
      </c>
      <c r="CM81" s="9">
        <f>'Капитал МС'!CM81+ИГС!CM81+'Макс-М'!CM81</f>
        <v>0</v>
      </c>
      <c r="CN81" s="8">
        <f>'Капитал МС'!CN81+ИГС!CN81+'Макс-М'!CN81</f>
        <v>0</v>
      </c>
      <c r="CO81" s="9">
        <f>'Капитал МС'!CO81+ИГС!CO81+'Макс-М'!CO81</f>
        <v>0</v>
      </c>
      <c r="CP81" s="8">
        <f>'Капитал МС'!CP81+ИГС!CP81+'Макс-М'!CP81</f>
        <v>0</v>
      </c>
      <c r="CQ81" s="9">
        <f>'Капитал МС'!CQ81+ИГС!CQ81+'Макс-М'!CQ81</f>
        <v>2923</v>
      </c>
      <c r="CR81" s="8">
        <f>'Капитал МС'!CR81+ИГС!CR81+'Макс-М'!CR81</f>
        <v>8714188.0700000003</v>
      </c>
    </row>
    <row r="82" spans="1:96" x14ac:dyDescent="0.25">
      <c r="A82" s="12">
        <v>65</v>
      </c>
      <c r="B82" s="18" t="s">
        <v>133</v>
      </c>
      <c r="C82" s="12">
        <v>330408</v>
      </c>
      <c r="D82" s="25" t="s">
        <v>164</v>
      </c>
      <c r="E82" s="25" t="s">
        <v>161</v>
      </c>
      <c r="F82" s="31" t="s">
        <v>165</v>
      </c>
      <c r="G82" s="8">
        <f t="shared" si="94"/>
        <v>1604222.61</v>
      </c>
      <c r="H82" s="8">
        <f t="shared" si="95"/>
        <v>1229994.29</v>
      </c>
      <c r="I82" s="9">
        <f t="shared" si="93"/>
        <v>89</v>
      </c>
      <c r="J82" s="8">
        <f t="shared" si="96"/>
        <v>12703.11</v>
      </c>
      <c r="K82" s="9">
        <f t="shared" si="97"/>
        <v>0</v>
      </c>
      <c r="L82" s="8">
        <f t="shared" si="98"/>
        <v>0</v>
      </c>
      <c r="M82" s="9">
        <f t="shared" si="99"/>
        <v>1902</v>
      </c>
      <c r="N82" s="8">
        <f t="shared" si="100"/>
        <v>1217291.18</v>
      </c>
      <c r="O82" s="9">
        <f t="shared" si="101"/>
        <v>66</v>
      </c>
      <c r="P82" s="8">
        <f t="shared" si="102"/>
        <v>374228.32</v>
      </c>
      <c r="Q82" s="9">
        <f t="shared" si="103"/>
        <v>0</v>
      </c>
      <c r="R82" s="8">
        <f t="shared" si="104"/>
        <v>0</v>
      </c>
      <c r="S82" s="9">
        <f t="shared" si="105"/>
        <v>0</v>
      </c>
      <c r="T82" s="8">
        <f t="shared" si="106"/>
        <v>0</v>
      </c>
      <c r="U82" s="9">
        <f t="shared" si="107"/>
        <v>0</v>
      </c>
      <c r="V82" s="8">
        <f t="shared" si="108"/>
        <v>0</v>
      </c>
      <c r="W82" s="9">
        <f t="shared" si="109"/>
        <v>0</v>
      </c>
      <c r="X82" s="8">
        <f t="shared" si="110"/>
        <v>0</v>
      </c>
      <c r="Y82" s="8">
        <f t="shared" si="111"/>
        <v>401055.66</v>
      </c>
      <c r="Z82" s="8">
        <f t="shared" si="112"/>
        <v>307498.58</v>
      </c>
      <c r="AA82" s="9">
        <f>'Капитал МС'!AA82+ИГС!AA82+'Макс-М'!AA82</f>
        <v>23</v>
      </c>
      <c r="AB82" s="8">
        <f>'Капитал МС'!AB82+ИГС!AB82+'Макс-М'!AB82</f>
        <v>3175.78</v>
      </c>
      <c r="AC82" s="9">
        <f>'Капитал МС'!AC82+ИГС!AC82+'Макс-М'!AC82</f>
        <v>0</v>
      </c>
      <c r="AD82" s="8">
        <f>'Капитал МС'!AD82+ИГС!AD82+'Макс-М'!AD82</f>
        <v>0</v>
      </c>
      <c r="AE82" s="9">
        <f>'Капитал МС'!AE82+ИГС!AE82+'Макс-М'!AE82</f>
        <v>476</v>
      </c>
      <c r="AF82" s="8">
        <f>'Капитал МС'!AF82+ИГС!AF82+'Макс-М'!AF82</f>
        <v>304322.8</v>
      </c>
      <c r="AG82" s="9">
        <f>'Капитал МС'!AG82+ИГС!AG82+'Макс-М'!AG82</f>
        <v>17</v>
      </c>
      <c r="AH82" s="8">
        <f>'Капитал МС'!AH82+ИГС!AH82+'Макс-М'!AH82</f>
        <v>93557.08</v>
      </c>
      <c r="AI82" s="9">
        <f>'Капитал МС'!AI82+ИГС!AI82+'Макс-М'!AI82</f>
        <v>0</v>
      </c>
      <c r="AJ82" s="8">
        <f>'Капитал МС'!AJ82+ИГС!AJ82+'Макс-М'!AJ82</f>
        <v>0</v>
      </c>
      <c r="AK82" s="9">
        <f>'Капитал МС'!AK82+ИГС!AK82+'Макс-М'!AK82</f>
        <v>0</v>
      </c>
      <c r="AL82" s="8">
        <f>'Капитал МС'!AL82+ИГС!AL82+'Макс-М'!AL82</f>
        <v>0</v>
      </c>
      <c r="AM82" s="9">
        <f>'Капитал МС'!AM82+ИГС!AM82+'Макс-М'!AM82</f>
        <v>0</v>
      </c>
      <c r="AN82" s="8">
        <f>'Капитал МС'!AN82+ИГС!AN82+'Макс-М'!AN82</f>
        <v>0</v>
      </c>
      <c r="AO82" s="9">
        <f>'Капитал МС'!AO82+ИГС!AO82+'Макс-М'!AO82</f>
        <v>0</v>
      </c>
      <c r="AP82" s="8">
        <f>'Капитал МС'!AP82+ИГС!AP82+'Макс-М'!AP82</f>
        <v>0</v>
      </c>
      <c r="AQ82" s="8">
        <f t="shared" si="113"/>
        <v>401055.66</v>
      </c>
      <c r="AR82" s="8">
        <f t="shared" si="114"/>
        <v>307498.58</v>
      </c>
      <c r="AS82" s="9">
        <f>'Капитал МС'!AS82+ИГС!AS82+'Макс-М'!AS82</f>
        <v>23</v>
      </c>
      <c r="AT82" s="8">
        <f>'Капитал МС'!AT82+ИГС!AT82+'Макс-М'!AT82</f>
        <v>3175.78</v>
      </c>
      <c r="AU82" s="9">
        <f>'Капитал МС'!AU82+ИГС!AU82+'Макс-М'!AU82</f>
        <v>0</v>
      </c>
      <c r="AV82" s="8">
        <f>'Капитал МС'!AV82+ИГС!AV82+'Макс-М'!AV82</f>
        <v>0</v>
      </c>
      <c r="AW82" s="9">
        <f>'Капитал МС'!AW82+ИГС!AW82+'Макс-М'!AW82</f>
        <v>476</v>
      </c>
      <c r="AX82" s="8">
        <f>'Капитал МС'!AX82+ИГС!AX82+'Макс-М'!AX82</f>
        <v>304322.8</v>
      </c>
      <c r="AY82" s="9">
        <f>'Капитал МС'!AY82+ИГС!AY82+'Макс-М'!AY82</f>
        <v>17</v>
      </c>
      <c r="AZ82" s="8">
        <f>'Капитал МС'!AZ82+ИГС!AZ82+'Макс-М'!AZ82</f>
        <v>93557.08</v>
      </c>
      <c r="BA82" s="9">
        <f>'Капитал МС'!BA82+ИГС!BA82+'Макс-М'!BA82</f>
        <v>0</v>
      </c>
      <c r="BB82" s="8">
        <f>'Капитал МС'!BB82+ИГС!BB82+'Макс-М'!BB82</f>
        <v>0</v>
      </c>
      <c r="BC82" s="9">
        <f>'Капитал МС'!BC82+ИГС!BC82+'Макс-М'!BC82</f>
        <v>0</v>
      </c>
      <c r="BD82" s="8">
        <f>'Капитал МС'!BD82+ИГС!BD82+'Макс-М'!BD82</f>
        <v>0</v>
      </c>
      <c r="BE82" s="9">
        <f>'Капитал МС'!BE82+ИГС!BE82+'Макс-М'!BE82</f>
        <v>0</v>
      </c>
      <c r="BF82" s="8">
        <f>'Капитал МС'!BF82+ИГС!BF82+'Макс-М'!BF82</f>
        <v>0</v>
      </c>
      <c r="BG82" s="9">
        <f>'Капитал МС'!BG82+ИГС!BG82+'Макс-М'!BG82</f>
        <v>0</v>
      </c>
      <c r="BH82" s="8">
        <f>'Капитал МС'!BH82+ИГС!BH82+'Макс-М'!BH82</f>
        <v>0</v>
      </c>
      <c r="BI82" s="8">
        <f t="shared" si="115"/>
        <v>401055.66</v>
      </c>
      <c r="BJ82" s="8">
        <f t="shared" si="116"/>
        <v>307498.58</v>
      </c>
      <c r="BK82" s="9">
        <f>'Капитал МС'!BK82+ИГС!BK82+'Макс-М'!BK82</f>
        <v>23</v>
      </c>
      <c r="BL82" s="8">
        <f>'Капитал МС'!BL82+ИГС!BL82+'Макс-М'!BL82</f>
        <v>3175.78</v>
      </c>
      <c r="BM82" s="9">
        <f>'Капитал МС'!BM82+ИГС!BM82+'Макс-М'!BM82</f>
        <v>0</v>
      </c>
      <c r="BN82" s="8">
        <f>'Капитал МС'!BN82+ИГС!BN82+'Макс-М'!BN82</f>
        <v>0</v>
      </c>
      <c r="BO82" s="9">
        <f>'Капитал МС'!BO82+ИГС!BO82+'Макс-М'!BO82</f>
        <v>476</v>
      </c>
      <c r="BP82" s="8">
        <f>'Капитал МС'!BP82+ИГС!BP82+'Макс-М'!BP82</f>
        <v>304322.8</v>
      </c>
      <c r="BQ82" s="9">
        <f>'Капитал МС'!BQ82+ИГС!BQ82+'Макс-М'!BQ82</f>
        <v>17</v>
      </c>
      <c r="BR82" s="8">
        <f>'Капитал МС'!BR82+ИГС!BR82+'Макс-М'!BR82</f>
        <v>93557.08</v>
      </c>
      <c r="BS82" s="9">
        <f>'Капитал МС'!BS82+ИГС!BS82+'Макс-М'!BS82</f>
        <v>0</v>
      </c>
      <c r="BT82" s="8">
        <f>'Капитал МС'!BT82+ИГС!BT82+'Макс-М'!BT82</f>
        <v>0</v>
      </c>
      <c r="BU82" s="9">
        <f>'Капитал МС'!BU82+ИГС!BU82+'Макс-М'!BU82</f>
        <v>0</v>
      </c>
      <c r="BV82" s="8">
        <f>'Капитал МС'!BV82+ИГС!BV82+'Макс-М'!BV82</f>
        <v>0</v>
      </c>
      <c r="BW82" s="9">
        <f>'Капитал МС'!BW82+ИГС!BW82+'Макс-М'!BW82</f>
        <v>0</v>
      </c>
      <c r="BX82" s="8">
        <f>'Капитал МС'!BX82+ИГС!BX82+'Макс-М'!BX82</f>
        <v>0</v>
      </c>
      <c r="BY82" s="9">
        <f>'Капитал МС'!BY82+ИГС!BY82+'Макс-М'!BY82</f>
        <v>0</v>
      </c>
      <c r="BZ82" s="8">
        <f>'Капитал МС'!BZ82+ИГС!BZ82+'Макс-М'!BZ82</f>
        <v>0</v>
      </c>
      <c r="CA82" s="8">
        <f t="shared" si="117"/>
        <v>401055.63</v>
      </c>
      <c r="CB82" s="8">
        <f t="shared" si="118"/>
        <v>307498.55</v>
      </c>
      <c r="CC82" s="9">
        <f>'Капитал МС'!CC82+ИГС!CC82+'Макс-М'!CC82</f>
        <v>20</v>
      </c>
      <c r="CD82" s="8">
        <f>'Капитал МС'!CD82+ИГС!CD82+'Макс-М'!CD82</f>
        <v>3175.77</v>
      </c>
      <c r="CE82" s="9">
        <f>'Капитал МС'!CE82+ИГС!CE82+'Макс-М'!CE82</f>
        <v>0</v>
      </c>
      <c r="CF82" s="8">
        <f>'Капитал МС'!CF82+ИГС!CF82+'Макс-М'!CF82</f>
        <v>0</v>
      </c>
      <c r="CG82" s="9">
        <f>'Капитал МС'!CG82+ИГС!CG82+'Макс-М'!CG82</f>
        <v>474</v>
      </c>
      <c r="CH82" s="8">
        <f>'Капитал МС'!CH82+ИГС!CH82+'Макс-М'!CH82</f>
        <v>304322.78000000003</v>
      </c>
      <c r="CI82" s="9">
        <f>'Капитал МС'!CI82+ИГС!CI82+'Макс-М'!CI82</f>
        <v>15</v>
      </c>
      <c r="CJ82" s="8">
        <f>'Капитал МС'!CJ82+ИГС!CJ82+'Макс-М'!CJ82</f>
        <v>93557.08</v>
      </c>
      <c r="CK82" s="9">
        <f>'Капитал МС'!CK82+ИГС!CK82+'Макс-М'!CK82</f>
        <v>0</v>
      </c>
      <c r="CL82" s="8">
        <f>'Капитал МС'!CL82+ИГС!CL82+'Макс-М'!CL82</f>
        <v>0</v>
      </c>
      <c r="CM82" s="9">
        <f>'Капитал МС'!CM82+ИГС!CM82+'Макс-М'!CM82</f>
        <v>0</v>
      </c>
      <c r="CN82" s="8">
        <f>'Капитал МС'!CN82+ИГС!CN82+'Макс-М'!CN82</f>
        <v>0</v>
      </c>
      <c r="CO82" s="9">
        <f>'Капитал МС'!CO82+ИГС!CO82+'Макс-М'!CO82</f>
        <v>0</v>
      </c>
      <c r="CP82" s="8">
        <f>'Капитал МС'!CP82+ИГС!CP82+'Макс-М'!CP82</f>
        <v>0</v>
      </c>
      <c r="CQ82" s="9">
        <f>'Капитал МС'!CQ82+ИГС!CQ82+'Макс-М'!CQ82</f>
        <v>0</v>
      </c>
      <c r="CR82" s="8">
        <f>'Капитал МС'!CR82+ИГС!CR82+'Макс-М'!CR82</f>
        <v>0</v>
      </c>
    </row>
    <row r="83" spans="1:96" x14ac:dyDescent="0.25">
      <c r="A83" s="12"/>
      <c r="B83" s="17" t="s">
        <v>58</v>
      </c>
      <c r="C83" s="12"/>
      <c r="D83" s="25"/>
      <c r="E83" s="25"/>
      <c r="F83" s="31"/>
      <c r="G83" s="8">
        <f t="shared" si="94"/>
        <v>0</v>
      </c>
      <c r="H83" s="8">
        <f t="shared" si="95"/>
        <v>0</v>
      </c>
      <c r="I83" s="9">
        <f t="shared" si="93"/>
        <v>0</v>
      </c>
      <c r="J83" s="8">
        <f t="shared" si="96"/>
        <v>0</v>
      </c>
      <c r="K83" s="9">
        <f t="shared" si="97"/>
        <v>0</v>
      </c>
      <c r="L83" s="8">
        <f t="shared" si="98"/>
        <v>0</v>
      </c>
      <c r="M83" s="9">
        <f t="shared" si="99"/>
        <v>0</v>
      </c>
      <c r="N83" s="8">
        <f t="shared" si="100"/>
        <v>0</v>
      </c>
      <c r="O83" s="9">
        <f t="shared" si="101"/>
        <v>0</v>
      </c>
      <c r="P83" s="8">
        <f t="shared" si="102"/>
        <v>0</v>
      </c>
      <c r="Q83" s="9">
        <f t="shared" si="103"/>
        <v>0</v>
      </c>
      <c r="R83" s="8">
        <f t="shared" si="104"/>
        <v>0</v>
      </c>
      <c r="S83" s="9">
        <f t="shared" si="105"/>
        <v>0</v>
      </c>
      <c r="T83" s="8">
        <f t="shared" si="106"/>
        <v>0</v>
      </c>
      <c r="U83" s="9">
        <f t="shared" si="107"/>
        <v>0</v>
      </c>
      <c r="V83" s="8">
        <f t="shared" si="108"/>
        <v>0</v>
      </c>
      <c r="W83" s="9">
        <f t="shared" si="109"/>
        <v>0</v>
      </c>
      <c r="X83" s="8">
        <f t="shared" si="110"/>
        <v>0</v>
      </c>
      <c r="Y83" s="8">
        <f t="shared" si="111"/>
        <v>0</v>
      </c>
      <c r="Z83" s="8">
        <f t="shared" si="112"/>
        <v>0</v>
      </c>
      <c r="AA83" s="9">
        <f>'Капитал МС'!AA83+ИГС!AA83+'Макс-М'!AA83</f>
        <v>0</v>
      </c>
      <c r="AB83" s="8">
        <f>'Капитал МС'!AB83+ИГС!AB83+'Макс-М'!AB83</f>
        <v>0</v>
      </c>
      <c r="AC83" s="9">
        <f>'Капитал МС'!AC83+ИГС!AC83+'Макс-М'!AC83</f>
        <v>0</v>
      </c>
      <c r="AD83" s="8">
        <f>'Капитал МС'!AD83+ИГС!AD83+'Макс-М'!AD83</f>
        <v>0</v>
      </c>
      <c r="AE83" s="9">
        <f>'Капитал МС'!AE83+ИГС!AE83+'Макс-М'!AE83</f>
        <v>0</v>
      </c>
      <c r="AF83" s="8">
        <f>'Капитал МС'!AF83+ИГС!AF83+'Макс-М'!AF83</f>
        <v>0</v>
      </c>
      <c r="AG83" s="9">
        <f>'Капитал МС'!AG83+ИГС!AG83+'Макс-М'!AG83</f>
        <v>0</v>
      </c>
      <c r="AH83" s="8">
        <f>'Капитал МС'!AH83+ИГС!AH83+'Макс-М'!AH83</f>
        <v>0</v>
      </c>
      <c r="AI83" s="9">
        <f>'Капитал МС'!AI83+ИГС!AI83+'Макс-М'!AI83</f>
        <v>0</v>
      </c>
      <c r="AJ83" s="8">
        <f>'Капитал МС'!AJ83+ИГС!AJ83+'Макс-М'!AJ83</f>
        <v>0</v>
      </c>
      <c r="AK83" s="9">
        <f>'Капитал МС'!AK83+ИГС!AK83+'Макс-М'!AK83</f>
        <v>0</v>
      </c>
      <c r="AL83" s="8">
        <f>'Капитал МС'!AL83+ИГС!AL83+'Макс-М'!AL83</f>
        <v>0</v>
      </c>
      <c r="AM83" s="9">
        <f>'Капитал МС'!AM83+ИГС!AM83+'Макс-М'!AM83</f>
        <v>0</v>
      </c>
      <c r="AN83" s="8">
        <f>'Капитал МС'!AN83+ИГС!AN83+'Макс-М'!AN83</f>
        <v>0</v>
      </c>
      <c r="AO83" s="9">
        <f>'Капитал МС'!AO83+ИГС!AO83+'Макс-М'!AO83</f>
        <v>0</v>
      </c>
      <c r="AP83" s="8">
        <f>'Капитал МС'!AP83+ИГС!AP83+'Макс-М'!AP83</f>
        <v>0</v>
      </c>
      <c r="AQ83" s="8">
        <f t="shared" si="113"/>
        <v>0</v>
      </c>
      <c r="AR83" s="8">
        <f t="shared" si="114"/>
        <v>0</v>
      </c>
      <c r="AS83" s="9">
        <f>'Капитал МС'!AS83+ИГС!AS83+'Макс-М'!AS83</f>
        <v>0</v>
      </c>
      <c r="AT83" s="8">
        <f>'Капитал МС'!AT83+ИГС!AT83+'Макс-М'!AT83</f>
        <v>0</v>
      </c>
      <c r="AU83" s="9">
        <f>'Капитал МС'!AU83+ИГС!AU83+'Макс-М'!AU83</f>
        <v>0</v>
      </c>
      <c r="AV83" s="8">
        <f>'Капитал МС'!AV83+ИГС!AV83+'Макс-М'!AV83</f>
        <v>0</v>
      </c>
      <c r="AW83" s="9">
        <f>'Капитал МС'!AW83+ИГС!AW83+'Макс-М'!AW83</f>
        <v>0</v>
      </c>
      <c r="AX83" s="8">
        <f>'Капитал МС'!AX83+ИГС!AX83+'Макс-М'!AX83</f>
        <v>0</v>
      </c>
      <c r="AY83" s="9">
        <f>'Капитал МС'!AY83+ИГС!AY83+'Макс-М'!AY83</f>
        <v>0</v>
      </c>
      <c r="AZ83" s="8">
        <f>'Капитал МС'!AZ83+ИГС!AZ83+'Макс-М'!AZ83</f>
        <v>0</v>
      </c>
      <c r="BA83" s="9">
        <f>'Капитал МС'!BA83+ИГС!BA83+'Макс-М'!BA83</f>
        <v>0</v>
      </c>
      <c r="BB83" s="8">
        <f>'Капитал МС'!BB83+ИГС!BB83+'Макс-М'!BB83</f>
        <v>0</v>
      </c>
      <c r="BC83" s="9">
        <f>'Капитал МС'!BC83+ИГС!BC83+'Макс-М'!BC83</f>
        <v>0</v>
      </c>
      <c r="BD83" s="8">
        <f>'Капитал МС'!BD83+ИГС!BD83+'Макс-М'!BD83</f>
        <v>0</v>
      </c>
      <c r="BE83" s="9">
        <f>'Капитал МС'!BE83+ИГС!BE83+'Макс-М'!BE83</f>
        <v>0</v>
      </c>
      <c r="BF83" s="8">
        <f>'Капитал МС'!BF83+ИГС!BF83+'Макс-М'!BF83</f>
        <v>0</v>
      </c>
      <c r="BG83" s="9">
        <f>'Капитал МС'!BG83+ИГС!BG83+'Макс-М'!BG83</f>
        <v>0</v>
      </c>
      <c r="BH83" s="8">
        <f>'Капитал МС'!BH83+ИГС!BH83+'Макс-М'!BH83</f>
        <v>0</v>
      </c>
      <c r="BI83" s="8">
        <f t="shared" si="115"/>
        <v>0</v>
      </c>
      <c r="BJ83" s="8">
        <f t="shared" si="116"/>
        <v>0</v>
      </c>
      <c r="BK83" s="9">
        <f>'Капитал МС'!BK83+ИГС!BK83+'Макс-М'!BK83</f>
        <v>0</v>
      </c>
      <c r="BL83" s="8">
        <f>'Капитал МС'!BL83+ИГС!BL83+'Макс-М'!BL83</f>
        <v>0</v>
      </c>
      <c r="BM83" s="9">
        <f>'Капитал МС'!BM83+ИГС!BM83+'Макс-М'!BM83</f>
        <v>0</v>
      </c>
      <c r="BN83" s="8">
        <f>'Капитал МС'!BN83+ИГС!BN83+'Макс-М'!BN83</f>
        <v>0</v>
      </c>
      <c r="BO83" s="9">
        <f>'Капитал МС'!BO83+ИГС!BO83+'Макс-М'!BO83</f>
        <v>0</v>
      </c>
      <c r="BP83" s="8">
        <f>'Капитал МС'!BP83+ИГС!BP83+'Макс-М'!BP83</f>
        <v>0</v>
      </c>
      <c r="BQ83" s="9">
        <f>'Капитал МС'!BQ83+ИГС!BQ83+'Макс-М'!BQ83</f>
        <v>0</v>
      </c>
      <c r="BR83" s="8">
        <f>'Капитал МС'!BR83+ИГС!BR83+'Макс-М'!BR83</f>
        <v>0</v>
      </c>
      <c r="BS83" s="9">
        <f>'Капитал МС'!BS83+ИГС!BS83+'Макс-М'!BS83</f>
        <v>0</v>
      </c>
      <c r="BT83" s="8">
        <f>'Капитал МС'!BT83+ИГС!BT83+'Макс-М'!BT83</f>
        <v>0</v>
      </c>
      <c r="BU83" s="9">
        <f>'Капитал МС'!BU83+ИГС!BU83+'Макс-М'!BU83</f>
        <v>0</v>
      </c>
      <c r="BV83" s="8">
        <f>'Капитал МС'!BV83+ИГС!BV83+'Макс-М'!BV83</f>
        <v>0</v>
      </c>
      <c r="BW83" s="9">
        <f>'Капитал МС'!BW83+ИГС!BW83+'Макс-М'!BW83</f>
        <v>0</v>
      </c>
      <c r="BX83" s="8">
        <f>'Капитал МС'!BX83+ИГС!BX83+'Макс-М'!BX83</f>
        <v>0</v>
      </c>
      <c r="BY83" s="9">
        <f>'Капитал МС'!BY83+ИГС!BY83+'Макс-М'!BY83</f>
        <v>0</v>
      </c>
      <c r="BZ83" s="8">
        <f>'Капитал МС'!BZ83+ИГС!BZ83+'Макс-М'!BZ83</f>
        <v>0</v>
      </c>
      <c r="CA83" s="8">
        <f t="shared" si="117"/>
        <v>0</v>
      </c>
      <c r="CB83" s="8">
        <f t="shared" si="118"/>
        <v>0</v>
      </c>
      <c r="CC83" s="9">
        <f>'Капитал МС'!CC83+ИГС!CC83+'Макс-М'!CC83</f>
        <v>0</v>
      </c>
      <c r="CD83" s="8">
        <f>'Капитал МС'!CD83+ИГС!CD83+'Макс-М'!CD83</f>
        <v>0</v>
      </c>
      <c r="CE83" s="9">
        <f>'Капитал МС'!CE83+ИГС!CE83+'Макс-М'!CE83</f>
        <v>0</v>
      </c>
      <c r="CF83" s="8">
        <f>'Капитал МС'!CF83+ИГС!CF83+'Макс-М'!CF83</f>
        <v>0</v>
      </c>
      <c r="CG83" s="9">
        <f>'Капитал МС'!CG83+ИГС!CG83+'Макс-М'!CG83</f>
        <v>0</v>
      </c>
      <c r="CH83" s="8">
        <f>'Капитал МС'!CH83+ИГС!CH83+'Макс-М'!CH83</f>
        <v>0</v>
      </c>
      <c r="CI83" s="9">
        <f>'Капитал МС'!CI83+ИГС!CI83+'Макс-М'!CI83</f>
        <v>0</v>
      </c>
      <c r="CJ83" s="8">
        <f>'Капитал МС'!CJ83+ИГС!CJ83+'Макс-М'!CJ83</f>
        <v>0</v>
      </c>
      <c r="CK83" s="9">
        <f>'Капитал МС'!CK83+ИГС!CK83+'Макс-М'!CK83</f>
        <v>0</v>
      </c>
      <c r="CL83" s="8">
        <f>'Капитал МС'!CL83+ИГС!CL83+'Макс-М'!CL83</f>
        <v>0</v>
      </c>
      <c r="CM83" s="9">
        <f>'Капитал МС'!CM83+ИГС!CM83+'Макс-М'!CM83</f>
        <v>0</v>
      </c>
      <c r="CN83" s="8">
        <f>'Капитал МС'!CN83+ИГС!CN83+'Макс-М'!CN83</f>
        <v>0</v>
      </c>
      <c r="CO83" s="9">
        <f>'Капитал МС'!CO83+ИГС!CO83+'Макс-М'!CO83</f>
        <v>0</v>
      </c>
      <c r="CP83" s="8">
        <f>'Капитал МС'!CP83+ИГС!CP83+'Макс-М'!CP83</f>
        <v>0</v>
      </c>
      <c r="CQ83" s="9">
        <f>'Капитал МС'!CQ83+ИГС!CQ83+'Макс-М'!CQ83</f>
        <v>0</v>
      </c>
      <c r="CR83" s="8">
        <f>'Капитал МС'!CR83+ИГС!CR83+'Макс-М'!CR83</f>
        <v>0</v>
      </c>
    </row>
    <row r="84" spans="1:96" x14ac:dyDescent="0.25">
      <c r="A84" s="12">
        <v>66</v>
      </c>
      <c r="B84" s="18" t="s">
        <v>59</v>
      </c>
      <c r="C84" s="12">
        <v>330048</v>
      </c>
      <c r="D84" s="25" t="s">
        <v>158</v>
      </c>
      <c r="E84" s="25" t="s">
        <v>155</v>
      </c>
      <c r="F84" s="31" t="s">
        <v>159</v>
      </c>
      <c r="G84" s="8">
        <f t="shared" si="94"/>
        <v>805456551.13</v>
      </c>
      <c r="H84" s="8">
        <f t="shared" si="95"/>
        <v>149587936.19999999</v>
      </c>
      <c r="I84" s="9">
        <f t="shared" si="93"/>
        <v>65593</v>
      </c>
      <c r="J84" s="8">
        <f t="shared" si="96"/>
        <v>11400383.300000001</v>
      </c>
      <c r="K84" s="9">
        <f t="shared" si="97"/>
        <v>17015</v>
      </c>
      <c r="L84" s="8">
        <f t="shared" si="98"/>
        <v>7463458.1799999997</v>
      </c>
      <c r="M84" s="9">
        <f t="shared" si="99"/>
        <v>36199</v>
      </c>
      <c r="N84" s="8">
        <f t="shared" si="100"/>
        <v>130724094.72</v>
      </c>
      <c r="O84" s="9">
        <f t="shared" si="101"/>
        <v>2321</v>
      </c>
      <c r="P84" s="8">
        <f t="shared" si="102"/>
        <v>107703058.84999999</v>
      </c>
      <c r="Q84" s="9">
        <f t="shared" si="103"/>
        <v>19663</v>
      </c>
      <c r="R84" s="8">
        <f t="shared" si="104"/>
        <v>548165556.08000004</v>
      </c>
      <c r="S84" s="9">
        <f t="shared" si="105"/>
        <v>0</v>
      </c>
      <c r="T84" s="8">
        <f t="shared" si="106"/>
        <v>0</v>
      </c>
      <c r="U84" s="9">
        <f t="shared" si="107"/>
        <v>350</v>
      </c>
      <c r="V84" s="8">
        <f t="shared" si="108"/>
        <v>70659090</v>
      </c>
      <c r="W84" s="9">
        <f t="shared" si="109"/>
        <v>0</v>
      </c>
      <c r="X84" s="8">
        <f t="shared" si="110"/>
        <v>0</v>
      </c>
      <c r="Y84" s="8">
        <f t="shared" si="111"/>
        <v>201386371.68000001</v>
      </c>
      <c r="Z84" s="8">
        <f t="shared" si="112"/>
        <v>37419217.950000003</v>
      </c>
      <c r="AA84" s="9">
        <f>'Капитал МС'!AA84+ИГС!AA84+'Макс-М'!AA84</f>
        <v>16398</v>
      </c>
      <c r="AB84" s="8">
        <f>'Капитал МС'!AB84+ИГС!AB84+'Макс-М'!AB84</f>
        <v>2852319.22</v>
      </c>
      <c r="AC84" s="9">
        <f>'Капитал МС'!AC84+ИГС!AC84+'Макс-М'!AC84</f>
        <v>4255</v>
      </c>
      <c r="AD84" s="8">
        <f>'Капитал МС'!AD84+ИГС!AD84+'Макс-М'!AD84</f>
        <v>1865864.55</v>
      </c>
      <c r="AE84" s="9">
        <f>'Капитал МС'!AE84+ИГС!AE84+'Макс-М'!AE84</f>
        <v>9050</v>
      </c>
      <c r="AF84" s="8">
        <f>'Капитал МС'!AF84+ИГС!AF84+'Макс-М'!AF84</f>
        <v>32701034.18</v>
      </c>
      <c r="AG84" s="9">
        <f>'Капитал МС'!AG84+ИГС!AG84+'Макс-М'!AG84</f>
        <v>580</v>
      </c>
      <c r="AH84" s="8">
        <f>'Капитал МС'!AH84+ИГС!AH84+'Макс-М'!AH84</f>
        <v>26925764.710000001</v>
      </c>
      <c r="AI84" s="9">
        <f>'Капитал МС'!AI84+ИГС!AI84+'Макс-М'!AI84</f>
        <v>4916</v>
      </c>
      <c r="AJ84" s="8">
        <f>'Капитал МС'!AJ84+ИГС!AJ84+'Макс-М'!AJ84</f>
        <v>137041389.02000001</v>
      </c>
      <c r="AK84" s="9">
        <f>'Капитал МС'!AK84+ИГС!AK84+'Макс-М'!AK84</f>
        <v>0</v>
      </c>
      <c r="AL84" s="8">
        <f>'Капитал МС'!AL84+ИГС!AL84+'Макс-М'!AL84</f>
        <v>0</v>
      </c>
      <c r="AM84" s="9">
        <f>'Капитал МС'!AM84+ИГС!AM84+'Макс-М'!AM84</f>
        <v>88</v>
      </c>
      <c r="AN84" s="8">
        <f>'Капитал МС'!AN84+ИГС!AN84+'Макс-М'!AN84</f>
        <v>17664772.5</v>
      </c>
      <c r="AO84" s="9">
        <f>'Капитал МС'!AO84+ИГС!AO84+'Макс-М'!AO84</f>
        <v>0</v>
      </c>
      <c r="AP84" s="8">
        <f>'Капитал МС'!AP84+ИГС!AP84+'Макс-М'!AP84</f>
        <v>0</v>
      </c>
      <c r="AQ84" s="8">
        <f t="shared" si="113"/>
        <v>201386371.68000001</v>
      </c>
      <c r="AR84" s="8">
        <f t="shared" si="114"/>
        <v>37419217.950000003</v>
      </c>
      <c r="AS84" s="9">
        <f>'Капитал МС'!AS84+ИГС!AS84+'Макс-М'!AS84</f>
        <v>16398</v>
      </c>
      <c r="AT84" s="8">
        <f>'Капитал МС'!AT84+ИГС!AT84+'Макс-М'!AT84</f>
        <v>2852319.22</v>
      </c>
      <c r="AU84" s="9">
        <f>'Капитал МС'!AU84+ИГС!AU84+'Макс-М'!AU84</f>
        <v>4255</v>
      </c>
      <c r="AV84" s="8">
        <f>'Капитал МС'!AV84+ИГС!AV84+'Макс-М'!AV84</f>
        <v>1865864.55</v>
      </c>
      <c r="AW84" s="9">
        <f>'Капитал МС'!AW84+ИГС!AW84+'Макс-М'!AW84</f>
        <v>9050</v>
      </c>
      <c r="AX84" s="8">
        <f>'Капитал МС'!AX84+ИГС!AX84+'Макс-М'!AX84</f>
        <v>32701034.18</v>
      </c>
      <c r="AY84" s="9">
        <f>'Капитал МС'!AY84+ИГС!AY84+'Макс-М'!AY84</f>
        <v>580</v>
      </c>
      <c r="AZ84" s="8">
        <f>'Капитал МС'!AZ84+ИГС!AZ84+'Макс-М'!AZ84</f>
        <v>26925764.710000001</v>
      </c>
      <c r="BA84" s="9">
        <f>'Капитал МС'!BA84+ИГС!BA84+'Макс-М'!BA84</f>
        <v>4916</v>
      </c>
      <c r="BB84" s="8">
        <f>'Капитал МС'!BB84+ИГС!BB84+'Макс-М'!BB84</f>
        <v>137041389.02000001</v>
      </c>
      <c r="BC84" s="9">
        <f>'Капитал МС'!BC84+ИГС!BC84+'Макс-М'!BC84</f>
        <v>0</v>
      </c>
      <c r="BD84" s="8">
        <f>'Капитал МС'!BD84+ИГС!BD84+'Макс-М'!BD84</f>
        <v>0</v>
      </c>
      <c r="BE84" s="9">
        <f>'Капитал МС'!BE84+ИГС!BE84+'Макс-М'!BE84</f>
        <v>88</v>
      </c>
      <c r="BF84" s="8">
        <f>'Капитал МС'!BF84+ИГС!BF84+'Макс-М'!BF84</f>
        <v>17664772.5</v>
      </c>
      <c r="BG84" s="9">
        <f>'Капитал МС'!BG84+ИГС!BG84+'Макс-М'!BG84</f>
        <v>0</v>
      </c>
      <c r="BH84" s="8">
        <f>'Капитал МС'!BH84+ИГС!BH84+'Макс-М'!BH84</f>
        <v>0</v>
      </c>
      <c r="BI84" s="8">
        <f t="shared" si="115"/>
        <v>201386371.68000001</v>
      </c>
      <c r="BJ84" s="8">
        <f t="shared" si="116"/>
        <v>37419217.950000003</v>
      </c>
      <c r="BK84" s="9">
        <f>'Капитал МС'!BK84+ИГС!BK84+'Макс-М'!BK84</f>
        <v>16398</v>
      </c>
      <c r="BL84" s="8">
        <f>'Капитал МС'!BL84+ИГС!BL84+'Макс-М'!BL84</f>
        <v>2852319.22</v>
      </c>
      <c r="BM84" s="9">
        <f>'Капитал МС'!BM84+ИГС!BM84+'Макс-М'!BM84</f>
        <v>4255</v>
      </c>
      <c r="BN84" s="8">
        <f>'Капитал МС'!BN84+ИГС!BN84+'Макс-М'!BN84</f>
        <v>1865864.55</v>
      </c>
      <c r="BO84" s="9">
        <f>'Капитал МС'!BO84+ИГС!BO84+'Макс-М'!BO84</f>
        <v>9050</v>
      </c>
      <c r="BP84" s="8">
        <f>'Капитал МС'!BP84+ИГС!BP84+'Макс-М'!BP84</f>
        <v>32701034.18</v>
      </c>
      <c r="BQ84" s="9">
        <f>'Капитал МС'!BQ84+ИГС!BQ84+'Макс-М'!BQ84</f>
        <v>580</v>
      </c>
      <c r="BR84" s="8">
        <f>'Капитал МС'!BR84+ИГС!BR84+'Макс-М'!BR84</f>
        <v>26925764.710000001</v>
      </c>
      <c r="BS84" s="9">
        <f>'Капитал МС'!BS84+ИГС!BS84+'Макс-М'!BS84</f>
        <v>4916</v>
      </c>
      <c r="BT84" s="8">
        <f>'Капитал МС'!BT84+ИГС!BT84+'Макс-М'!BT84</f>
        <v>137041389.02000001</v>
      </c>
      <c r="BU84" s="9">
        <f>'Капитал МС'!BU84+ИГС!BU84+'Макс-М'!BU84</f>
        <v>0</v>
      </c>
      <c r="BV84" s="8">
        <f>'Капитал МС'!BV84+ИГС!BV84+'Макс-М'!BV84</f>
        <v>0</v>
      </c>
      <c r="BW84" s="9">
        <f>'Капитал МС'!BW84+ИГС!BW84+'Макс-М'!BW84</f>
        <v>88</v>
      </c>
      <c r="BX84" s="8">
        <f>'Капитал МС'!BX84+ИГС!BX84+'Макс-М'!BX84</f>
        <v>17664772.5</v>
      </c>
      <c r="BY84" s="9">
        <f>'Капитал МС'!BY84+ИГС!BY84+'Макс-М'!BY84</f>
        <v>0</v>
      </c>
      <c r="BZ84" s="8">
        <f>'Капитал МС'!BZ84+ИГС!BZ84+'Макс-М'!BZ84</f>
        <v>0</v>
      </c>
      <c r="CA84" s="8">
        <f t="shared" si="117"/>
        <v>201297436.09</v>
      </c>
      <c r="CB84" s="8">
        <f t="shared" si="118"/>
        <v>37330282.350000001</v>
      </c>
      <c r="CC84" s="9">
        <f>'Капитал МС'!CC84+ИГС!CC84+'Макс-М'!CC84</f>
        <v>16399</v>
      </c>
      <c r="CD84" s="8">
        <f>'Капитал МС'!CD84+ИГС!CD84+'Макс-М'!CD84</f>
        <v>2843425.64</v>
      </c>
      <c r="CE84" s="9">
        <f>'Капитал МС'!CE84+ИГС!CE84+'Макс-М'!CE84</f>
        <v>4250</v>
      </c>
      <c r="CF84" s="8">
        <f>'Капитал МС'!CF84+ИГС!CF84+'Макс-М'!CF84</f>
        <v>1865864.53</v>
      </c>
      <c r="CG84" s="9">
        <f>'Капитал МС'!CG84+ИГС!CG84+'Макс-М'!CG84</f>
        <v>9049</v>
      </c>
      <c r="CH84" s="8">
        <f>'Капитал МС'!CH84+ИГС!CH84+'Макс-М'!CH84</f>
        <v>32620992.18</v>
      </c>
      <c r="CI84" s="9">
        <f>'Капитал МС'!CI84+ИГС!CI84+'Макс-М'!CI84</f>
        <v>581</v>
      </c>
      <c r="CJ84" s="8">
        <f>'Капитал МС'!CJ84+ИГС!CJ84+'Макс-М'!CJ84</f>
        <v>26925764.719999999</v>
      </c>
      <c r="CK84" s="9">
        <f>'Капитал МС'!CK84+ИГС!CK84+'Макс-М'!CK84</f>
        <v>4915</v>
      </c>
      <c r="CL84" s="8">
        <f>'Капитал МС'!CL84+ИГС!CL84+'Макс-М'!CL84</f>
        <v>137041389.02000001</v>
      </c>
      <c r="CM84" s="9">
        <f>'Капитал МС'!CM84+ИГС!CM84+'Макс-М'!CM84</f>
        <v>0</v>
      </c>
      <c r="CN84" s="8">
        <f>'Капитал МС'!CN84+ИГС!CN84+'Макс-М'!CN84</f>
        <v>0</v>
      </c>
      <c r="CO84" s="9">
        <f>'Капитал МС'!CO84+ИГС!CO84+'Макс-М'!CO84</f>
        <v>86</v>
      </c>
      <c r="CP84" s="8">
        <f>'Капитал МС'!CP84+ИГС!CP84+'Макс-М'!CP84</f>
        <v>17664772.5</v>
      </c>
      <c r="CQ84" s="9">
        <f>'Капитал МС'!CQ84+ИГС!CQ84+'Макс-М'!CQ84</f>
        <v>0</v>
      </c>
      <c r="CR84" s="8">
        <f>'Капитал МС'!CR84+ИГС!CR84+'Макс-М'!CR84</f>
        <v>0</v>
      </c>
    </row>
    <row r="85" spans="1:96" x14ac:dyDescent="0.25">
      <c r="A85" s="12">
        <v>67</v>
      </c>
      <c r="B85" s="18" t="s">
        <v>60</v>
      </c>
      <c r="C85" s="12">
        <v>330044</v>
      </c>
      <c r="D85" s="25" t="s">
        <v>158</v>
      </c>
      <c r="E85" s="25" t="s">
        <v>155</v>
      </c>
      <c r="F85" s="31" t="s">
        <v>159</v>
      </c>
      <c r="G85" s="8">
        <f t="shared" si="94"/>
        <v>144502495.22999999</v>
      </c>
      <c r="H85" s="8">
        <f t="shared" si="95"/>
        <v>77887011.409999996</v>
      </c>
      <c r="I85" s="9">
        <f t="shared" si="93"/>
        <v>71863</v>
      </c>
      <c r="J85" s="8">
        <f t="shared" si="96"/>
        <v>37067056.32</v>
      </c>
      <c r="K85" s="9">
        <f t="shared" si="97"/>
        <v>8806</v>
      </c>
      <c r="L85" s="8">
        <f t="shared" si="98"/>
        <v>3463785.45</v>
      </c>
      <c r="M85" s="9">
        <f t="shared" si="99"/>
        <v>31861</v>
      </c>
      <c r="N85" s="8">
        <f t="shared" si="100"/>
        <v>37356169.640000001</v>
      </c>
      <c r="O85" s="9">
        <f t="shared" si="101"/>
        <v>2088</v>
      </c>
      <c r="P85" s="8">
        <f t="shared" si="102"/>
        <v>26446056.77</v>
      </c>
      <c r="Q85" s="9">
        <f t="shared" si="103"/>
        <v>2363</v>
      </c>
      <c r="R85" s="8">
        <f t="shared" si="104"/>
        <v>40169427.049999997</v>
      </c>
      <c r="S85" s="9">
        <f t="shared" si="105"/>
        <v>0</v>
      </c>
      <c r="T85" s="8">
        <f t="shared" si="106"/>
        <v>0</v>
      </c>
      <c r="U85" s="9">
        <f t="shared" si="107"/>
        <v>0</v>
      </c>
      <c r="V85" s="8">
        <f t="shared" si="108"/>
        <v>0</v>
      </c>
      <c r="W85" s="9">
        <f t="shared" si="109"/>
        <v>0</v>
      </c>
      <c r="X85" s="8">
        <f t="shared" si="110"/>
        <v>0</v>
      </c>
      <c r="Y85" s="8">
        <f t="shared" si="111"/>
        <v>36622380.390000001</v>
      </c>
      <c r="Z85" s="8">
        <f t="shared" si="112"/>
        <v>19968509.43</v>
      </c>
      <c r="AA85" s="9">
        <f>'Капитал МС'!AA85+ИГС!AA85+'Макс-М'!AA85</f>
        <v>17966</v>
      </c>
      <c r="AB85" s="8">
        <f>'Капитал МС'!AB85+ИГС!AB85+'Макс-М'!AB85</f>
        <v>9525077.5</v>
      </c>
      <c r="AC85" s="9">
        <f>'Капитал МС'!AC85+ИГС!AC85+'Макс-М'!AC85</f>
        <v>2202</v>
      </c>
      <c r="AD85" s="8">
        <f>'Капитал МС'!AD85+ИГС!AD85+'Макс-М'!AD85</f>
        <v>865946.37</v>
      </c>
      <c r="AE85" s="9">
        <f>'Капитал МС'!AE85+ИГС!AE85+'Макс-М'!AE85</f>
        <v>7966</v>
      </c>
      <c r="AF85" s="8">
        <f>'Капитал МС'!AF85+ИГС!AF85+'Макс-М'!AF85</f>
        <v>9577485.5600000005</v>
      </c>
      <c r="AG85" s="9">
        <f>'Капитал МС'!AG85+ИГС!AG85+'Макс-М'!AG85</f>
        <v>522</v>
      </c>
      <c r="AH85" s="8">
        <f>'Капитал МС'!AH85+ИГС!AH85+'Макс-М'!AH85</f>
        <v>6611514.1900000004</v>
      </c>
      <c r="AI85" s="9">
        <f>'Капитал МС'!AI85+ИГС!AI85+'Макс-М'!AI85</f>
        <v>591</v>
      </c>
      <c r="AJ85" s="8">
        <f>'Капитал МС'!AJ85+ИГС!AJ85+'Макс-М'!AJ85</f>
        <v>10042356.77</v>
      </c>
      <c r="AK85" s="9">
        <f>'Капитал МС'!AK85+ИГС!AK85+'Макс-М'!AK85</f>
        <v>0</v>
      </c>
      <c r="AL85" s="8">
        <f>'Капитал МС'!AL85+ИГС!AL85+'Макс-М'!AL85</f>
        <v>0</v>
      </c>
      <c r="AM85" s="9">
        <f>'Капитал МС'!AM85+ИГС!AM85+'Макс-М'!AM85</f>
        <v>0</v>
      </c>
      <c r="AN85" s="8">
        <f>'Капитал МС'!AN85+ИГС!AN85+'Макс-М'!AN85</f>
        <v>0</v>
      </c>
      <c r="AO85" s="9">
        <f>'Капитал МС'!AO85+ИГС!AO85+'Макс-М'!AO85</f>
        <v>0</v>
      </c>
      <c r="AP85" s="8">
        <f>'Капитал МС'!AP85+ИГС!AP85+'Макс-М'!AP85</f>
        <v>0</v>
      </c>
      <c r="AQ85" s="8">
        <f t="shared" si="113"/>
        <v>36622380.390000001</v>
      </c>
      <c r="AR85" s="8">
        <f t="shared" si="114"/>
        <v>19968509.43</v>
      </c>
      <c r="AS85" s="9">
        <f>'Капитал МС'!AS85+ИГС!AS85+'Макс-М'!AS85</f>
        <v>17966</v>
      </c>
      <c r="AT85" s="8">
        <f>'Капитал МС'!AT85+ИГС!AT85+'Макс-М'!AT85</f>
        <v>9525077.5</v>
      </c>
      <c r="AU85" s="9">
        <f>'Капитал МС'!AU85+ИГС!AU85+'Макс-М'!AU85</f>
        <v>2202</v>
      </c>
      <c r="AV85" s="8">
        <f>'Капитал МС'!AV85+ИГС!AV85+'Макс-М'!AV85</f>
        <v>865946.37</v>
      </c>
      <c r="AW85" s="9">
        <f>'Капитал МС'!AW85+ИГС!AW85+'Макс-М'!AW85</f>
        <v>7966</v>
      </c>
      <c r="AX85" s="8">
        <f>'Капитал МС'!AX85+ИГС!AX85+'Макс-М'!AX85</f>
        <v>9577485.5600000005</v>
      </c>
      <c r="AY85" s="9">
        <f>'Капитал МС'!AY85+ИГС!AY85+'Макс-М'!AY85</f>
        <v>522</v>
      </c>
      <c r="AZ85" s="8">
        <f>'Капитал МС'!AZ85+ИГС!AZ85+'Макс-М'!AZ85</f>
        <v>6611514.1900000004</v>
      </c>
      <c r="BA85" s="9">
        <f>'Капитал МС'!BA85+ИГС!BA85+'Макс-М'!BA85</f>
        <v>591</v>
      </c>
      <c r="BB85" s="8">
        <f>'Капитал МС'!BB85+ИГС!BB85+'Макс-М'!BB85</f>
        <v>10042356.77</v>
      </c>
      <c r="BC85" s="9">
        <f>'Капитал МС'!BC85+ИГС!BC85+'Макс-М'!BC85</f>
        <v>0</v>
      </c>
      <c r="BD85" s="8">
        <f>'Капитал МС'!BD85+ИГС!BD85+'Макс-М'!BD85</f>
        <v>0</v>
      </c>
      <c r="BE85" s="9">
        <f>'Капитал МС'!BE85+ИГС!BE85+'Макс-М'!BE85</f>
        <v>0</v>
      </c>
      <c r="BF85" s="8">
        <f>'Капитал МС'!BF85+ИГС!BF85+'Макс-М'!BF85</f>
        <v>0</v>
      </c>
      <c r="BG85" s="9">
        <f>'Капитал МС'!BG85+ИГС!BG85+'Макс-М'!BG85</f>
        <v>0</v>
      </c>
      <c r="BH85" s="8">
        <f>'Капитал МС'!BH85+ИГС!BH85+'Макс-М'!BH85</f>
        <v>0</v>
      </c>
      <c r="BI85" s="8">
        <f t="shared" si="115"/>
        <v>36622380.390000001</v>
      </c>
      <c r="BJ85" s="8">
        <f t="shared" si="116"/>
        <v>19968509.43</v>
      </c>
      <c r="BK85" s="9">
        <f>'Капитал МС'!BK85+ИГС!BK85+'Макс-М'!BK85</f>
        <v>17966</v>
      </c>
      <c r="BL85" s="8">
        <f>'Капитал МС'!BL85+ИГС!BL85+'Макс-М'!BL85</f>
        <v>9525077.5</v>
      </c>
      <c r="BM85" s="9">
        <f>'Капитал МС'!BM85+ИГС!BM85+'Макс-М'!BM85</f>
        <v>2202</v>
      </c>
      <c r="BN85" s="8">
        <f>'Капитал МС'!BN85+ИГС!BN85+'Макс-М'!BN85</f>
        <v>865946.37</v>
      </c>
      <c r="BO85" s="9">
        <f>'Капитал МС'!BO85+ИГС!BO85+'Макс-М'!BO85</f>
        <v>7966</v>
      </c>
      <c r="BP85" s="8">
        <f>'Капитал МС'!BP85+ИГС!BP85+'Макс-М'!BP85</f>
        <v>9577485.5600000005</v>
      </c>
      <c r="BQ85" s="9">
        <f>'Капитал МС'!BQ85+ИГС!BQ85+'Макс-М'!BQ85</f>
        <v>522</v>
      </c>
      <c r="BR85" s="8">
        <f>'Капитал МС'!BR85+ИГС!BR85+'Макс-М'!BR85</f>
        <v>6611514.1900000004</v>
      </c>
      <c r="BS85" s="9">
        <f>'Капитал МС'!BS85+ИГС!BS85+'Макс-М'!BS85</f>
        <v>591</v>
      </c>
      <c r="BT85" s="8">
        <f>'Капитал МС'!BT85+ИГС!BT85+'Макс-М'!BT85</f>
        <v>10042356.77</v>
      </c>
      <c r="BU85" s="9">
        <f>'Капитал МС'!BU85+ИГС!BU85+'Макс-М'!BU85</f>
        <v>0</v>
      </c>
      <c r="BV85" s="8">
        <f>'Капитал МС'!BV85+ИГС!BV85+'Макс-М'!BV85</f>
        <v>0</v>
      </c>
      <c r="BW85" s="9">
        <f>'Капитал МС'!BW85+ИГС!BW85+'Макс-М'!BW85</f>
        <v>0</v>
      </c>
      <c r="BX85" s="8">
        <f>'Капитал МС'!BX85+ИГС!BX85+'Макс-М'!BX85</f>
        <v>0</v>
      </c>
      <c r="BY85" s="9">
        <f>'Капитал МС'!BY85+ИГС!BY85+'Макс-М'!BY85</f>
        <v>0</v>
      </c>
      <c r="BZ85" s="8">
        <f>'Капитал МС'!BZ85+ИГС!BZ85+'Макс-М'!BZ85</f>
        <v>0</v>
      </c>
      <c r="CA85" s="8">
        <f t="shared" si="117"/>
        <v>34635354.060000002</v>
      </c>
      <c r="CB85" s="8">
        <f t="shared" si="118"/>
        <v>17981483.120000001</v>
      </c>
      <c r="CC85" s="9">
        <f>'Капитал МС'!CC85+ИГС!CC85+'Макс-М'!CC85</f>
        <v>17965</v>
      </c>
      <c r="CD85" s="8">
        <f>'Капитал МС'!CD85+ИГС!CD85+'Макс-М'!CD85</f>
        <v>8491823.8200000003</v>
      </c>
      <c r="CE85" s="9">
        <f>'Капитал МС'!CE85+ИГС!CE85+'Макс-М'!CE85</f>
        <v>2200</v>
      </c>
      <c r="CF85" s="8">
        <f>'Капитал МС'!CF85+ИГС!CF85+'Макс-М'!CF85</f>
        <v>865946.34</v>
      </c>
      <c r="CG85" s="9">
        <f>'Капитал МС'!CG85+ИГС!CG85+'Макс-М'!CG85</f>
        <v>7963</v>
      </c>
      <c r="CH85" s="8">
        <f>'Капитал МС'!CH85+ИГС!CH85+'Макс-М'!CH85</f>
        <v>8623712.9600000009</v>
      </c>
      <c r="CI85" s="9">
        <f>'Капитал МС'!CI85+ИГС!CI85+'Макс-М'!CI85</f>
        <v>522</v>
      </c>
      <c r="CJ85" s="8">
        <f>'Капитал МС'!CJ85+ИГС!CJ85+'Макс-М'!CJ85</f>
        <v>6611514.2000000002</v>
      </c>
      <c r="CK85" s="9">
        <f>'Капитал МС'!CK85+ИГС!CK85+'Макс-М'!CK85</f>
        <v>590</v>
      </c>
      <c r="CL85" s="8">
        <f>'Капитал МС'!CL85+ИГС!CL85+'Макс-М'!CL85</f>
        <v>10042356.74</v>
      </c>
      <c r="CM85" s="9">
        <f>'Капитал МС'!CM85+ИГС!CM85+'Макс-М'!CM85</f>
        <v>0</v>
      </c>
      <c r="CN85" s="8">
        <f>'Капитал МС'!CN85+ИГС!CN85+'Макс-М'!CN85</f>
        <v>0</v>
      </c>
      <c r="CO85" s="9">
        <f>'Капитал МС'!CO85+ИГС!CO85+'Макс-М'!CO85</f>
        <v>0</v>
      </c>
      <c r="CP85" s="8">
        <f>'Капитал МС'!CP85+ИГС!CP85+'Макс-М'!CP85</f>
        <v>0</v>
      </c>
      <c r="CQ85" s="9">
        <f>'Капитал МС'!CQ85+ИГС!CQ85+'Макс-М'!CQ85</f>
        <v>0</v>
      </c>
      <c r="CR85" s="8">
        <f>'Капитал МС'!CR85+ИГС!CR85+'Макс-М'!CR85</f>
        <v>0</v>
      </c>
    </row>
    <row r="86" spans="1:96" x14ac:dyDescent="0.25">
      <c r="A86" s="12">
        <v>68</v>
      </c>
      <c r="B86" s="18" t="s">
        <v>61</v>
      </c>
      <c r="C86" s="12">
        <v>330043</v>
      </c>
      <c r="D86" s="25" t="s">
        <v>158</v>
      </c>
      <c r="E86" s="25" t="s">
        <v>155</v>
      </c>
      <c r="F86" s="31" t="s">
        <v>159</v>
      </c>
      <c r="G86" s="8">
        <f t="shared" si="94"/>
        <v>260324906.63999999</v>
      </c>
      <c r="H86" s="8">
        <f t="shared" si="95"/>
        <v>227878399.83000001</v>
      </c>
      <c r="I86" s="9">
        <f t="shared" si="93"/>
        <v>213818</v>
      </c>
      <c r="J86" s="8">
        <f t="shared" si="96"/>
        <v>138161823.03999999</v>
      </c>
      <c r="K86" s="9">
        <f t="shared" si="97"/>
        <v>44853</v>
      </c>
      <c r="L86" s="8">
        <f t="shared" si="98"/>
        <v>17550294.949999999</v>
      </c>
      <c r="M86" s="9">
        <f t="shared" si="99"/>
        <v>94832</v>
      </c>
      <c r="N86" s="8">
        <f t="shared" si="100"/>
        <v>72166281.840000004</v>
      </c>
      <c r="O86" s="9">
        <f t="shared" si="101"/>
        <v>2307</v>
      </c>
      <c r="P86" s="8">
        <f t="shared" si="102"/>
        <v>16450324.189999999</v>
      </c>
      <c r="Q86" s="9">
        <f t="shared" si="103"/>
        <v>997</v>
      </c>
      <c r="R86" s="8">
        <f t="shared" si="104"/>
        <v>15996182.619999999</v>
      </c>
      <c r="S86" s="9">
        <f t="shared" si="105"/>
        <v>0</v>
      </c>
      <c r="T86" s="8">
        <f t="shared" si="106"/>
        <v>0</v>
      </c>
      <c r="U86" s="9">
        <f t="shared" si="107"/>
        <v>0</v>
      </c>
      <c r="V86" s="8">
        <f t="shared" si="108"/>
        <v>0</v>
      </c>
      <c r="W86" s="9">
        <f t="shared" si="109"/>
        <v>0</v>
      </c>
      <c r="X86" s="8">
        <f t="shared" si="110"/>
        <v>0</v>
      </c>
      <c r="Y86" s="8">
        <f t="shared" si="111"/>
        <v>66745508.409999996</v>
      </c>
      <c r="Z86" s="8">
        <f t="shared" si="112"/>
        <v>58633881.700000003</v>
      </c>
      <c r="AA86" s="9">
        <f>'Капитал МС'!AA86+ИГС!AA86+'Макс-М'!AA86</f>
        <v>53454</v>
      </c>
      <c r="AB86" s="8">
        <f>'Капитал МС'!AB86+ИГС!AB86+'Макс-М'!AB86</f>
        <v>35505739.170000002</v>
      </c>
      <c r="AC86" s="9">
        <f>'Капитал МС'!AC86+ИГС!AC86+'Макс-М'!AC86</f>
        <v>11214</v>
      </c>
      <c r="AD86" s="8">
        <f>'Капитал МС'!AD86+ИГС!AD86+'Макс-М'!AD86</f>
        <v>4387573.74</v>
      </c>
      <c r="AE86" s="9">
        <f>'Капитал МС'!AE86+ИГС!AE86+'Макс-М'!AE86</f>
        <v>23708</v>
      </c>
      <c r="AF86" s="8">
        <f>'Капитал МС'!AF86+ИГС!AF86+'Макс-М'!AF86</f>
        <v>18740568.789999999</v>
      </c>
      <c r="AG86" s="9">
        <f>'Капитал МС'!AG86+ИГС!AG86+'Макс-М'!AG86</f>
        <v>577</v>
      </c>
      <c r="AH86" s="8">
        <f>'Капитал МС'!AH86+ИГС!AH86+'Макс-М'!AH86</f>
        <v>4112581.05</v>
      </c>
      <c r="AI86" s="9">
        <f>'Капитал МС'!AI86+ИГС!AI86+'Макс-М'!AI86</f>
        <v>250</v>
      </c>
      <c r="AJ86" s="8">
        <f>'Капитал МС'!AJ86+ИГС!AJ86+'Макс-М'!AJ86</f>
        <v>3999045.66</v>
      </c>
      <c r="AK86" s="9">
        <f>'Капитал МС'!AK86+ИГС!AK86+'Макс-М'!AK86</f>
        <v>0</v>
      </c>
      <c r="AL86" s="8">
        <f>'Капитал МС'!AL86+ИГС!AL86+'Макс-М'!AL86</f>
        <v>0</v>
      </c>
      <c r="AM86" s="9">
        <f>'Капитал МС'!AM86+ИГС!AM86+'Макс-М'!AM86</f>
        <v>0</v>
      </c>
      <c r="AN86" s="8">
        <f>'Капитал МС'!AN86+ИГС!AN86+'Макс-М'!AN86</f>
        <v>0</v>
      </c>
      <c r="AO86" s="9">
        <f>'Капитал МС'!AO86+ИГС!AO86+'Макс-М'!AO86</f>
        <v>0</v>
      </c>
      <c r="AP86" s="8">
        <f>'Капитал МС'!AP86+ИГС!AP86+'Макс-М'!AP86</f>
        <v>0</v>
      </c>
      <c r="AQ86" s="8">
        <f t="shared" si="113"/>
        <v>66745508.409999996</v>
      </c>
      <c r="AR86" s="8">
        <f t="shared" si="114"/>
        <v>58633881.700000003</v>
      </c>
      <c r="AS86" s="9">
        <f>'Капитал МС'!AS86+ИГС!AS86+'Макс-М'!AS86</f>
        <v>53454</v>
      </c>
      <c r="AT86" s="8">
        <f>'Капитал МС'!AT86+ИГС!AT86+'Макс-М'!AT86</f>
        <v>35505739.170000002</v>
      </c>
      <c r="AU86" s="9">
        <f>'Капитал МС'!AU86+ИГС!AU86+'Макс-М'!AU86</f>
        <v>11214</v>
      </c>
      <c r="AV86" s="8">
        <f>'Капитал МС'!AV86+ИГС!AV86+'Макс-М'!AV86</f>
        <v>4387573.74</v>
      </c>
      <c r="AW86" s="9">
        <f>'Капитал МС'!AW86+ИГС!AW86+'Макс-М'!AW86</f>
        <v>23708</v>
      </c>
      <c r="AX86" s="8">
        <f>'Капитал МС'!AX86+ИГС!AX86+'Макс-М'!AX86</f>
        <v>18740568.789999999</v>
      </c>
      <c r="AY86" s="9">
        <f>'Капитал МС'!AY86+ИГС!AY86+'Макс-М'!AY86</f>
        <v>577</v>
      </c>
      <c r="AZ86" s="8">
        <f>'Капитал МС'!AZ86+ИГС!AZ86+'Макс-М'!AZ86</f>
        <v>4112581.05</v>
      </c>
      <c r="BA86" s="9">
        <f>'Капитал МС'!BA86+ИГС!BA86+'Макс-М'!BA86</f>
        <v>250</v>
      </c>
      <c r="BB86" s="8">
        <f>'Капитал МС'!BB86+ИГС!BB86+'Макс-М'!BB86</f>
        <v>3999045.66</v>
      </c>
      <c r="BC86" s="9">
        <f>'Капитал МС'!BC86+ИГС!BC86+'Макс-М'!BC86</f>
        <v>0</v>
      </c>
      <c r="BD86" s="8">
        <f>'Капитал МС'!BD86+ИГС!BD86+'Макс-М'!BD86</f>
        <v>0</v>
      </c>
      <c r="BE86" s="9">
        <f>'Капитал МС'!BE86+ИГС!BE86+'Макс-М'!BE86</f>
        <v>0</v>
      </c>
      <c r="BF86" s="8">
        <f>'Капитал МС'!BF86+ИГС!BF86+'Макс-М'!BF86</f>
        <v>0</v>
      </c>
      <c r="BG86" s="9">
        <f>'Капитал МС'!BG86+ИГС!BG86+'Макс-М'!BG86</f>
        <v>0</v>
      </c>
      <c r="BH86" s="8">
        <f>'Капитал МС'!BH86+ИГС!BH86+'Макс-М'!BH86</f>
        <v>0</v>
      </c>
      <c r="BI86" s="8">
        <f t="shared" si="115"/>
        <v>66745508.409999996</v>
      </c>
      <c r="BJ86" s="8">
        <f t="shared" si="116"/>
        <v>58633881.700000003</v>
      </c>
      <c r="BK86" s="9">
        <f>'Капитал МС'!BK86+ИГС!BK86+'Макс-М'!BK86</f>
        <v>53454</v>
      </c>
      <c r="BL86" s="8">
        <f>'Капитал МС'!BL86+ИГС!BL86+'Макс-М'!BL86</f>
        <v>35505739.170000002</v>
      </c>
      <c r="BM86" s="9">
        <f>'Капитал МС'!BM86+ИГС!BM86+'Макс-М'!BM86</f>
        <v>11214</v>
      </c>
      <c r="BN86" s="8">
        <f>'Капитал МС'!BN86+ИГС!BN86+'Макс-М'!BN86</f>
        <v>4387573.74</v>
      </c>
      <c r="BO86" s="9">
        <f>'Капитал МС'!BO86+ИГС!BO86+'Макс-М'!BO86</f>
        <v>23708</v>
      </c>
      <c r="BP86" s="8">
        <f>'Капитал МС'!BP86+ИГС!BP86+'Макс-М'!BP86</f>
        <v>18740568.789999999</v>
      </c>
      <c r="BQ86" s="9">
        <f>'Капитал МС'!BQ86+ИГС!BQ86+'Макс-М'!BQ86</f>
        <v>577</v>
      </c>
      <c r="BR86" s="8">
        <f>'Капитал МС'!BR86+ИГС!BR86+'Макс-М'!BR86</f>
        <v>4112581.05</v>
      </c>
      <c r="BS86" s="9">
        <f>'Капитал МС'!BS86+ИГС!BS86+'Макс-М'!BS86</f>
        <v>250</v>
      </c>
      <c r="BT86" s="8">
        <f>'Капитал МС'!BT86+ИГС!BT86+'Макс-М'!BT86</f>
        <v>3999045.66</v>
      </c>
      <c r="BU86" s="9">
        <f>'Капитал МС'!BU86+ИГС!BU86+'Макс-М'!BU86</f>
        <v>0</v>
      </c>
      <c r="BV86" s="8">
        <f>'Капитал МС'!BV86+ИГС!BV86+'Макс-М'!BV86</f>
        <v>0</v>
      </c>
      <c r="BW86" s="9">
        <f>'Капитал МС'!BW86+ИГС!BW86+'Макс-М'!BW86</f>
        <v>0</v>
      </c>
      <c r="BX86" s="8">
        <f>'Капитал МС'!BX86+ИГС!BX86+'Макс-М'!BX86</f>
        <v>0</v>
      </c>
      <c r="BY86" s="9">
        <f>'Капитал МС'!BY86+ИГС!BY86+'Макс-М'!BY86</f>
        <v>0</v>
      </c>
      <c r="BZ86" s="8">
        <f>'Капитал МС'!BZ86+ИГС!BZ86+'Макс-М'!BZ86</f>
        <v>0</v>
      </c>
      <c r="CA86" s="8">
        <f t="shared" si="117"/>
        <v>60088381.409999996</v>
      </c>
      <c r="CB86" s="8">
        <f t="shared" si="118"/>
        <v>51976754.729999997</v>
      </c>
      <c r="CC86" s="9">
        <f>'Капитал МС'!CC86+ИГС!CC86+'Макс-М'!CC86</f>
        <v>53456</v>
      </c>
      <c r="CD86" s="8">
        <f>'Капитал МС'!CD86+ИГС!CD86+'Макс-М'!CD86</f>
        <v>31644605.530000001</v>
      </c>
      <c r="CE86" s="9">
        <f>'Капитал МС'!CE86+ИГС!CE86+'Макс-М'!CE86</f>
        <v>11211</v>
      </c>
      <c r="CF86" s="8">
        <f>'Капитал МС'!CF86+ИГС!CF86+'Макс-М'!CF86</f>
        <v>4387573.7300000004</v>
      </c>
      <c r="CG86" s="9">
        <f>'Капитал МС'!CG86+ИГС!CG86+'Макс-М'!CG86</f>
        <v>23708</v>
      </c>
      <c r="CH86" s="8">
        <f>'Капитал МС'!CH86+ИГС!CH86+'Макс-М'!CH86</f>
        <v>15944575.470000001</v>
      </c>
      <c r="CI86" s="9">
        <f>'Капитал МС'!CI86+ИГС!CI86+'Макс-М'!CI86</f>
        <v>576</v>
      </c>
      <c r="CJ86" s="8">
        <f>'Капитал МС'!CJ86+ИГС!CJ86+'Макс-М'!CJ86</f>
        <v>4112581.04</v>
      </c>
      <c r="CK86" s="9">
        <f>'Капитал МС'!CK86+ИГС!CK86+'Макс-М'!CK86</f>
        <v>247</v>
      </c>
      <c r="CL86" s="8">
        <f>'Капитал МС'!CL86+ИГС!CL86+'Макс-М'!CL86</f>
        <v>3999045.64</v>
      </c>
      <c r="CM86" s="9">
        <f>'Капитал МС'!CM86+ИГС!CM86+'Макс-М'!CM86</f>
        <v>0</v>
      </c>
      <c r="CN86" s="8">
        <f>'Капитал МС'!CN86+ИГС!CN86+'Макс-М'!CN86</f>
        <v>0</v>
      </c>
      <c r="CO86" s="9">
        <f>'Капитал МС'!CO86+ИГС!CO86+'Макс-М'!CO86</f>
        <v>0</v>
      </c>
      <c r="CP86" s="8">
        <f>'Капитал МС'!CP86+ИГС!CP86+'Макс-М'!CP86</f>
        <v>0</v>
      </c>
      <c r="CQ86" s="9">
        <f>'Капитал МС'!CQ86+ИГС!CQ86+'Макс-М'!CQ86</f>
        <v>0</v>
      </c>
      <c r="CR86" s="8">
        <f>'Капитал МС'!CR86+ИГС!CR86+'Макс-М'!CR86</f>
        <v>0</v>
      </c>
    </row>
    <row r="87" spans="1:96" x14ac:dyDescent="0.25">
      <c r="A87" s="12">
        <v>69</v>
      </c>
      <c r="B87" s="18" t="s">
        <v>62</v>
      </c>
      <c r="C87" s="12">
        <v>330233</v>
      </c>
      <c r="D87" s="25" t="s">
        <v>158</v>
      </c>
      <c r="E87" s="25" t="s">
        <v>155</v>
      </c>
      <c r="F87" s="31" t="s">
        <v>159</v>
      </c>
      <c r="G87" s="8">
        <f t="shared" si="94"/>
        <v>28129410.16</v>
      </c>
      <c r="H87" s="8">
        <f t="shared" si="95"/>
        <v>28129410.16</v>
      </c>
      <c r="I87" s="9">
        <f t="shared" si="93"/>
        <v>23851</v>
      </c>
      <c r="J87" s="8">
        <f t="shared" si="96"/>
        <v>10778743.92</v>
      </c>
      <c r="K87" s="9">
        <f t="shared" si="97"/>
        <v>3523</v>
      </c>
      <c r="L87" s="8">
        <f t="shared" si="98"/>
        <v>1791128.43</v>
      </c>
      <c r="M87" s="9">
        <f t="shared" si="99"/>
        <v>14651</v>
      </c>
      <c r="N87" s="8">
        <f t="shared" si="100"/>
        <v>15559537.810000001</v>
      </c>
      <c r="O87" s="9">
        <f t="shared" si="101"/>
        <v>0</v>
      </c>
      <c r="P87" s="8">
        <f t="shared" si="102"/>
        <v>0</v>
      </c>
      <c r="Q87" s="9">
        <f t="shared" si="103"/>
        <v>0</v>
      </c>
      <c r="R87" s="8">
        <f t="shared" si="104"/>
        <v>0</v>
      </c>
      <c r="S87" s="9">
        <f t="shared" si="105"/>
        <v>0</v>
      </c>
      <c r="T87" s="8">
        <f t="shared" si="106"/>
        <v>0</v>
      </c>
      <c r="U87" s="9">
        <f t="shared" si="107"/>
        <v>0</v>
      </c>
      <c r="V87" s="8">
        <f t="shared" si="108"/>
        <v>0</v>
      </c>
      <c r="W87" s="9">
        <f t="shared" si="109"/>
        <v>0</v>
      </c>
      <c r="X87" s="8">
        <f t="shared" si="110"/>
        <v>0</v>
      </c>
      <c r="Y87" s="8">
        <f t="shared" si="111"/>
        <v>7032352.54</v>
      </c>
      <c r="Z87" s="8">
        <f t="shared" si="112"/>
        <v>7032352.54</v>
      </c>
      <c r="AA87" s="9">
        <f>'Капитал МС'!AA87+ИГС!AA87+'Макс-М'!AA87</f>
        <v>5962</v>
      </c>
      <c r="AB87" s="8">
        <f>'Капитал МС'!AB87+ИГС!AB87+'Макс-М'!AB87</f>
        <v>2694685.98</v>
      </c>
      <c r="AC87" s="9">
        <f>'Капитал МС'!AC87+ИГС!AC87+'Макс-М'!AC87</f>
        <v>881</v>
      </c>
      <c r="AD87" s="8">
        <f>'Капитал МС'!AD87+ИГС!AD87+'Макс-М'!AD87</f>
        <v>447782.11</v>
      </c>
      <c r="AE87" s="9">
        <f>'Капитал МС'!AE87+ИГС!AE87+'Макс-М'!AE87</f>
        <v>3662</v>
      </c>
      <c r="AF87" s="8">
        <f>'Капитал МС'!AF87+ИГС!AF87+'Макс-М'!AF87</f>
        <v>3889884.45</v>
      </c>
      <c r="AG87" s="9">
        <f>'Капитал МС'!AG87+ИГС!AG87+'Макс-М'!AG87</f>
        <v>0</v>
      </c>
      <c r="AH87" s="8">
        <f>'Капитал МС'!AH87+ИГС!AH87+'Макс-М'!AH87</f>
        <v>0</v>
      </c>
      <c r="AI87" s="9">
        <f>'Капитал МС'!AI87+ИГС!AI87+'Макс-М'!AI87</f>
        <v>0</v>
      </c>
      <c r="AJ87" s="8">
        <f>'Капитал МС'!AJ87+ИГС!AJ87+'Макс-М'!AJ87</f>
        <v>0</v>
      </c>
      <c r="AK87" s="9">
        <f>'Капитал МС'!AK87+ИГС!AK87+'Макс-М'!AK87</f>
        <v>0</v>
      </c>
      <c r="AL87" s="8">
        <f>'Капитал МС'!AL87+ИГС!AL87+'Макс-М'!AL87</f>
        <v>0</v>
      </c>
      <c r="AM87" s="9">
        <f>'Капитал МС'!AM87+ИГС!AM87+'Макс-М'!AM87</f>
        <v>0</v>
      </c>
      <c r="AN87" s="8">
        <f>'Капитал МС'!AN87+ИГС!AN87+'Макс-М'!AN87</f>
        <v>0</v>
      </c>
      <c r="AO87" s="9">
        <f>'Капитал МС'!AO87+ИГС!AO87+'Макс-М'!AO87</f>
        <v>0</v>
      </c>
      <c r="AP87" s="8">
        <f>'Капитал МС'!AP87+ИГС!AP87+'Макс-М'!AP87</f>
        <v>0</v>
      </c>
      <c r="AQ87" s="8">
        <f t="shared" si="113"/>
        <v>7032352.54</v>
      </c>
      <c r="AR87" s="8">
        <f t="shared" si="114"/>
        <v>7032352.54</v>
      </c>
      <c r="AS87" s="9">
        <f>'Капитал МС'!AS87+ИГС!AS87+'Макс-М'!AS87</f>
        <v>5962</v>
      </c>
      <c r="AT87" s="8">
        <f>'Капитал МС'!AT87+ИГС!AT87+'Макс-М'!AT87</f>
        <v>2694685.98</v>
      </c>
      <c r="AU87" s="9">
        <f>'Капитал МС'!AU87+ИГС!AU87+'Макс-М'!AU87</f>
        <v>881</v>
      </c>
      <c r="AV87" s="8">
        <f>'Капитал МС'!AV87+ИГС!AV87+'Макс-М'!AV87</f>
        <v>447782.11</v>
      </c>
      <c r="AW87" s="9">
        <f>'Капитал МС'!AW87+ИГС!AW87+'Макс-М'!AW87</f>
        <v>3662</v>
      </c>
      <c r="AX87" s="8">
        <f>'Капитал МС'!AX87+ИГС!AX87+'Макс-М'!AX87</f>
        <v>3889884.45</v>
      </c>
      <c r="AY87" s="9">
        <f>'Капитал МС'!AY87+ИГС!AY87+'Макс-М'!AY87</f>
        <v>0</v>
      </c>
      <c r="AZ87" s="8">
        <f>'Капитал МС'!AZ87+ИГС!AZ87+'Макс-М'!AZ87</f>
        <v>0</v>
      </c>
      <c r="BA87" s="9">
        <f>'Капитал МС'!BA87+ИГС!BA87+'Макс-М'!BA87</f>
        <v>0</v>
      </c>
      <c r="BB87" s="8">
        <f>'Капитал МС'!BB87+ИГС!BB87+'Макс-М'!BB87</f>
        <v>0</v>
      </c>
      <c r="BC87" s="9">
        <f>'Капитал МС'!BC87+ИГС!BC87+'Макс-М'!BC87</f>
        <v>0</v>
      </c>
      <c r="BD87" s="8">
        <f>'Капитал МС'!BD87+ИГС!BD87+'Макс-М'!BD87</f>
        <v>0</v>
      </c>
      <c r="BE87" s="9">
        <f>'Капитал МС'!BE87+ИГС!BE87+'Макс-М'!BE87</f>
        <v>0</v>
      </c>
      <c r="BF87" s="8">
        <f>'Капитал МС'!BF87+ИГС!BF87+'Макс-М'!BF87</f>
        <v>0</v>
      </c>
      <c r="BG87" s="9">
        <f>'Капитал МС'!BG87+ИГС!BG87+'Макс-М'!BG87</f>
        <v>0</v>
      </c>
      <c r="BH87" s="8">
        <f>'Капитал МС'!BH87+ИГС!BH87+'Макс-М'!BH87</f>
        <v>0</v>
      </c>
      <c r="BI87" s="8">
        <f t="shared" si="115"/>
        <v>7032352.54</v>
      </c>
      <c r="BJ87" s="8">
        <f t="shared" si="116"/>
        <v>7032352.54</v>
      </c>
      <c r="BK87" s="9">
        <f>'Капитал МС'!BK87+ИГС!BK87+'Макс-М'!BK87</f>
        <v>5962</v>
      </c>
      <c r="BL87" s="8">
        <f>'Капитал МС'!BL87+ИГС!BL87+'Макс-М'!BL87</f>
        <v>2694685.98</v>
      </c>
      <c r="BM87" s="9">
        <f>'Капитал МС'!BM87+ИГС!BM87+'Макс-М'!BM87</f>
        <v>881</v>
      </c>
      <c r="BN87" s="8">
        <f>'Капитал МС'!BN87+ИГС!BN87+'Макс-М'!BN87</f>
        <v>447782.11</v>
      </c>
      <c r="BO87" s="9">
        <f>'Капитал МС'!BO87+ИГС!BO87+'Макс-М'!BO87</f>
        <v>3662</v>
      </c>
      <c r="BP87" s="8">
        <f>'Капитал МС'!BP87+ИГС!BP87+'Макс-М'!BP87</f>
        <v>3889884.45</v>
      </c>
      <c r="BQ87" s="9">
        <f>'Капитал МС'!BQ87+ИГС!BQ87+'Макс-М'!BQ87</f>
        <v>0</v>
      </c>
      <c r="BR87" s="8">
        <f>'Капитал МС'!BR87+ИГС!BR87+'Макс-М'!BR87</f>
        <v>0</v>
      </c>
      <c r="BS87" s="9">
        <f>'Капитал МС'!BS87+ИГС!BS87+'Макс-М'!BS87</f>
        <v>0</v>
      </c>
      <c r="BT87" s="8">
        <f>'Капитал МС'!BT87+ИГС!BT87+'Макс-М'!BT87</f>
        <v>0</v>
      </c>
      <c r="BU87" s="9">
        <f>'Капитал МС'!BU87+ИГС!BU87+'Макс-М'!BU87</f>
        <v>0</v>
      </c>
      <c r="BV87" s="8">
        <f>'Капитал МС'!BV87+ИГС!BV87+'Макс-М'!BV87</f>
        <v>0</v>
      </c>
      <c r="BW87" s="9">
        <f>'Капитал МС'!BW87+ИГС!BW87+'Макс-М'!BW87</f>
        <v>0</v>
      </c>
      <c r="BX87" s="8">
        <f>'Капитал МС'!BX87+ИГС!BX87+'Макс-М'!BX87</f>
        <v>0</v>
      </c>
      <c r="BY87" s="9">
        <f>'Капитал МС'!BY87+ИГС!BY87+'Макс-М'!BY87</f>
        <v>0</v>
      </c>
      <c r="BZ87" s="8">
        <f>'Капитал МС'!BZ87+ИГС!BZ87+'Макс-М'!BZ87</f>
        <v>0</v>
      </c>
      <c r="CA87" s="8">
        <f t="shared" si="117"/>
        <v>7032352.54</v>
      </c>
      <c r="CB87" s="8">
        <f t="shared" si="118"/>
        <v>7032352.54</v>
      </c>
      <c r="CC87" s="9">
        <f>'Капитал МС'!CC87+ИГС!CC87+'Макс-М'!CC87</f>
        <v>5965</v>
      </c>
      <c r="CD87" s="8">
        <f>'Капитал МС'!CD87+ИГС!CD87+'Макс-М'!CD87</f>
        <v>2694685.98</v>
      </c>
      <c r="CE87" s="9">
        <f>'Капитал МС'!CE87+ИГС!CE87+'Макс-М'!CE87</f>
        <v>880</v>
      </c>
      <c r="CF87" s="8">
        <f>'Капитал МС'!CF87+ИГС!CF87+'Макс-М'!CF87</f>
        <v>447782.1</v>
      </c>
      <c r="CG87" s="9">
        <f>'Капитал МС'!CG87+ИГС!CG87+'Макс-М'!CG87</f>
        <v>3665</v>
      </c>
      <c r="CH87" s="8">
        <f>'Капитал МС'!CH87+ИГС!CH87+'Макс-М'!CH87</f>
        <v>3889884.46</v>
      </c>
      <c r="CI87" s="9">
        <f>'Капитал МС'!CI87+ИГС!CI87+'Макс-М'!CI87</f>
        <v>0</v>
      </c>
      <c r="CJ87" s="8">
        <f>'Капитал МС'!CJ87+ИГС!CJ87+'Макс-М'!CJ87</f>
        <v>0</v>
      </c>
      <c r="CK87" s="9">
        <f>'Капитал МС'!CK87+ИГС!CK87+'Макс-М'!CK87</f>
        <v>0</v>
      </c>
      <c r="CL87" s="8">
        <f>'Капитал МС'!CL87+ИГС!CL87+'Макс-М'!CL87</f>
        <v>0</v>
      </c>
      <c r="CM87" s="9">
        <f>'Капитал МС'!CM87+ИГС!CM87+'Макс-М'!CM87</f>
        <v>0</v>
      </c>
      <c r="CN87" s="8">
        <f>'Капитал МС'!CN87+ИГС!CN87+'Макс-М'!CN87</f>
        <v>0</v>
      </c>
      <c r="CO87" s="9">
        <f>'Капитал МС'!CO87+ИГС!CO87+'Макс-М'!CO87</f>
        <v>0</v>
      </c>
      <c r="CP87" s="8">
        <f>'Капитал МС'!CP87+ИГС!CP87+'Макс-М'!CP87</f>
        <v>0</v>
      </c>
      <c r="CQ87" s="9">
        <f>'Капитал МС'!CQ87+ИГС!CQ87+'Макс-М'!CQ87</f>
        <v>0</v>
      </c>
      <c r="CR87" s="8">
        <f>'Капитал МС'!CR87+ИГС!CR87+'Макс-М'!CR87</f>
        <v>0</v>
      </c>
    </row>
    <row r="88" spans="1:96" x14ac:dyDescent="0.25">
      <c r="A88" s="12">
        <v>70</v>
      </c>
      <c r="B88" s="13" t="s">
        <v>63</v>
      </c>
      <c r="C88" s="12">
        <v>330335</v>
      </c>
      <c r="D88" s="25" t="s">
        <v>158</v>
      </c>
      <c r="E88" s="25" t="s">
        <v>155</v>
      </c>
      <c r="F88" s="31" t="s">
        <v>159</v>
      </c>
      <c r="G88" s="8">
        <f t="shared" si="94"/>
        <v>119265111.06999999</v>
      </c>
      <c r="H88" s="8">
        <f t="shared" si="95"/>
        <v>0</v>
      </c>
      <c r="I88" s="9">
        <f t="shared" si="93"/>
        <v>0</v>
      </c>
      <c r="J88" s="8">
        <f t="shared" si="96"/>
        <v>0</v>
      </c>
      <c r="K88" s="9">
        <f t="shared" si="97"/>
        <v>0</v>
      </c>
      <c r="L88" s="8">
        <f t="shared" si="98"/>
        <v>0</v>
      </c>
      <c r="M88" s="9">
        <f t="shared" si="99"/>
        <v>0</v>
      </c>
      <c r="N88" s="8">
        <f t="shared" si="100"/>
        <v>0</v>
      </c>
      <c r="O88" s="9">
        <f t="shared" si="101"/>
        <v>0</v>
      </c>
      <c r="P88" s="8">
        <f t="shared" si="102"/>
        <v>0</v>
      </c>
      <c r="Q88" s="9">
        <f t="shared" si="103"/>
        <v>0</v>
      </c>
      <c r="R88" s="8">
        <f t="shared" si="104"/>
        <v>0</v>
      </c>
      <c r="S88" s="9">
        <f t="shared" si="105"/>
        <v>0</v>
      </c>
      <c r="T88" s="8">
        <f t="shared" si="106"/>
        <v>0</v>
      </c>
      <c r="U88" s="9">
        <f t="shared" si="107"/>
        <v>0</v>
      </c>
      <c r="V88" s="8">
        <f t="shared" si="108"/>
        <v>0</v>
      </c>
      <c r="W88" s="9">
        <f t="shared" si="109"/>
        <v>46343</v>
      </c>
      <c r="X88" s="8">
        <f t="shared" si="110"/>
        <v>119265111.06999999</v>
      </c>
      <c r="Y88" s="8">
        <f t="shared" si="111"/>
        <v>29836782.77</v>
      </c>
      <c r="Z88" s="8">
        <f t="shared" si="112"/>
        <v>0</v>
      </c>
      <c r="AA88" s="9">
        <f>'Капитал МС'!AA88+ИГС!AA88+'Макс-М'!AA88</f>
        <v>0</v>
      </c>
      <c r="AB88" s="8">
        <f>'Капитал МС'!AB88+ИГС!AB88+'Макс-М'!AB88</f>
        <v>0</v>
      </c>
      <c r="AC88" s="9">
        <f>'Капитал МС'!AC88+ИГС!AC88+'Макс-М'!AC88</f>
        <v>0</v>
      </c>
      <c r="AD88" s="8">
        <f>'Капитал МС'!AD88+ИГС!AD88+'Макс-М'!AD88</f>
        <v>0</v>
      </c>
      <c r="AE88" s="9">
        <f>'Капитал МС'!AE88+ИГС!AE88+'Макс-М'!AE88</f>
        <v>0</v>
      </c>
      <c r="AF88" s="8">
        <f>'Капитал МС'!AF88+ИГС!AF88+'Макс-М'!AF88</f>
        <v>0</v>
      </c>
      <c r="AG88" s="9">
        <f>'Капитал МС'!AG88+ИГС!AG88+'Макс-М'!AG88</f>
        <v>0</v>
      </c>
      <c r="AH88" s="8">
        <f>'Капитал МС'!AH88+ИГС!AH88+'Макс-М'!AH88</f>
        <v>0</v>
      </c>
      <c r="AI88" s="9">
        <f>'Капитал МС'!AI88+ИГС!AI88+'Макс-М'!AI88</f>
        <v>0</v>
      </c>
      <c r="AJ88" s="8">
        <f>'Капитал МС'!AJ88+ИГС!AJ88+'Макс-М'!AJ88</f>
        <v>0</v>
      </c>
      <c r="AK88" s="9">
        <f>'Капитал МС'!AK88+ИГС!AK88+'Макс-М'!AK88</f>
        <v>0</v>
      </c>
      <c r="AL88" s="8">
        <f>'Капитал МС'!AL88+ИГС!AL88+'Макс-М'!AL88</f>
        <v>0</v>
      </c>
      <c r="AM88" s="9">
        <f>'Капитал МС'!AM88+ИГС!AM88+'Макс-М'!AM88</f>
        <v>0</v>
      </c>
      <c r="AN88" s="8">
        <f>'Капитал МС'!AN88+ИГС!AN88+'Макс-М'!AN88</f>
        <v>0</v>
      </c>
      <c r="AO88" s="9">
        <f>'Капитал МС'!AO88+ИГС!AO88+'Макс-М'!AO88</f>
        <v>11586</v>
      </c>
      <c r="AP88" s="8">
        <f>'Капитал МС'!AP88+ИГС!AP88+'Макс-М'!AP88</f>
        <v>29836782.77</v>
      </c>
      <c r="AQ88" s="8">
        <f t="shared" si="113"/>
        <v>29836782.77</v>
      </c>
      <c r="AR88" s="8">
        <f t="shared" si="114"/>
        <v>0</v>
      </c>
      <c r="AS88" s="9">
        <f>'Капитал МС'!AS88+ИГС!AS88+'Макс-М'!AS88</f>
        <v>0</v>
      </c>
      <c r="AT88" s="8">
        <f>'Капитал МС'!AT88+ИГС!AT88+'Макс-М'!AT88</f>
        <v>0</v>
      </c>
      <c r="AU88" s="9">
        <f>'Капитал МС'!AU88+ИГС!AU88+'Макс-М'!AU88</f>
        <v>0</v>
      </c>
      <c r="AV88" s="8">
        <f>'Капитал МС'!AV88+ИГС!AV88+'Макс-М'!AV88</f>
        <v>0</v>
      </c>
      <c r="AW88" s="9">
        <f>'Капитал МС'!AW88+ИГС!AW88+'Макс-М'!AW88</f>
        <v>0</v>
      </c>
      <c r="AX88" s="8">
        <f>'Капитал МС'!AX88+ИГС!AX88+'Макс-М'!AX88</f>
        <v>0</v>
      </c>
      <c r="AY88" s="9">
        <f>'Капитал МС'!AY88+ИГС!AY88+'Макс-М'!AY88</f>
        <v>0</v>
      </c>
      <c r="AZ88" s="8">
        <f>'Капитал МС'!AZ88+ИГС!AZ88+'Макс-М'!AZ88</f>
        <v>0</v>
      </c>
      <c r="BA88" s="9">
        <f>'Капитал МС'!BA88+ИГС!BA88+'Макс-М'!BA88</f>
        <v>0</v>
      </c>
      <c r="BB88" s="8">
        <f>'Капитал МС'!BB88+ИГС!BB88+'Макс-М'!BB88</f>
        <v>0</v>
      </c>
      <c r="BC88" s="9">
        <f>'Капитал МС'!BC88+ИГС!BC88+'Макс-М'!BC88</f>
        <v>0</v>
      </c>
      <c r="BD88" s="8">
        <f>'Капитал МС'!BD88+ИГС!BD88+'Макс-М'!BD88</f>
        <v>0</v>
      </c>
      <c r="BE88" s="9">
        <f>'Капитал МС'!BE88+ИГС!BE88+'Макс-М'!BE88</f>
        <v>0</v>
      </c>
      <c r="BF88" s="8">
        <f>'Капитал МС'!BF88+ИГС!BF88+'Макс-М'!BF88</f>
        <v>0</v>
      </c>
      <c r="BG88" s="9">
        <f>'Капитал МС'!BG88+ИГС!BG88+'Макс-М'!BG88</f>
        <v>11586</v>
      </c>
      <c r="BH88" s="8">
        <f>'Капитал МС'!BH88+ИГС!BH88+'Макс-М'!BH88</f>
        <v>29836782.77</v>
      </c>
      <c r="BI88" s="8">
        <f t="shared" si="115"/>
        <v>29795772.77</v>
      </c>
      <c r="BJ88" s="8">
        <f t="shared" si="116"/>
        <v>0</v>
      </c>
      <c r="BK88" s="9">
        <f>'Капитал МС'!BK88+ИГС!BK88+'Макс-М'!BK88</f>
        <v>0</v>
      </c>
      <c r="BL88" s="8">
        <f>'Капитал МС'!BL88+ИГС!BL88+'Макс-М'!BL88</f>
        <v>0</v>
      </c>
      <c r="BM88" s="9">
        <f>'Капитал МС'!BM88+ИГС!BM88+'Макс-М'!BM88</f>
        <v>0</v>
      </c>
      <c r="BN88" s="8">
        <f>'Капитал МС'!BN88+ИГС!BN88+'Макс-М'!BN88</f>
        <v>0</v>
      </c>
      <c r="BO88" s="9">
        <f>'Капитал МС'!BO88+ИГС!BO88+'Макс-М'!BO88</f>
        <v>0</v>
      </c>
      <c r="BP88" s="8">
        <f>'Капитал МС'!BP88+ИГС!BP88+'Макс-М'!BP88</f>
        <v>0</v>
      </c>
      <c r="BQ88" s="9">
        <f>'Капитал МС'!BQ88+ИГС!BQ88+'Макс-М'!BQ88</f>
        <v>0</v>
      </c>
      <c r="BR88" s="8">
        <f>'Капитал МС'!BR88+ИГС!BR88+'Макс-М'!BR88</f>
        <v>0</v>
      </c>
      <c r="BS88" s="9">
        <f>'Капитал МС'!BS88+ИГС!BS88+'Макс-М'!BS88</f>
        <v>0</v>
      </c>
      <c r="BT88" s="8">
        <f>'Капитал МС'!BT88+ИГС!BT88+'Макс-М'!BT88</f>
        <v>0</v>
      </c>
      <c r="BU88" s="9">
        <f>'Капитал МС'!BU88+ИГС!BU88+'Макс-М'!BU88</f>
        <v>0</v>
      </c>
      <c r="BV88" s="8">
        <f>'Капитал МС'!BV88+ИГС!BV88+'Макс-М'!BV88</f>
        <v>0</v>
      </c>
      <c r="BW88" s="9">
        <f>'Капитал МС'!BW88+ИГС!BW88+'Макс-М'!BW88</f>
        <v>0</v>
      </c>
      <c r="BX88" s="8">
        <f>'Капитал МС'!BX88+ИГС!BX88+'Макс-М'!BX88</f>
        <v>0</v>
      </c>
      <c r="BY88" s="9">
        <f>'Капитал МС'!BY88+ИГС!BY88+'Макс-М'!BY88</f>
        <v>11586</v>
      </c>
      <c r="BZ88" s="8">
        <f>'Капитал МС'!BZ88+ИГС!BZ88+'Макс-М'!BZ88</f>
        <v>29795772.77</v>
      </c>
      <c r="CA88" s="8">
        <f t="shared" si="117"/>
        <v>29795772.760000002</v>
      </c>
      <c r="CB88" s="8">
        <f t="shared" si="118"/>
        <v>0</v>
      </c>
      <c r="CC88" s="9">
        <f>'Капитал МС'!CC88+ИГС!CC88+'Макс-М'!CC88</f>
        <v>0</v>
      </c>
      <c r="CD88" s="8">
        <f>'Капитал МС'!CD88+ИГС!CD88+'Макс-М'!CD88</f>
        <v>0</v>
      </c>
      <c r="CE88" s="9">
        <f>'Капитал МС'!CE88+ИГС!CE88+'Макс-М'!CE88</f>
        <v>0</v>
      </c>
      <c r="CF88" s="8">
        <f>'Капитал МС'!CF88+ИГС!CF88+'Макс-М'!CF88</f>
        <v>0</v>
      </c>
      <c r="CG88" s="9">
        <f>'Капитал МС'!CG88+ИГС!CG88+'Макс-М'!CG88</f>
        <v>0</v>
      </c>
      <c r="CH88" s="8">
        <f>'Капитал МС'!CH88+ИГС!CH88+'Макс-М'!CH88</f>
        <v>0</v>
      </c>
      <c r="CI88" s="9">
        <f>'Капитал МС'!CI88+ИГС!CI88+'Макс-М'!CI88</f>
        <v>0</v>
      </c>
      <c r="CJ88" s="8">
        <f>'Капитал МС'!CJ88+ИГС!CJ88+'Макс-М'!CJ88</f>
        <v>0</v>
      </c>
      <c r="CK88" s="9">
        <f>'Капитал МС'!CK88+ИГС!CK88+'Макс-М'!CK88</f>
        <v>0</v>
      </c>
      <c r="CL88" s="8">
        <f>'Капитал МС'!CL88+ИГС!CL88+'Макс-М'!CL88</f>
        <v>0</v>
      </c>
      <c r="CM88" s="9">
        <f>'Капитал МС'!CM88+ИГС!CM88+'Макс-М'!CM88</f>
        <v>0</v>
      </c>
      <c r="CN88" s="8">
        <f>'Капитал МС'!CN88+ИГС!CN88+'Макс-М'!CN88</f>
        <v>0</v>
      </c>
      <c r="CO88" s="9">
        <f>'Капитал МС'!CO88+ИГС!CO88+'Макс-М'!CO88</f>
        <v>0</v>
      </c>
      <c r="CP88" s="8">
        <f>'Капитал МС'!CP88+ИГС!CP88+'Макс-М'!CP88</f>
        <v>0</v>
      </c>
      <c r="CQ88" s="9">
        <f>'Капитал МС'!CQ88+ИГС!CQ88+'Макс-М'!CQ88</f>
        <v>11585</v>
      </c>
      <c r="CR88" s="8">
        <f>'Капитал МС'!CR88+ИГС!CR88+'Макс-М'!CR88</f>
        <v>29795772.760000002</v>
      </c>
    </row>
    <row r="89" spans="1:96" x14ac:dyDescent="0.25">
      <c r="A89" s="12">
        <v>71</v>
      </c>
      <c r="B89" s="18" t="s">
        <v>64</v>
      </c>
      <c r="C89" s="12">
        <v>330227</v>
      </c>
      <c r="D89" s="25" t="s">
        <v>158</v>
      </c>
      <c r="E89" s="25" t="s">
        <v>155</v>
      </c>
      <c r="F89" s="31" t="s">
        <v>159</v>
      </c>
      <c r="G89" s="8">
        <f t="shared" si="94"/>
        <v>11519269.92</v>
      </c>
      <c r="H89" s="8">
        <f t="shared" si="95"/>
        <v>2843977.14</v>
      </c>
      <c r="I89" s="9">
        <f t="shared" si="93"/>
        <v>12083</v>
      </c>
      <c r="J89" s="8">
        <f t="shared" si="96"/>
        <v>1336669.26</v>
      </c>
      <c r="K89" s="9">
        <f t="shared" si="97"/>
        <v>0</v>
      </c>
      <c r="L89" s="8">
        <f t="shared" si="98"/>
        <v>0</v>
      </c>
      <c r="M89" s="9">
        <f t="shared" si="99"/>
        <v>6466</v>
      </c>
      <c r="N89" s="8">
        <f t="shared" si="100"/>
        <v>1507307.88</v>
      </c>
      <c r="O89" s="9">
        <f t="shared" si="101"/>
        <v>510</v>
      </c>
      <c r="P89" s="8">
        <f t="shared" si="102"/>
        <v>8675292.7799999993</v>
      </c>
      <c r="Q89" s="9">
        <f t="shared" si="103"/>
        <v>0</v>
      </c>
      <c r="R89" s="8">
        <f t="shared" si="104"/>
        <v>0</v>
      </c>
      <c r="S89" s="9">
        <f t="shared" si="105"/>
        <v>0</v>
      </c>
      <c r="T89" s="8">
        <f t="shared" si="106"/>
        <v>0</v>
      </c>
      <c r="U89" s="9">
        <f t="shared" si="107"/>
        <v>0</v>
      </c>
      <c r="V89" s="8">
        <f t="shared" si="108"/>
        <v>0</v>
      </c>
      <c r="W89" s="9">
        <f t="shared" si="109"/>
        <v>0</v>
      </c>
      <c r="X89" s="8">
        <f t="shared" si="110"/>
        <v>0</v>
      </c>
      <c r="Y89" s="8">
        <f t="shared" si="111"/>
        <v>2879817.5</v>
      </c>
      <c r="Z89" s="8">
        <f t="shared" si="112"/>
        <v>710994.3</v>
      </c>
      <c r="AA89" s="9">
        <f>'Капитал МС'!AA89+ИГС!AA89+'Макс-М'!AA89</f>
        <v>3021</v>
      </c>
      <c r="AB89" s="8">
        <f>'Капитал МС'!AB89+ИГС!AB89+'Макс-М'!AB89</f>
        <v>334167.32</v>
      </c>
      <c r="AC89" s="9">
        <f>'Капитал МС'!AC89+ИГС!AC89+'Макс-М'!AC89</f>
        <v>0</v>
      </c>
      <c r="AD89" s="8">
        <f>'Капитал МС'!AD89+ИГС!AD89+'Макс-М'!AD89</f>
        <v>0</v>
      </c>
      <c r="AE89" s="9">
        <f>'Капитал МС'!AE89+ИГС!AE89+'Макс-М'!AE89</f>
        <v>1616</v>
      </c>
      <c r="AF89" s="8">
        <f>'Капитал МС'!AF89+ИГС!AF89+'Макс-М'!AF89</f>
        <v>376826.98</v>
      </c>
      <c r="AG89" s="9">
        <f>'Капитал МС'!AG89+ИГС!AG89+'Макс-М'!AG89</f>
        <v>128</v>
      </c>
      <c r="AH89" s="8">
        <f>'Капитал МС'!AH89+ИГС!AH89+'Макс-М'!AH89</f>
        <v>2168823.2000000002</v>
      </c>
      <c r="AI89" s="9">
        <f>'Капитал МС'!AI89+ИГС!AI89+'Макс-М'!AI89</f>
        <v>0</v>
      </c>
      <c r="AJ89" s="8">
        <f>'Капитал МС'!AJ89+ИГС!AJ89+'Макс-М'!AJ89</f>
        <v>0</v>
      </c>
      <c r="AK89" s="9">
        <f>'Капитал МС'!AK89+ИГС!AK89+'Макс-М'!AK89</f>
        <v>0</v>
      </c>
      <c r="AL89" s="8">
        <f>'Капитал МС'!AL89+ИГС!AL89+'Макс-М'!AL89</f>
        <v>0</v>
      </c>
      <c r="AM89" s="9">
        <f>'Капитал МС'!AM89+ИГС!AM89+'Макс-М'!AM89</f>
        <v>0</v>
      </c>
      <c r="AN89" s="8">
        <f>'Капитал МС'!AN89+ИГС!AN89+'Макс-М'!AN89</f>
        <v>0</v>
      </c>
      <c r="AO89" s="9">
        <f>'Капитал МС'!AO89+ИГС!AO89+'Макс-М'!AO89</f>
        <v>0</v>
      </c>
      <c r="AP89" s="8">
        <f>'Капитал МС'!AP89+ИГС!AP89+'Макс-М'!AP89</f>
        <v>0</v>
      </c>
      <c r="AQ89" s="8">
        <f t="shared" si="113"/>
        <v>2879817.5</v>
      </c>
      <c r="AR89" s="8">
        <f t="shared" si="114"/>
        <v>710994.3</v>
      </c>
      <c r="AS89" s="9">
        <f>'Капитал МС'!AS89+ИГС!AS89+'Макс-М'!AS89</f>
        <v>3021</v>
      </c>
      <c r="AT89" s="8">
        <f>'Капитал МС'!AT89+ИГС!AT89+'Макс-М'!AT89</f>
        <v>334167.32</v>
      </c>
      <c r="AU89" s="9">
        <f>'Капитал МС'!AU89+ИГС!AU89+'Макс-М'!AU89</f>
        <v>0</v>
      </c>
      <c r="AV89" s="8">
        <f>'Капитал МС'!AV89+ИГС!AV89+'Макс-М'!AV89</f>
        <v>0</v>
      </c>
      <c r="AW89" s="9">
        <f>'Капитал МС'!AW89+ИГС!AW89+'Макс-М'!AW89</f>
        <v>1616</v>
      </c>
      <c r="AX89" s="8">
        <f>'Капитал МС'!AX89+ИГС!AX89+'Макс-М'!AX89</f>
        <v>376826.98</v>
      </c>
      <c r="AY89" s="9">
        <f>'Капитал МС'!AY89+ИГС!AY89+'Макс-М'!AY89</f>
        <v>128</v>
      </c>
      <c r="AZ89" s="8">
        <f>'Капитал МС'!AZ89+ИГС!AZ89+'Макс-М'!AZ89</f>
        <v>2168823.2000000002</v>
      </c>
      <c r="BA89" s="9">
        <f>'Капитал МС'!BA89+ИГС!BA89+'Макс-М'!BA89</f>
        <v>0</v>
      </c>
      <c r="BB89" s="8">
        <f>'Капитал МС'!BB89+ИГС!BB89+'Макс-М'!BB89</f>
        <v>0</v>
      </c>
      <c r="BC89" s="9">
        <f>'Капитал МС'!BC89+ИГС!BC89+'Макс-М'!BC89</f>
        <v>0</v>
      </c>
      <c r="BD89" s="8">
        <f>'Капитал МС'!BD89+ИГС!BD89+'Макс-М'!BD89</f>
        <v>0</v>
      </c>
      <c r="BE89" s="9">
        <f>'Капитал МС'!BE89+ИГС!BE89+'Макс-М'!BE89</f>
        <v>0</v>
      </c>
      <c r="BF89" s="8">
        <f>'Капитал МС'!BF89+ИГС!BF89+'Макс-М'!BF89</f>
        <v>0</v>
      </c>
      <c r="BG89" s="9">
        <f>'Капитал МС'!BG89+ИГС!BG89+'Макс-М'!BG89</f>
        <v>0</v>
      </c>
      <c r="BH89" s="8">
        <f>'Капитал МС'!BH89+ИГС!BH89+'Макс-М'!BH89</f>
        <v>0</v>
      </c>
      <c r="BI89" s="8">
        <f t="shared" si="115"/>
        <v>2879817.5</v>
      </c>
      <c r="BJ89" s="8">
        <f t="shared" si="116"/>
        <v>710994.3</v>
      </c>
      <c r="BK89" s="9">
        <f>'Капитал МС'!BK89+ИГС!BK89+'Макс-М'!BK89</f>
        <v>3021</v>
      </c>
      <c r="BL89" s="8">
        <f>'Капитал МС'!BL89+ИГС!BL89+'Макс-М'!BL89</f>
        <v>334167.32</v>
      </c>
      <c r="BM89" s="9">
        <f>'Капитал МС'!BM89+ИГС!BM89+'Макс-М'!BM89</f>
        <v>0</v>
      </c>
      <c r="BN89" s="8">
        <f>'Капитал МС'!BN89+ИГС!BN89+'Макс-М'!BN89</f>
        <v>0</v>
      </c>
      <c r="BO89" s="9">
        <f>'Капитал МС'!BO89+ИГС!BO89+'Макс-М'!BO89</f>
        <v>1616</v>
      </c>
      <c r="BP89" s="8">
        <f>'Капитал МС'!BP89+ИГС!BP89+'Макс-М'!BP89</f>
        <v>376826.98</v>
      </c>
      <c r="BQ89" s="9">
        <f>'Капитал МС'!BQ89+ИГС!BQ89+'Макс-М'!BQ89</f>
        <v>128</v>
      </c>
      <c r="BR89" s="8">
        <f>'Капитал МС'!BR89+ИГС!BR89+'Макс-М'!BR89</f>
        <v>2168823.2000000002</v>
      </c>
      <c r="BS89" s="9">
        <f>'Капитал МС'!BS89+ИГС!BS89+'Макс-М'!BS89</f>
        <v>0</v>
      </c>
      <c r="BT89" s="8">
        <f>'Капитал МС'!BT89+ИГС!BT89+'Макс-М'!BT89</f>
        <v>0</v>
      </c>
      <c r="BU89" s="9">
        <f>'Капитал МС'!BU89+ИГС!BU89+'Макс-М'!BU89</f>
        <v>0</v>
      </c>
      <c r="BV89" s="8">
        <f>'Капитал МС'!BV89+ИГС!BV89+'Макс-М'!BV89</f>
        <v>0</v>
      </c>
      <c r="BW89" s="9">
        <f>'Капитал МС'!BW89+ИГС!BW89+'Макс-М'!BW89</f>
        <v>0</v>
      </c>
      <c r="BX89" s="8">
        <f>'Капитал МС'!BX89+ИГС!BX89+'Макс-М'!BX89</f>
        <v>0</v>
      </c>
      <c r="BY89" s="9">
        <f>'Капитал МС'!BY89+ИГС!BY89+'Макс-М'!BY89</f>
        <v>0</v>
      </c>
      <c r="BZ89" s="8">
        <f>'Капитал МС'!BZ89+ИГС!BZ89+'Макс-М'!BZ89</f>
        <v>0</v>
      </c>
      <c r="CA89" s="8">
        <f t="shared" si="117"/>
        <v>2879817.42</v>
      </c>
      <c r="CB89" s="8">
        <f t="shared" si="118"/>
        <v>710994.24</v>
      </c>
      <c r="CC89" s="9">
        <f>'Капитал МС'!CC89+ИГС!CC89+'Макс-М'!CC89</f>
        <v>3020</v>
      </c>
      <c r="CD89" s="8">
        <f>'Капитал МС'!CD89+ИГС!CD89+'Макс-М'!CD89</f>
        <v>334167.3</v>
      </c>
      <c r="CE89" s="9">
        <f>'Капитал МС'!CE89+ИГС!CE89+'Макс-М'!CE89</f>
        <v>0</v>
      </c>
      <c r="CF89" s="8">
        <f>'Капитал МС'!CF89+ИГС!CF89+'Макс-М'!CF89</f>
        <v>0</v>
      </c>
      <c r="CG89" s="9">
        <f>'Капитал МС'!CG89+ИГС!CG89+'Макс-М'!CG89</f>
        <v>1618</v>
      </c>
      <c r="CH89" s="8">
        <f>'Капитал МС'!CH89+ИГС!CH89+'Макс-М'!CH89</f>
        <v>376826.94</v>
      </c>
      <c r="CI89" s="9">
        <f>'Капитал МС'!CI89+ИГС!CI89+'Макс-М'!CI89</f>
        <v>126</v>
      </c>
      <c r="CJ89" s="8">
        <f>'Капитал МС'!CJ89+ИГС!CJ89+'Макс-М'!CJ89</f>
        <v>2168823.1800000002</v>
      </c>
      <c r="CK89" s="9">
        <f>'Капитал МС'!CK89+ИГС!CK89+'Макс-М'!CK89</f>
        <v>0</v>
      </c>
      <c r="CL89" s="8">
        <f>'Капитал МС'!CL89+ИГС!CL89+'Макс-М'!CL89</f>
        <v>0</v>
      </c>
      <c r="CM89" s="9">
        <f>'Капитал МС'!CM89+ИГС!CM89+'Макс-М'!CM89</f>
        <v>0</v>
      </c>
      <c r="CN89" s="8">
        <f>'Капитал МС'!CN89+ИГС!CN89+'Макс-М'!CN89</f>
        <v>0</v>
      </c>
      <c r="CO89" s="9">
        <f>'Капитал МС'!CO89+ИГС!CO89+'Макс-М'!CO89</f>
        <v>0</v>
      </c>
      <c r="CP89" s="8">
        <f>'Капитал МС'!CP89+ИГС!CP89+'Макс-М'!CP89</f>
        <v>0</v>
      </c>
      <c r="CQ89" s="9">
        <f>'Капитал МС'!CQ89+ИГС!CQ89+'Макс-М'!CQ89</f>
        <v>0</v>
      </c>
      <c r="CR89" s="8">
        <f>'Капитал МС'!CR89+ИГС!CR89+'Макс-М'!CR89</f>
        <v>0</v>
      </c>
    </row>
    <row r="90" spans="1:96" x14ac:dyDescent="0.25">
      <c r="A90" s="12">
        <v>72</v>
      </c>
      <c r="B90" s="18" t="s">
        <v>65</v>
      </c>
      <c r="C90" s="12">
        <v>330045</v>
      </c>
      <c r="D90" s="25" t="s">
        <v>158</v>
      </c>
      <c r="E90" s="25" t="s">
        <v>155</v>
      </c>
      <c r="F90" s="31" t="s">
        <v>159</v>
      </c>
      <c r="G90" s="8">
        <f t="shared" si="94"/>
        <v>98431462.849999994</v>
      </c>
      <c r="H90" s="8">
        <f t="shared" si="95"/>
        <v>68913897.719999999</v>
      </c>
      <c r="I90" s="9">
        <f t="shared" si="93"/>
        <v>51350</v>
      </c>
      <c r="J90" s="8">
        <f t="shared" si="96"/>
        <v>42046145.530000001</v>
      </c>
      <c r="K90" s="9">
        <f t="shared" si="97"/>
        <v>20533</v>
      </c>
      <c r="L90" s="8">
        <f t="shared" si="98"/>
        <v>5041277.82</v>
      </c>
      <c r="M90" s="9">
        <f t="shared" si="99"/>
        <v>28705</v>
      </c>
      <c r="N90" s="8">
        <f t="shared" si="100"/>
        <v>21826474.370000001</v>
      </c>
      <c r="O90" s="9">
        <f t="shared" si="101"/>
        <v>2078</v>
      </c>
      <c r="P90" s="8">
        <f t="shared" si="102"/>
        <v>15531506.050000001</v>
      </c>
      <c r="Q90" s="9">
        <f t="shared" si="103"/>
        <v>678</v>
      </c>
      <c r="R90" s="8">
        <f t="shared" si="104"/>
        <v>13986059.08</v>
      </c>
      <c r="S90" s="9">
        <f t="shared" si="105"/>
        <v>0</v>
      </c>
      <c r="T90" s="8">
        <f t="shared" si="106"/>
        <v>0</v>
      </c>
      <c r="U90" s="9">
        <f t="shared" si="107"/>
        <v>0</v>
      </c>
      <c r="V90" s="8">
        <f t="shared" si="108"/>
        <v>0</v>
      </c>
      <c r="W90" s="9">
        <f t="shared" si="109"/>
        <v>0</v>
      </c>
      <c r="X90" s="8">
        <f t="shared" si="110"/>
        <v>0</v>
      </c>
      <c r="Y90" s="8">
        <f t="shared" si="111"/>
        <v>24875006.09</v>
      </c>
      <c r="Z90" s="8">
        <f t="shared" si="112"/>
        <v>17495614.809999999</v>
      </c>
      <c r="AA90" s="9">
        <f>'Капитал МС'!AA90+ИГС!AA90+'Макс-М'!AA90</f>
        <v>12838</v>
      </c>
      <c r="AB90" s="8">
        <f>'Капитал МС'!AB90+ИГС!AB90+'Макс-М'!AB90</f>
        <v>10637092.359999999</v>
      </c>
      <c r="AC90" s="9">
        <f>'Капитал МС'!AC90+ИГС!AC90+'Макс-М'!AC90</f>
        <v>5134</v>
      </c>
      <c r="AD90" s="8">
        <f>'Капитал МС'!AD90+ИГС!AD90+'Макс-М'!AD90</f>
        <v>1260319.46</v>
      </c>
      <c r="AE90" s="9">
        <f>'Капитал МС'!AE90+ИГС!AE90+'Макс-М'!AE90</f>
        <v>7176</v>
      </c>
      <c r="AF90" s="8">
        <f>'Капитал МС'!AF90+ИГС!AF90+'Макс-М'!AF90</f>
        <v>5598202.9900000002</v>
      </c>
      <c r="AG90" s="9">
        <f>'Капитал МС'!AG90+ИГС!AG90+'Макс-М'!AG90</f>
        <v>520</v>
      </c>
      <c r="AH90" s="8">
        <f>'Капитал МС'!AH90+ИГС!AH90+'Макс-М'!AH90</f>
        <v>3882876.51</v>
      </c>
      <c r="AI90" s="9">
        <f>'Капитал МС'!AI90+ИГС!AI90+'Макс-М'!AI90</f>
        <v>170</v>
      </c>
      <c r="AJ90" s="8">
        <f>'Капитал МС'!AJ90+ИГС!AJ90+'Макс-М'!AJ90</f>
        <v>3496514.77</v>
      </c>
      <c r="AK90" s="9">
        <f>'Капитал МС'!AK90+ИГС!AK90+'Макс-М'!AK90</f>
        <v>0</v>
      </c>
      <c r="AL90" s="8">
        <f>'Капитал МС'!AL90+ИГС!AL90+'Макс-М'!AL90</f>
        <v>0</v>
      </c>
      <c r="AM90" s="9">
        <f>'Капитал МС'!AM90+ИГС!AM90+'Макс-М'!AM90</f>
        <v>0</v>
      </c>
      <c r="AN90" s="8">
        <f>'Капитал МС'!AN90+ИГС!AN90+'Макс-М'!AN90</f>
        <v>0</v>
      </c>
      <c r="AO90" s="9">
        <f>'Капитал МС'!AO90+ИГС!AO90+'Макс-М'!AO90</f>
        <v>0</v>
      </c>
      <c r="AP90" s="8">
        <f>'Капитал МС'!AP90+ИГС!AP90+'Макс-М'!AP90</f>
        <v>0</v>
      </c>
      <c r="AQ90" s="8">
        <f t="shared" si="113"/>
        <v>24875006.09</v>
      </c>
      <c r="AR90" s="8">
        <f t="shared" si="114"/>
        <v>17495614.809999999</v>
      </c>
      <c r="AS90" s="9">
        <f>'Капитал МС'!AS90+ИГС!AS90+'Макс-М'!AS90</f>
        <v>12838</v>
      </c>
      <c r="AT90" s="8">
        <f>'Капитал МС'!AT90+ИГС!AT90+'Макс-М'!AT90</f>
        <v>10637092.359999999</v>
      </c>
      <c r="AU90" s="9">
        <f>'Капитал МС'!AU90+ИГС!AU90+'Макс-М'!AU90</f>
        <v>5134</v>
      </c>
      <c r="AV90" s="8">
        <f>'Капитал МС'!AV90+ИГС!AV90+'Макс-М'!AV90</f>
        <v>1260319.46</v>
      </c>
      <c r="AW90" s="9">
        <f>'Капитал МС'!AW90+ИГС!AW90+'Макс-М'!AW90</f>
        <v>7176</v>
      </c>
      <c r="AX90" s="8">
        <f>'Капитал МС'!AX90+ИГС!AX90+'Макс-М'!AX90</f>
        <v>5598202.9900000002</v>
      </c>
      <c r="AY90" s="9">
        <f>'Капитал МС'!AY90+ИГС!AY90+'Макс-М'!AY90</f>
        <v>520</v>
      </c>
      <c r="AZ90" s="8">
        <f>'Капитал МС'!AZ90+ИГС!AZ90+'Макс-М'!AZ90</f>
        <v>3882876.51</v>
      </c>
      <c r="BA90" s="9">
        <f>'Капитал МС'!BA90+ИГС!BA90+'Макс-М'!BA90</f>
        <v>170</v>
      </c>
      <c r="BB90" s="8">
        <f>'Капитал МС'!BB90+ИГС!BB90+'Макс-М'!BB90</f>
        <v>3496514.77</v>
      </c>
      <c r="BC90" s="9">
        <f>'Капитал МС'!BC90+ИГС!BC90+'Макс-М'!BC90</f>
        <v>0</v>
      </c>
      <c r="BD90" s="8">
        <f>'Капитал МС'!BD90+ИГС!BD90+'Макс-М'!BD90</f>
        <v>0</v>
      </c>
      <c r="BE90" s="9">
        <f>'Капитал МС'!BE90+ИГС!BE90+'Макс-М'!BE90</f>
        <v>0</v>
      </c>
      <c r="BF90" s="8">
        <f>'Капитал МС'!BF90+ИГС!BF90+'Макс-М'!BF90</f>
        <v>0</v>
      </c>
      <c r="BG90" s="9">
        <f>'Капитал МС'!BG90+ИГС!BG90+'Макс-М'!BG90</f>
        <v>0</v>
      </c>
      <c r="BH90" s="8">
        <f>'Капитал МС'!BH90+ИГС!BH90+'Макс-М'!BH90</f>
        <v>0</v>
      </c>
      <c r="BI90" s="8">
        <f t="shared" si="115"/>
        <v>24875006.09</v>
      </c>
      <c r="BJ90" s="8">
        <f t="shared" si="116"/>
        <v>17495614.809999999</v>
      </c>
      <c r="BK90" s="9">
        <f>'Капитал МС'!BK90+ИГС!BK90+'Макс-М'!BK90</f>
        <v>12838</v>
      </c>
      <c r="BL90" s="8">
        <f>'Капитал МС'!BL90+ИГС!BL90+'Макс-М'!BL90</f>
        <v>10637092.359999999</v>
      </c>
      <c r="BM90" s="9">
        <f>'Капитал МС'!BM90+ИГС!BM90+'Макс-М'!BM90</f>
        <v>5134</v>
      </c>
      <c r="BN90" s="8">
        <f>'Капитал МС'!BN90+ИГС!BN90+'Макс-М'!BN90</f>
        <v>1260319.46</v>
      </c>
      <c r="BO90" s="9">
        <f>'Капитал МС'!BO90+ИГС!BO90+'Макс-М'!BO90</f>
        <v>7176</v>
      </c>
      <c r="BP90" s="8">
        <f>'Капитал МС'!BP90+ИГС!BP90+'Макс-М'!BP90</f>
        <v>5598202.9900000002</v>
      </c>
      <c r="BQ90" s="9">
        <f>'Капитал МС'!BQ90+ИГС!BQ90+'Макс-М'!BQ90</f>
        <v>520</v>
      </c>
      <c r="BR90" s="8">
        <f>'Капитал МС'!BR90+ИГС!BR90+'Макс-М'!BR90</f>
        <v>3882876.51</v>
      </c>
      <c r="BS90" s="9">
        <f>'Капитал МС'!BS90+ИГС!BS90+'Макс-М'!BS90</f>
        <v>170</v>
      </c>
      <c r="BT90" s="8">
        <f>'Капитал МС'!BT90+ИГС!BT90+'Макс-М'!BT90</f>
        <v>3496514.77</v>
      </c>
      <c r="BU90" s="9">
        <f>'Капитал МС'!BU90+ИГС!BU90+'Макс-М'!BU90</f>
        <v>0</v>
      </c>
      <c r="BV90" s="8">
        <f>'Капитал МС'!BV90+ИГС!BV90+'Макс-М'!BV90</f>
        <v>0</v>
      </c>
      <c r="BW90" s="9">
        <f>'Капитал МС'!BW90+ИГС!BW90+'Макс-М'!BW90</f>
        <v>0</v>
      </c>
      <c r="BX90" s="8">
        <f>'Капитал МС'!BX90+ИГС!BX90+'Макс-М'!BX90</f>
        <v>0</v>
      </c>
      <c r="BY90" s="9">
        <f>'Капитал МС'!BY90+ИГС!BY90+'Макс-М'!BY90</f>
        <v>0</v>
      </c>
      <c r="BZ90" s="8">
        <f>'Капитал МС'!BZ90+ИГС!BZ90+'Макс-М'!BZ90</f>
        <v>0</v>
      </c>
      <c r="CA90" s="8">
        <f t="shared" si="117"/>
        <v>23806444.579999998</v>
      </c>
      <c r="CB90" s="8">
        <f t="shared" si="118"/>
        <v>16427053.289999999</v>
      </c>
      <c r="CC90" s="9">
        <f>'Капитал МС'!CC90+ИГС!CC90+'Макс-М'!CC90</f>
        <v>12836</v>
      </c>
      <c r="CD90" s="8">
        <f>'Капитал МС'!CD90+ИГС!CD90+'Макс-М'!CD90</f>
        <v>10134868.449999999</v>
      </c>
      <c r="CE90" s="9">
        <f>'Капитал МС'!CE90+ИГС!CE90+'Макс-М'!CE90</f>
        <v>5131</v>
      </c>
      <c r="CF90" s="8">
        <f>'Капитал МС'!CF90+ИГС!CF90+'Макс-М'!CF90</f>
        <v>1260319.44</v>
      </c>
      <c r="CG90" s="9">
        <f>'Капитал МС'!CG90+ИГС!CG90+'Макс-М'!CG90</f>
        <v>7177</v>
      </c>
      <c r="CH90" s="8">
        <f>'Капитал МС'!CH90+ИГС!CH90+'Макс-М'!CH90</f>
        <v>5031865.4000000004</v>
      </c>
      <c r="CI90" s="9">
        <f>'Капитал МС'!CI90+ИГС!CI90+'Макс-М'!CI90</f>
        <v>518</v>
      </c>
      <c r="CJ90" s="8">
        <f>'Капитал МС'!CJ90+ИГС!CJ90+'Макс-М'!CJ90</f>
        <v>3882876.52</v>
      </c>
      <c r="CK90" s="9">
        <f>'Капитал МС'!CK90+ИГС!CK90+'Макс-М'!CK90</f>
        <v>168</v>
      </c>
      <c r="CL90" s="8">
        <f>'Капитал МС'!CL90+ИГС!CL90+'Макс-М'!CL90</f>
        <v>3496514.77</v>
      </c>
      <c r="CM90" s="9">
        <f>'Капитал МС'!CM90+ИГС!CM90+'Макс-М'!CM90</f>
        <v>0</v>
      </c>
      <c r="CN90" s="8">
        <f>'Капитал МС'!CN90+ИГС!CN90+'Макс-М'!CN90</f>
        <v>0</v>
      </c>
      <c r="CO90" s="9">
        <f>'Капитал МС'!CO90+ИГС!CO90+'Макс-М'!CO90</f>
        <v>0</v>
      </c>
      <c r="CP90" s="8">
        <f>'Капитал МС'!CP90+ИГС!CP90+'Макс-М'!CP90</f>
        <v>0</v>
      </c>
      <c r="CQ90" s="9">
        <f>'Капитал МС'!CQ90+ИГС!CQ90+'Макс-М'!CQ90</f>
        <v>0</v>
      </c>
      <c r="CR90" s="8">
        <f>'Капитал МС'!CR90+ИГС!CR90+'Макс-М'!CR90</f>
        <v>0</v>
      </c>
    </row>
    <row r="91" spans="1:96" x14ac:dyDescent="0.25">
      <c r="A91" s="12">
        <v>73</v>
      </c>
      <c r="B91" s="18" t="s">
        <v>66</v>
      </c>
      <c r="C91" s="12">
        <v>330368</v>
      </c>
      <c r="D91" s="25" t="s">
        <v>158</v>
      </c>
      <c r="E91" s="25" t="s">
        <v>167</v>
      </c>
      <c r="F91" s="31" t="s">
        <v>159</v>
      </c>
      <c r="G91" s="8">
        <f t="shared" si="94"/>
        <v>308733524.12</v>
      </c>
      <c r="H91" s="8">
        <f t="shared" si="95"/>
        <v>7124590.6699999999</v>
      </c>
      <c r="I91" s="9">
        <f t="shared" si="93"/>
        <v>0</v>
      </c>
      <c r="J91" s="8">
        <f t="shared" si="96"/>
        <v>0</v>
      </c>
      <c r="K91" s="9">
        <f t="shared" si="97"/>
        <v>723</v>
      </c>
      <c r="L91" s="8">
        <f t="shared" si="98"/>
        <v>327203.42</v>
      </c>
      <c r="M91" s="9">
        <f t="shared" si="99"/>
        <v>0</v>
      </c>
      <c r="N91" s="8">
        <f t="shared" si="100"/>
        <v>6797387.25</v>
      </c>
      <c r="O91" s="9">
        <f t="shared" si="101"/>
        <v>500</v>
      </c>
      <c r="P91" s="8">
        <f t="shared" si="102"/>
        <v>51011140.609999999</v>
      </c>
      <c r="Q91" s="9">
        <f t="shared" si="103"/>
        <v>2330</v>
      </c>
      <c r="R91" s="8">
        <f t="shared" si="104"/>
        <v>250597792.84</v>
      </c>
      <c r="S91" s="9">
        <f t="shared" si="105"/>
        <v>0</v>
      </c>
      <c r="T91" s="8">
        <f t="shared" si="106"/>
        <v>0</v>
      </c>
      <c r="U91" s="9">
        <f t="shared" si="107"/>
        <v>760</v>
      </c>
      <c r="V91" s="8">
        <f t="shared" si="108"/>
        <v>149051011</v>
      </c>
      <c r="W91" s="9">
        <f t="shared" si="109"/>
        <v>0</v>
      </c>
      <c r="X91" s="8">
        <f t="shared" si="110"/>
        <v>0</v>
      </c>
      <c r="Y91" s="8">
        <f t="shared" si="111"/>
        <v>77183381.060000002</v>
      </c>
      <c r="Z91" s="8">
        <f t="shared" si="112"/>
        <v>1781147.68</v>
      </c>
      <c r="AA91" s="9">
        <f>'Капитал МС'!AA91+ИГС!AA91+'Макс-М'!AA91</f>
        <v>0</v>
      </c>
      <c r="AB91" s="8">
        <f>'Капитал МС'!AB91+ИГС!AB91+'Макс-М'!AB91</f>
        <v>0</v>
      </c>
      <c r="AC91" s="9">
        <f>'Капитал МС'!AC91+ИГС!AC91+'Макс-М'!AC91</f>
        <v>181</v>
      </c>
      <c r="AD91" s="8">
        <f>'Капитал МС'!AD91+ИГС!AD91+'Макс-М'!AD91</f>
        <v>81800.86</v>
      </c>
      <c r="AE91" s="9">
        <f>'Капитал МС'!AE91+ИГС!AE91+'Макс-М'!AE91</f>
        <v>0</v>
      </c>
      <c r="AF91" s="8">
        <f>'Капитал МС'!AF91+ИГС!AF91+'Макс-М'!AF91</f>
        <v>1699346.82</v>
      </c>
      <c r="AG91" s="9">
        <f>'Капитал МС'!AG91+ИГС!AG91+'Макс-М'!AG91</f>
        <v>125</v>
      </c>
      <c r="AH91" s="8">
        <f>'Капитал МС'!AH91+ИГС!AH91+'Макс-М'!AH91</f>
        <v>12752785.16</v>
      </c>
      <c r="AI91" s="9">
        <f>'Капитал МС'!AI91+ИГС!AI91+'Макс-М'!AI91</f>
        <v>582</v>
      </c>
      <c r="AJ91" s="8">
        <f>'Капитал МС'!AJ91+ИГС!AJ91+'Макс-М'!AJ91</f>
        <v>62649448.219999999</v>
      </c>
      <c r="AK91" s="9">
        <f>'Капитал МС'!AK91+ИГС!AK91+'Макс-М'!AK91</f>
        <v>0</v>
      </c>
      <c r="AL91" s="8">
        <f>'Капитал МС'!AL91+ИГС!AL91+'Макс-М'!AL91</f>
        <v>0</v>
      </c>
      <c r="AM91" s="9">
        <f>'Капитал МС'!AM91+ИГС!AM91+'Макс-М'!AM91</f>
        <v>191</v>
      </c>
      <c r="AN91" s="8">
        <f>'Капитал МС'!AN91+ИГС!AN91+'Макс-М'!AN91</f>
        <v>37262752.759999998</v>
      </c>
      <c r="AO91" s="9">
        <f>'Капитал МС'!AO91+ИГС!AO91+'Макс-М'!AO91</f>
        <v>0</v>
      </c>
      <c r="AP91" s="8">
        <f>'Капитал МС'!AP91+ИГС!AP91+'Макс-М'!AP91</f>
        <v>0</v>
      </c>
      <c r="AQ91" s="8">
        <f t="shared" si="113"/>
        <v>77183381.060000002</v>
      </c>
      <c r="AR91" s="8">
        <f t="shared" si="114"/>
        <v>1781147.68</v>
      </c>
      <c r="AS91" s="9">
        <f>'Капитал МС'!AS91+ИГС!AS91+'Макс-М'!AS91</f>
        <v>0</v>
      </c>
      <c r="AT91" s="8">
        <f>'Капитал МС'!AT91+ИГС!AT91+'Макс-М'!AT91</f>
        <v>0</v>
      </c>
      <c r="AU91" s="9">
        <f>'Капитал МС'!AU91+ИГС!AU91+'Макс-М'!AU91</f>
        <v>181</v>
      </c>
      <c r="AV91" s="8">
        <f>'Капитал МС'!AV91+ИГС!AV91+'Макс-М'!AV91</f>
        <v>81800.86</v>
      </c>
      <c r="AW91" s="9">
        <f>'Капитал МС'!AW91+ИГС!AW91+'Макс-М'!AW91</f>
        <v>0</v>
      </c>
      <c r="AX91" s="8">
        <f>'Капитал МС'!AX91+ИГС!AX91+'Макс-М'!AX91</f>
        <v>1699346.82</v>
      </c>
      <c r="AY91" s="9">
        <f>'Капитал МС'!AY91+ИГС!AY91+'Макс-М'!AY91</f>
        <v>125</v>
      </c>
      <c r="AZ91" s="8">
        <f>'Капитал МС'!AZ91+ИГС!AZ91+'Макс-М'!AZ91</f>
        <v>12752785.16</v>
      </c>
      <c r="BA91" s="9">
        <f>'Капитал МС'!BA91+ИГС!BA91+'Макс-М'!BA91</f>
        <v>582</v>
      </c>
      <c r="BB91" s="8">
        <f>'Капитал МС'!BB91+ИГС!BB91+'Макс-М'!BB91</f>
        <v>62649448.219999999</v>
      </c>
      <c r="BC91" s="9">
        <f>'Капитал МС'!BC91+ИГС!BC91+'Макс-М'!BC91</f>
        <v>0</v>
      </c>
      <c r="BD91" s="8">
        <f>'Капитал МС'!BD91+ИГС!BD91+'Макс-М'!BD91</f>
        <v>0</v>
      </c>
      <c r="BE91" s="9">
        <f>'Капитал МС'!BE91+ИГС!BE91+'Макс-М'!BE91</f>
        <v>191</v>
      </c>
      <c r="BF91" s="8">
        <f>'Капитал МС'!BF91+ИГС!BF91+'Макс-М'!BF91</f>
        <v>37262752.759999998</v>
      </c>
      <c r="BG91" s="9">
        <f>'Капитал МС'!BG91+ИГС!BG91+'Макс-М'!BG91</f>
        <v>0</v>
      </c>
      <c r="BH91" s="8">
        <f>'Капитал МС'!BH91+ИГС!BH91+'Макс-М'!BH91</f>
        <v>0</v>
      </c>
      <c r="BI91" s="8">
        <f t="shared" si="115"/>
        <v>77183381.060000002</v>
      </c>
      <c r="BJ91" s="8">
        <f t="shared" si="116"/>
        <v>1781147.68</v>
      </c>
      <c r="BK91" s="9">
        <f>'Капитал МС'!BK91+ИГС!BK91+'Макс-М'!BK91</f>
        <v>0</v>
      </c>
      <c r="BL91" s="8">
        <f>'Капитал МС'!BL91+ИГС!BL91+'Макс-М'!BL91</f>
        <v>0</v>
      </c>
      <c r="BM91" s="9">
        <f>'Капитал МС'!BM91+ИГС!BM91+'Макс-М'!BM91</f>
        <v>181</v>
      </c>
      <c r="BN91" s="8">
        <f>'Капитал МС'!BN91+ИГС!BN91+'Макс-М'!BN91</f>
        <v>81800.86</v>
      </c>
      <c r="BO91" s="9">
        <f>'Капитал МС'!BO91+ИГС!BO91+'Макс-М'!BO91</f>
        <v>0</v>
      </c>
      <c r="BP91" s="8">
        <f>'Капитал МС'!BP91+ИГС!BP91+'Макс-М'!BP91</f>
        <v>1699346.82</v>
      </c>
      <c r="BQ91" s="9">
        <f>'Капитал МС'!BQ91+ИГС!BQ91+'Макс-М'!BQ91</f>
        <v>125</v>
      </c>
      <c r="BR91" s="8">
        <f>'Капитал МС'!BR91+ИГС!BR91+'Макс-М'!BR91</f>
        <v>12752785.16</v>
      </c>
      <c r="BS91" s="9">
        <f>'Капитал МС'!BS91+ИГС!BS91+'Макс-М'!BS91</f>
        <v>582</v>
      </c>
      <c r="BT91" s="8">
        <f>'Капитал МС'!BT91+ИГС!BT91+'Макс-М'!BT91</f>
        <v>62649448.219999999</v>
      </c>
      <c r="BU91" s="9">
        <f>'Капитал МС'!BU91+ИГС!BU91+'Макс-М'!BU91</f>
        <v>0</v>
      </c>
      <c r="BV91" s="8">
        <f>'Капитал МС'!BV91+ИГС!BV91+'Макс-М'!BV91</f>
        <v>0</v>
      </c>
      <c r="BW91" s="9">
        <f>'Капитал МС'!BW91+ИГС!BW91+'Макс-М'!BW91</f>
        <v>191</v>
      </c>
      <c r="BX91" s="8">
        <f>'Капитал МС'!BX91+ИГС!BX91+'Макс-М'!BX91</f>
        <v>37262752.759999998</v>
      </c>
      <c r="BY91" s="9">
        <f>'Капитал МС'!BY91+ИГС!BY91+'Макс-М'!BY91</f>
        <v>0</v>
      </c>
      <c r="BZ91" s="8">
        <f>'Капитал МС'!BZ91+ИГС!BZ91+'Макс-М'!BZ91</f>
        <v>0</v>
      </c>
      <c r="CA91" s="8">
        <f t="shared" si="117"/>
        <v>77183380.939999998</v>
      </c>
      <c r="CB91" s="8">
        <f t="shared" si="118"/>
        <v>1781147.63</v>
      </c>
      <c r="CC91" s="9">
        <f>'Капитал МС'!CC91+ИГС!CC91+'Макс-М'!CC91</f>
        <v>0</v>
      </c>
      <c r="CD91" s="8">
        <f>'Капитал МС'!CD91+ИГС!CD91+'Макс-М'!CD91</f>
        <v>0</v>
      </c>
      <c r="CE91" s="9">
        <f>'Капитал МС'!CE91+ИГС!CE91+'Макс-М'!CE91</f>
        <v>180</v>
      </c>
      <c r="CF91" s="8">
        <f>'Капитал МС'!CF91+ИГС!CF91+'Макс-М'!CF91</f>
        <v>81800.84</v>
      </c>
      <c r="CG91" s="9">
        <f>'Капитал МС'!CG91+ИГС!CG91+'Макс-М'!CG91</f>
        <v>0</v>
      </c>
      <c r="CH91" s="8">
        <f>'Капитал МС'!CH91+ИГС!CH91+'Макс-М'!CH91</f>
        <v>1699346.79</v>
      </c>
      <c r="CI91" s="9">
        <f>'Капитал МС'!CI91+ИГС!CI91+'Макс-М'!CI91</f>
        <v>125</v>
      </c>
      <c r="CJ91" s="8">
        <f>'Капитал МС'!CJ91+ИГС!CJ91+'Макс-М'!CJ91</f>
        <v>12752785.130000001</v>
      </c>
      <c r="CK91" s="9">
        <f>'Капитал МС'!CK91+ИГС!CK91+'Макс-М'!CK91</f>
        <v>584</v>
      </c>
      <c r="CL91" s="8">
        <f>'Капитал МС'!CL91+ИГС!CL91+'Макс-М'!CL91</f>
        <v>62649448.18</v>
      </c>
      <c r="CM91" s="9">
        <f>'Капитал МС'!CM91+ИГС!CM91+'Макс-М'!CM91</f>
        <v>0</v>
      </c>
      <c r="CN91" s="8">
        <f>'Капитал МС'!CN91+ИГС!CN91+'Макс-М'!CN91</f>
        <v>0</v>
      </c>
      <c r="CO91" s="9">
        <f>'Капитал МС'!CO91+ИГС!CO91+'Макс-М'!CO91</f>
        <v>187</v>
      </c>
      <c r="CP91" s="8">
        <f>'Капитал МС'!CP91+ИГС!CP91+'Макс-М'!CP91</f>
        <v>37262752.719999999</v>
      </c>
      <c r="CQ91" s="9">
        <f>'Капитал МС'!CQ91+ИГС!CQ91+'Макс-М'!CQ91</f>
        <v>0</v>
      </c>
      <c r="CR91" s="8">
        <f>'Капитал МС'!CR91+ИГС!CR91+'Макс-М'!CR91</f>
        <v>0</v>
      </c>
    </row>
    <row r="92" spans="1:96" x14ac:dyDescent="0.25">
      <c r="A92" s="12">
        <v>74</v>
      </c>
      <c r="B92" s="18" t="s">
        <v>67</v>
      </c>
      <c r="C92" s="12">
        <v>330373</v>
      </c>
      <c r="D92" s="25" t="s">
        <v>158</v>
      </c>
      <c r="E92" s="25" t="s">
        <v>161</v>
      </c>
      <c r="F92" s="31" t="s">
        <v>159</v>
      </c>
      <c r="G92" s="8">
        <f t="shared" si="94"/>
        <v>29501741.850000001</v>
      </c>
      <c r="H92" s="8">
        <f t="shared" si="95"/>
        <v>0</v>
      </c>
      <c r="I92" s="9">
        <f t="shared" si="93"/>
        <v>0</v>
      </c>
      <c r="J92" s="8">
        <f t="shared" si="96"/>
        <v>0</v>
      </c>
      <c r="K92" s="9">
        <f t="shared" si="97"/>
        <v>0</v>
      </c>
      <c r="L92" s="8">
        <f t="shared" si="98"/>
        <v>0</v>
      </c>
      <c r="M92" s="9">
        <f t="shared" si="99"/>
        <v>0</v>
      </c>
      <c r="N92" s="8">
        <f t="shared" si="100"/>
        <v>0</v>
      </c>
      <c r="O92" s="9">
        <f t="shared" si="101"/>
        <v>476</v>
      </c>
      <c r="P92" s="8">
        <f t="shared" si="102"/>
        <v>20084617.219999999</v>
      </c>
      <c r="Q92" s="9">
        <f t="shared" si="103"/>
        <v>145</v>
      </c>
      <c r="R92" s="8">
        <f t="shared" si="104"/>
        <v>9417124.6300000008</v>
      </c>
      <c r="S92" s="9">
        <f t="shared" si="105"/>
        <v>0</v>
      </c>
      <c r="T92" s="8">
        <f t="shared" si="106"/>
        <v>0</v>
      </c>
      <c r="U92" s="9">
        <f t="shared" si="107"/>
        <v>100</v>
      </c>
      <c r="V92" s="8">
        <f t="shared" si="108"/>
        <v>7147999</v>
      </c>
      <c r="W92" s="9">
        <f t="shared" si="109"/>
        <v>0</v>
      </c>
      <c r="X92" s="8">
        <f t="shared" si="110"/>
        <v>0</v>
      </c>
      <c r="Y92" s="8">
        <f t="shared" si="111"/>
        <v>7375435.4699999997</v>
      </c>
      <c r="Z92" s="8">
        <f t="shared" si="112"/>
        <v>0</v>
      </c>
      <c r="AA92" s="9">
        <f>'Капитал МС'!AA92+ИГС!AA92+'Макс-М'!AA92</f>
        <v>0</v>
      </c>
      <c r="AB92" s="8">
        <f>'Капитал МС'!AB92+ИГС!AB92+'Макс-М'!AB92</f>
        <v>0</v>
      </c>
      <c r="AC92" s="9">
        <f>'Капитал МС'!AC92+ИГС!AC92+'Макс-М'!AC92</f>
        <v>0</v>
      </c>
      <c r="AD92" s="8">
        <f>'Капитал МС'!AD92+ИГС!AD92+'Макс-М'!AD92</f>
        <v>0</v>
      </c>
      <c r="AE92" s="9">
        <f>'Капитал МС'!AE92+ИГС!AE92+'Макс-М'!AE92</f>
        <v>0</v>
      </c>
      <c r="AF92" s="8">
        <f>'Капитал МС'!AF92+ИГС!AF92+'Макс-М'!AF92</f>
        <v>0</v>
      </c>
      <c r="AG92" s="9">
        <f>'Капитал МС'!AG92+ИГС!AG92+'Макс-М'!AG92</f>
        <v>119</v>
      </c>
      <c r="AH92" s="8">
        <f>'Капитал МС'!AH92+ИГС!AH92+'Макс-М'!AH92</f>
        <v>5021154.3099999996</v>
      </c>
      <c r="AI92" s="9">
        <f>'Капитал МС'!AI92+ИГС!AI92+'Макс-М'!AI92</f>
        <v>37</v>
      </c>
      <c r="AJ92" s="8">
        <f>'Капитал МС'!AJ92+ИГС!AJ92+'Макс-М'!AJ92</f>
        <v>2354281.16</v>
      </c>
      <c r="AK92" s="9">
        <f>'Капитал МС'!AK92+ИГС!AK92+'Макс-М'!AK92</f>
        <v>0</v>
      </c>
      <c r="AL92" s="8">
        <f>'Капитал МС'!AL92+ИГС!AL92+'Макс-М'!AL92</f>
        <v>0</v>
      </c>
      <c r="AM92" s="9">
        <f>'Капитал МС'!AM92+ИГС!AM92+'Макс-М'!AM92</f>
        <v>25</v>
      </c>
      <c r="AN92" s="8">
        <f>'Капитал МС'!AN92+ИГС!AN92+'Макс-М'!AN92</f>
        <v>1786999.75</v>
      </c>
      <c r="AO92" s="9">
        <f>'Капитал МС'!AO92+ИГС!AO92+'Макс-М'!AO92</f>
        <v>0</v>
      </c>
      <c r="AP92" s="8">
        <f>'Капитал МС'!AP92+ИГС!AP92+'Макс-М'!AP92</f>
        <v>0</v>
      </c>
      <c r="AQ92" s="8">
        <f t="shared" si="113"/>
        <v>7375435.4699999997</v>
      </c>
      <c r="AR92" s="8">
        <f t="shared" si="114"/>
        <v>0</v>
      </c>
      <c r="AS92" s="9">
        <f>'Капитал МС'!AS92+ИГС!AS92+'Макс-М'!AS92</f>
        <v>0</v>
      </c>
      <c r="AT92" s="8">
        <f>'Капитал МС'!AT92+ИГС!AT92+'Макс-М'!AT92</f>
        <v>0</v>
      </c>
      <c r="AU92" s="9">
        <f>'Капитал МС'!AU92+ИГС!AU92+'Макс-М'!AU92</f>
        <v>0</v>
      </c>
      <c r="AV92" s="8">
        <f>'Капитал МС'!AV92+ИГС!AV92+'Макс-М'!AV92</f>
        <v>0</v>
      </c>
      <c r="AW92" s="9">
        <f>'Капитал МС'!AW92+ИГС!AW92+'Макс-М'!AW92</f>
        <v>0</v>
      </c>
      <c r="AX92" s="8">
        <f>'Капитал МС'!AX92+ИГС!AX92+'Макс-М'!AX92</f>
        <v>0</v>
      </c>
      <c r="AY92" s="9">
        <f>'Капитал МС'!AY92+ИГС!AY92+'Макс-М'!AY92</f>
        <v>119</v>
      </c>
      <c r="AZ92" s="8">
        <f>'Капитал МС'!AZ92+ИГС!AZ92+'Макс-М'!AZ92</f>
        <v>5021154.3099999996</v>
      </c>
      <c r="BA92" s="9">
        <f>'Капитал МС'!BA92+ИГС!BA92+'Макс-М'!BA92</f>
        <v>37</v>
      </c>
      <c r="BB92" s="8">
        <f>'Капитал МС'!BB92+ИГС!BB92+'Макс-М'!BB92</f>
        <v>2354281.16</v>
      </c>
      <c r="BC92" s="9">
        <f>'Капитал МС'!BC92+ИГС!BC92+'Макс-М'!BC92</f>
        <v>0</v>
      </c>
      <c r="BD92" s="8">
        <f>'Капитал МС'!BD92+ИГС!BD92+'Макс-М'!BD92</f>
        <v>0</v>
      </c>
      <c r="BE92" s="9">
        <f>'Капитал МС'!BE92+ИГС!BE92+'Макс-М'!BE92</f>
        <v>25</v>
      </c>
      <c r="BF92" s="8">
        <f>'Капитал МС'!BF92+ИГС!BF92+'Макс-М'!BF92</f>
        <v>1786999.75</v>
      </c>
      <c r="BG92" s="9">
        <f>'Капитал МС'!BG92+ИГС!BG92+'Макс-М'!BG92</f>
        <v>0</v>
      </c>
      <c r="BH92" s="8">
        <f>'Капитал МС'!BH92+ИГС!BH92+'Макс-М'!BH92</f>
        <v>0</v>
      </c>
      <c r="BI92" s="8">
        <f t="shared" si="115"/>
        <v>7375435.4699999997</v>
      </c>
      <c r="BJ92" s="8">
        <f t="shared" si="116"/>
        <v>0</v>
      </c>
      <c r="BK92" s="9">
        <f>'Капитал МС'!BK92+ИГС!BK92+'Макс-М'!BK92</f>
        <v>0</v>
      </c>
      <c r="BL92" s="8">
        <f>'Капитал МС'!BL92+ИГС!BL92+'Макс-М'!BL92</f>
        <v>0</v>
      </c>
      <c r="BM92" s="9">
        <f>'Капитал МС'!BM92+ИГС!BM92+'Макс-М'!BM92</f>
        <v>0</v>
      </c>
      <c r="BN92" s="8">
        <f>'Капитал МС'!BN92+ИГС!BN92+'Макс-М'!BN92</f>
        <v>0</v>
      </c>
      <c r="BO92" s="9">
        <f>'Капитал МС'!BO92+ИГС!BO92+'Макс-М'!BO92</f>
        <v>0</v>
      </c>
      <c r="BP92" s="8">
        <f>'Капитал МС'!BP92+ИГС!BP92+'Макс-М'!BP92</f>
        <v>0</v>
      </c>
      <c r="BQ92" s="9">
        <f>'Капитал МС'!BQ92+ИГС!BQ92+'Макс-М'!BQ92</f>
        <v>119</v>
      </c>
      <c r="BR92" s="8">
        <f>'Капитал МС'!BR92+ИГС!BR92+'Макс-М'!BR92</f>
        <v>5021154.3099999996</v>
      </c>
      <c r="BS92" s="9">
        <f>'Капитал МС'!BS92+ИГС!BS92+'Макс-М'!BS92</f>
        <v>37</v>
      </c>
      <c r="BT92" s="8">
        <f>'Капитал МС'!BT92+ИГС!BT92+'Макс-М'!BT92</f>
        <v>2354281.16</v>
      </c>
      <c r="BU92" s="9">
        <f>'Капитал МС'!BU92+ИГС!BU92+'Макс-М'!BU92</f>
        <v>0</v>
      </c>
      <c r="BV92" s="8">
        <f>'Капитал МС'!BV92+ИГС!BV92+'Макс-М'!BV92</f>
        <v>0</v>
      </c>
      <c r="BW92" s="9">
        <f>'Капитал МС'!BW92+ИГС!BW92+'Макс-М'!BW92</f>
        <v>25</v>
      </c>
      <c r="BX92" s="8">
        <f>'Капитал МС'!BX92+ИГС!BX92+'Макс-М'!BX92</f>
        <v>1786999.75</v>
      </c>
      <c r="BY92" s="9">
        <f>'Капитал МС'!BY92+ИГС!BY92+'Макс-М'!BY92</f>
        <v>0</v>
      </c>
      <c r="BZ92" s="8">
        <f>'Капитал МС'!BZ92+ИГС!BZ92+'Макс-М'!BZ92</f>
        <v>0</v>
      </c>
      <c r="CA92" s="8">
        <f t="shared" si="117"/>
        <v>7375435.4400000004</v>
      </c>
      <c r="CB92" s="8">
        <f t="shared" si="118"/>
        <v>0</v>
      </c>
      <c r="CC92" s="9">
        <f>'Капитал МС'!CC92+ИГС!CC92+'Макс-М'!CC92</f>
        <v>0</v>
      </c>
      <c r="CD92" s="8">
        <f>'Капитал МС'!CD92+ИГС!CD92+'Макс-М'!CD92</f>
        <v>0</v>
      </c>
      <c r="CE92" s="9">
        <f>'Капитал МС'!CE92+ИГС!CE92+'Макс-М'!CE92</f>
        <v>0</v>
      </c>
      <c r="CF92" s="8">
        <f>'Капитал МС'!CF92+ИГС!CF92+'Макс-М'!CF92</f>
        <v>0</v>
      </c>
      <c r="CG92" s="9">
        <f>'Капитал МС'!CG92+ИГС!CG92+'Макс-М'!CG92</f>
        <v>0</v>
      </c>
      <c r="CH92" s="8">
        <f>'Капитал МС'!CH92+ИГС!CH92+'Макс-М'!CH92</f>
        <v>0</v>
      </c>
      <c r="CI92" s="9">
        <f>'Капитал МС'!CI92+ИГС!CI92+'Макс-М'!CI92</f>
        <v>119</v>
      </c>
      <c r="CJ92" s="8">
        <f>'Капитал МС'!CJ92+ИГС!CJ92+'Макс-М'!CJ92</f>
        <v>5021154.29</v>
      </c>
      <c r="CK92" s="9">
        <f>'Капитал МС'!CK92+ИГС!CK92+'Макс-М'!CK92</f>
        <v>34</v>
      </c>
      <c r="CL92" s="8">
        <f>'Капитал МС'!CL92+ИГС!CL92+'Макс-М'!CL92</f>
        <v>2354281.15</v>
      </c>
      <c r="CM92" s="9">
        <f>'Капитал МС'!CM92+ИГС!CM92+'Макс-М'!CM92</f>
        <v>0</v>
      </c>
      <c r="CN92" s="8">
        <f>'Капитал МС'!CN92+ИГС!CN92+'Макс-М'!CN92</f>
        <v>0</v>
      </c>
      <c r="CO92" s="9">
        <f>'Капитал МС'!CO92+ИГС!CO92+'Макс-М'!CO92</f>
        <v>25</v>
      </c>
      <c r="CP92" s="8">
        <f>'Капитал МС'!CP92+ИГС!CP92+'Макс-М'!CP92</f>
        <v>1786999.75</v>
      </c>
      <c r="CQ92" s="9">
        <f>'Капитал МС'!CQ92+ИГС!CQ92+'Макс-М'!CQ92</f>
        <v>0</v>
      </c>
      <c r="CR92" s="8">
        <f>'Капитал МС'!CR92+ИГС!CR92+'Макс-М'!CR92</f>
        <v>0</v>
      </c>
    </row>
    <row r="93" spans="1:96" x14ac:dyDescent="0.25">
      <c r="A93" s="12">
        <v>75</v>
      </c>
      <c r="B93" s="18" t="s">
        <v>137</v>
      </c>
      <c r="C93" s="12">
        <v>330417</v>
      </c>
      <c r="D93" s="25" t="s">
        <v>158</v>
      </c>
      <c r="E93" s="25" t="s">
        <v>161</v>
      </c>
      <c r="F93" s="31" t="s">
        <v>159</v>
      </c>
      <c r="G93" s="8">
        <f t="shared" si="94"/>
        <v>24426</v>
      </c>
      <c r="H93" s="8">
        <f t="shared" si="95"/>
        <v>24426</v>
      </c>
      <c r="I93" s="9">
        <f t="shared" si="93"/>
        <v>25</v>
      </c>
      <c r="J93" s="8">
        <f t="shared" si="96"/>
        <v>2442.6</v>
      </c>
      <c r="K93" s="9">
        <f t="shared" si="97"/>
        <v>0</v>
      </c>
      <c r="L93" s="8">
        <f t="shared" si="98"/>
        <v>0</v>
      </c>
      <c r="M93" s="9">
        <f t="shared" si="99"/>
        <v>50</v>
      </c>
      <c r="N93" s="8">
        <f t="shared" si="100"/>
        <v>21983.4</v>
      </c>
      <c r="O93" s="9">
        <f t="shared" si="101"/>
        <v>0</v>
      </c>
      <c r="P93" s="8">
        <f t="shared" si="102"/>
        <v>0</v>
      </c>
      <c r="Q93" s="9">
        <f t="shared" si="103"/>
        <v>0</v>
      </c>
      <c r="R93" s="8">
        <f t="shared" si="104"/>
        <v>0</v>
      </c>
      <c r="S93" s="9">
        <f t="shared" si="105"/>
        <v>0</v>
      </c>
      <c r="T93" s="8">
        <f t="shared" si="106"/>
        <v>0</v>
      </c>
      <c r="U93" s="9">
        <f t="shared" si="107"/>
        <v>0</v>
      </c>
      <c r="V93" s="8">
        <f t="shared" si="108"/>
        <v>0</v>
      </c>
      <c r="W93" s="9">
        <f t="shared" si="109"/>
        <v>0</v>
      </c>
      <c r="X93" s="8">
        <f t="shared" si="110"/>
        <v>0</v>
      </c>
      <c r="Y93" s="8">
        <f t="shared" si="111"/>
        <v>6106.5</v>
      </c>
      <c r="Z93" s="8">
        <f t="shared" si="112"/>
        <v>6106.5</v>
      </c>
      <c r="AA93" s="9">
        <f>'Капитал МС'!AA93+ИГС!AA93+'Макс-М'!AA93</f>
        <v>6</v>
      </c>
      <c r="AB93" s="8">
        <f>'Капитал МС'!AB93+ИГС!AB93+'Макс-М'!AB93</f>
        <v>610.65</v>
      </c>
      <c r="AC93" s="9">
        <f>'Капитал МС'!AC93+ИГС!AC93+'Макс-М'!AC93</f>
        <v>0</v>
      </c>
      <c r="AD93" s="8">
        <f>'Капитал МС'!AD93+ИГС!AD93+'Макс-М'!AD93</f>
        <v>0</v>
      </c>
      <c r="AE93" s="9">
        <f>'Капитал МС'!AE93+ИГС!AE93+'Макс-М'!AE93</f>
        <v>13</v>
      </c>
      <c r="AF93" s="8">
        <f>'Капитал МС'!AF93+ИГС!AF93+'Макс-М'!AF93</f>
        <v>5495.85</v>
      </c>
      <c r="AG93" s="9">
        <f>'Капитал МС'!AG93+ИГС!AG93+'Макс-М'!AG93</f>
        <v>0</v>
      </c>
      <c r="AH93" s="8">
        <f>'Капитал МС'!AH93+ИГС!AH93+'Макс-М'!AH93</f>
        <v>0</v>
      </c>
      <c r="AI93" s="9">
        <f>'Капитал МС'!AI93+ИГС!AI93+'Макс-М'!AI93</f>
        <v>0</v>
      </c>
      <c r="AJ93" s="8">
        <f>'Капитал МС'!AJ93+ИГС!AJ93+'Макс-М'!AJ93</f>
        <v>0</v>
      </c>
      <c r="AK93" s="9">
        <f>'Капитал МС'!AK93+ИГС!AK93+'Макс-М'!AK93</f>
        <v>0</v>
      </c>
      <c r="AL93" s="8">
        <f>'Капитал МС'!AL93+ИГС!AL93+'Макс-М'!AL93</f>
        <v>0</v>
      </c>
      <c r="AM93" s="9">
        <f>'Капитал МС'!AM93+ИГС!AM93+'Макс-М'!AM93</f>
        <v>0</v>
      </c>
      <c r="AN93" s="8">
        <f>'Капитал МС'!AN93+ИГС!AN93+'Макс-М'!AN93</f>
        <v>0</v>
      </c>
      <c r="AO93" s="9">
        <f>'Капитал МС'!AO93+ИГС!AO93+'Макс-М'!AO93</f>
        <v>0</v>
      </c>
      <c r="AP93" s="8">
        <f>'Капитал МС'!AP93+ИГС!AP93+'Макс-М'!AP93</f>
        <v>0</v>
      </c>
      <c r="AQ93" s="8">
        <f t="shared" si="113"/>
        <v>6106.5</v>
      </c>
      <c r="AR93" s="8">
        <f t="shared" si="114"/>
        <v>6106.5</v>
      </c>
      <c r="AS93" s="9">
        <f>'Капитал МС'!AS93+ИГС!AS93+'Макс-М'!AS93</f>
        <v>6</v>
      </c>
      <c r="AT93" s="8">
        <f>'Капитал МС'!AT93+ИГС!AT93+'Макс-М'!AT93</f>
        <v>610.65</v>
      </c>
      <c r="AU93" s="9">
        <f>'Капитал МС'!AU93+ИГС!AU93+'Макс-М'!AU93</f>
        <v>0</v>
      </c>
      <c r="AV93" s="8">
        <f>'Капитал МС'!AV93+ИГС!AV93+'Макс-М'!AV93</f>
        <v>0</v>
      </c>
      <c r="AW93" s="9">
        <f>'Капитал МС'!AW93+ИГС!AW93+'Макс-М'!AW93</f>
        <v>13</v>
      </c>
      <c r="AX93" s="8">
        <f>'Капитал МС'!AX93+ИГС!AX93+'Макс-М'!AX93</f>
        <v>5495.85</v>
      </c>
      <c r="AY93" s="9">
        <f>'Капитал МС'!AY93+ИГС!AY93+'Макс-М'!AY93</f>
        <v>0</v>
      </c>
      <c r="AZ93" s="8">
        <f>'Капитал МС'!AZ93+ИГС!AZ93+'Макс-М'!AZ93</f>
        <v>0</v>
      </c>
      <c r="BA93" s="9">
        <f>'Капитал МС'!BA93+ИГС!BA93+'Макс-М'!BA93</f>
        <v>0</v>
      </c>
      <c r="BB93" s="8">
        <f>'Капитал МС'!BB93+ИГС!BB93+'Макс-М'!BB93</f>
        <v>0</v>
      </c>
      <c r="BC93" s="9">
        <f>'Капитал МС'!BC93+ИГС!BC93+'Макс-М'!BC93</f>
        <v>0</v>
      </c>
      <c r="BD93" s="8">
        <f>'Капитал МС'!BD93+ИГС!BD93+'Макс-М'!BD93</f>
        <v>0</v>
      </c>
      <c r="BE93" s="9">
        <f>'Капитал МС'!BE93+ИГС!BE93+'Макс-М'!BE93</f>
        <v>0</v>
      </c>
      <c r="BF93" s="8">
        <f>'Капитал МС'!BF93+ИГС!BF93+'Макс-М'!BF93</f>
        <v>0</v>
      </c>
      <c r="BG93" s="9">
        <f>'Капитал МС'!BG93+ИГС!BG93+'Макс-М'!BG93</f>
        <v>0</v>
      </c>
      <c r="BH93" s="8">
        <f>'Капитал МС'!BH93+ИГС!BH93+'Макс-М'!BH93</f>
        <v>0</v>
      </c>
      <c r="BI93" s="8">
        <f t="shared" si="115"/>
        <v>6106.5</v>
      </c>
      <c r="BJ93" s="8">
        <f t="shared" si="116"/>
        <v>6106.5</v>
      </c>
      <c r="BK93" s="9">
        <f>'Капитал МС'!BK93+ИГС!BK93+'Макс-М'!BK93</f>
        <v>6</v>
      </c>
      <c r="BL93" s="8">
        <f>'Капитал МС'!BL93+ИГС!BL93+'Макс-М'!BL93</f>
        <v>610.65</v>
      </c>
      <c r="BM93" s="9">
        <f>'Капитал МС'!BM93+ИГС!BM93+'Макс-М'!BM93</f>
        <v>0</v>
      </c>
      <c r="BN93" s="8">
        <f>'Капитал МС'!BN93+ИГС!BN93+'Макс-М'!BN93</f>
        <v>0</v>
      </c>
      <c r="BO93" s="9">
        <f>'Капитал МС'!BO93+ИГС!BO93+'Макс-М'!BO93</f>
        <v>13</v>
      </c>
      <c r="BP93" s="8">
        <f>'Капитал МС'!BP93+ИГС!BP93+'Макс-М'!BP93</f>
        <v>5495.85</v>
      </c>
      <c r="BQ93" s="9">
        <f>'Капитал МС'!BQ93+ИГС!BQ93+'Макс-М'!BQ93</f>
        <v>0</v>
      </c>
      <c r="BR93" s="8">
        <f>'Капитал МС'!BR93+ИГС!BR93+'Макс-М'!BR93</f>
        <v>0</v>
      </c>
      <c r="BS93" s="9">
        <f>'Капитал МС'!BS93+ИГС!BS93+'Макс-М'!BS93</f>
        <v>0</v>
      </c>
      <c r="BT93" s="8">
        <f>'Капитал МС'!BT93+ИГС!BT93+'Макс-М'!BT93</f>
        <v>0</v>
      </c>
      <c r="BU93" s="9">
        <f>'Капитал МС'!BU93+ИГС!BU93+'Макс-М'!BU93</f>
        <v>0</v>
      </c>
      <c r="BV93" s="8">
        <f>'Капитал МС'!BV93+ИГС!BV93+'Макс-М'!BV93</f>
        <v>0</v>
      </c>
      <c r="BW93" s="9">
        <f>'Капитал МС'!BW93+ИГС!BW93+'Макс-М'!BW93</f>
        <v>0</v>
      </c>
      <c r="BX93" s="8">
        <f>'Капитал МС'!BX93+ИГС!BX93+'Макс-М'!BX93</f>
        <v>0</v>
      </c>
      <c r="BY93" s="9">
        <f>'Капитал МС'!BY93+ИГС!BY93+'Макс-М'!BY93</f>
        <v>0</v>
      </c>
      <c r="BZ93" s="8">
        <f>'Капитал МС'!BZ93+ИГС!BZ93+'Макс-М'!BZ93</f>
        <v>0</v>
      </c>
      <c r="CA93" s="8">
        <f t="shared" si="117"/>
        <v>6106.5</v>
      </c>
      <c r="CB93" s="8">
        <f t="shared" si="118"/>
        <v>6106.5</v>
      </c>
      <c r="CC93" s="9">
        <f>'Капитал МС'!CC93+ИГС!CC93+'Макс-М'!CC93</f>
        <v>7</v>
      </c>
      <c r="CD93" s="8">
        <f>'Капитал МС'!CD93+ИГС!CD93+'Макс-М'!CD93</f>
        <v>610.65</v>
      </c>
      <c r="CE93" s="9">
        <f>'Капитал МС'!CE93+ИГС!CE93+'Макс-М'!CE93</f>
        <v>0</v>
      </c>
      <c r="CF93" s="8">
        <f>'Капитал МС'!CF93+ИГС!CF93+'Макс-М'!CF93</f>
        <v>0</v>
      </c>
      <c r="CG93" s="9">
        <f>'Капитал МС'!CG93+ИГС!CG93+'Макс-М'!CG93</f>
        <v>11</v>
      </c>
      <c r="CH93" s="8">
        <f>'Капитал МС'!CH93+ИГС!CH93+'Макс-М'!CH93</f>
        <v>5495.85</v>
      </c>
      <c r="CI93" s="9">
        <f>'Капитал МС'!CI93+ИГС!CI93+'Макс-М'!CI93</f>
        <v>0</v>
      </c>
      <c r="CJ93" s="8">
        <f>'Капитал МС'!CJ93+ИГС!CJ93+'Макс-М'!CJ93</f>
        <v>0</v>
      </c>
      <c r="CK93" s="9">
        <f>'Капитал МС'!CK93+ИГС!CK93+'Макс-М'!CK93</f>
        <v>0</v>
      </c>
      <c r="CL93" s="8">
        <f>'Капитал МС'!CL93+ИГС!CL93+'Макс-М'!CL93</f>
        <v>0</v>
      </c>
      <c r="CM93" s="9">
        <f>'Капитал МС'!CM93+ИГС!CM93+'Макс-М'!CM93</f>
        <v>0</v>
      </c>
      <c r="CN93" s="8">
        <f>'Капитал МС'!CN93+ИГС!CN93+'Макс-М'!CN93</f>
        <v>0</v>
      </c>
      <c r="CO93" s="9">
        <f>'Капитал МС'!CO93+ИГС!CO93+'Макс-М'!CO93</f>
        <v>0</v>
      </c>
      <c r="CP93" s="8">
        <f>'Капитал МС'!CP93+ИГС!CP93+'Макс-М'!CP93</f>
        <v>0</v>
      </c>
      <c r="CQ93" s="9">
        <f>'Капитал МС'!CQ93+ИГС!CQ93+'Макс-М'!CQ93</f>
        <v>0</v>
      </c>
      <c r="CR93" s="8">
        <f>'Капитал МС'!CR93+ИГС!CR93+'Макс-М'!CR93</f>
        <v>0</v>
      </c>
    </row>
    <row r="94" spans="1:96" x14ac:dyDescent="0.25">
      <c r="A94" s="12"/>
      <c r="B94" s="17" t="s">
        <v>68</v>
      </c>
      <c r="C94" s="12"/>
      <c r="D94" s="25"/>
      <c r="E94" s="25"/>
      <c r="F94" s="31"/>
      <c r="G94" s="8">
        <f t="shared" si="94"/>
        <v>0</v>
      </c>
      <c r="H94" s="8">
        <f t="shared" si="95"/>
        <v>0</v>
      </c>
      <c r="I94" s="9">
        <f t="shared" si="93"/>
        <v>0</v>
      </c>
      <c r="J94" s="8">
        <f t="shared" si="96"/>
        <v>0</v>
      </c>
      <c r="K94" s="9">
        <f t="shared" si="97"/>
        <v>0</v>
      </c>
      <c r="L94" s="8">
        <f t="shared" si="98"/>
        <v>0</v>
      </c>
      <c r="M94" s="9">
        <f t="shared" si="99"/>
        <v>0</v>
      </c>
      <c r="N94" s="8">
        <f t="shared" si="100"/>
        <v>0</v>
      </c>
      <c r="O94" s="9">
        <f t="shared" si="101"/>
        <v>0</v>
      </c>
      <c r="P94" s="8">
        <f t="shared" si="102"/>
        <v>0</v>
      </c>
      <c r="Q94" s="9">
        <f t="shared" si="103"/>
        <v>0</v>
      </c>
      <c r="R94" s="8">
        <f t="shared" si="104"/>
        <v>0</v>
      </c>
      <c r="S94" s="9">
        <f t="shared" si="105"/>
        <v>0</v>
      </c>
      <c r="T94" s="8">
        <f t="shared" si="106"/>
        <v>0</v>
      </c>
      <c r="U94" s="9">
        <f t="shared" si="107"/>
        <v>0</v>
      </c>
      <c r="V94" s="8">
        <f t="shared" si="108"/>
        <v>0</v>
      </c>
      <c r="W94" s="9">
        <f t="shared" si="109"/>
        <v>0</v>
      </c>
      <c r="X94" s="8">
        <f t="shared" si="110"/>
        <v>0</v>
      </c>
      <c r="Y94" s="8">
        <f t="shared" si="111"/>
        <v>0</v>
      </c>
      <c r="Z94" s="8">
        <f t="shared" si="112"/>
        <v>0</v>
      </c>
      <c r="AA94" s="9">
        <f>'Капитал МС'!AA94+ИГС!AA94+'Макс-М'!AA94</f>
        <v>0</v>
      </c>
      <c r="AB94" s="8">
        <f>'Капитал МС'!AB94+ИГС!AB94+'Макс-М'!AB94</f>
        <v>0</v>
      </c>
      <c r="AC94" s="9">
        <f>'Капитал МС'!AC94+ИГС!AC94+'Макс-М'!AC94</f>
        <v>0</v>
      </c>
      <c r="AD94" s="8">
        <f>'Капитал МС'!AD94+ИГС!AD94+'Макс-М'!AD94</f>
        <v>0</v>
      </c>
      <c r="AE94" s="9">
        <f>'Капитал МС'!AE94+ИГС!AE94+'Макс-М'!AE94</f>
        <v>0</v>
      </c>
      <c r="AF94" s="8">
        <f>'Капитал МС'!AF94+ИГС!AF94+'Макс-М'!AF94</f>
        <v>0</v>
      </c>
      <c r="AG94" s="9">
        <f>'Капитал МС'!AG94+ИГС!AG94+'Макс-М'!AG94</f>
        <v>0</v>
      </c>
      <c r="AH94" s="8">
        <f>'Капитал МС'!AH94+ИГС!AH94+'Макс-М'!AH94</f>
        <v>0</v>
      </c>
      <c r="AI94" s="9">
        <f>'Капитал МС'!AI94+ИГС!AI94+'Макс-М'!AI94</f>
        <v>0</v>
      </c>
      <c r="AJ94" s="8">
        <f>'Капитал МС'!AJ94+ИГС!AJ94+'Макс-М'!AJ94</f>
        <v>0</v>
      </c>
      <c r="AK94" s="9">
        <f>'Капитал МС'!AK94+ИГС!AK94+'Макс-М'!AK94</f>
        <v>0</v>
      </c>
      <c r="AL94" s="8">
        <f>'Капитал МС'!AL94+ИГС!AL94+'Макс-М'!AL94</f>
        <v>0</v>
      </c>
      <c r="AM94" s="9">
        <f>'Капитал МС'!AM94+ИГС!AM94+'Макс-М'!AM94</f>
        <v>0</v>
      </c>
      <c r="AN94" s="8">
        <f>'Капитал МС'!AN94+ИГС!AN94+'Макс-М'!AN94</f>
        <v>0</v>
      </c>
      <c r="AO94" s="9">
        <f>'Капитал МС'!AO94+ИГС!AO94+'Макс-М'!AO94</f>
        <v>0</v>
      </c>
      <c r="AP94" s="8">
        <f>'Капитал МС'!AP94+ИГС!AP94+'Макс-М'!AP94</f>
        <v>0</v>
      </c>
      <c r="AQ94" s="8">
        <f t="shared" si="113"/>
        <v>0</v>
      </c>
      <c r="AR94" s="8">
        <f t="shared" si="114"/>
        <v>0</v>
      </c>
      <c r="AS94" s="9">
        <f>'Капитал МС'!AS94+ИГС!AS94+'Макс-М'!AS94</f>
        <v>0</v>
      </c>
      <c r="AT94" s="8">
        <f>'Капитал МС'!AT94+ИГС!AT94+'Макс-М'!AT94</f>
        <v>0</v>
      </c>
      <c r="AU94" s="9">
        <f>'Капитал МС'!AU94+ИГС!AU94+'Макс-М'!AU94</f>
        <v>0</v>
      </c>
      <c r="AV94" s="8">
        <f>'Капитал МС'!AV94+ИГС!AV94+'Макс-М'!AV94</f>
        <v>0</v>
      </c>
      <c r="AW94" s="9">
        <f>'Капитал МС'!AW94+ИГС!AW94+'Макс-М'!AW94</f>
        <v>0</v>
      </c>
      <c r="AX94" s="8">
        <f>'Капитал МС'!AX94+ИГС!AX94+'Макс-М'!AX94</f>
        <v>0</v>
      </c>
      <c r="AY94" s="9">
        <f>'Капитал МС'!AY94+ИГС!AY94+'Макс-М'!AY94</f>
        <v>0</v>
      </c>
      <c r="AZ94" s="8">
        <f>'Капитал МС'!AZ94+ИГС!AZ94+'Макс-М'!AZ94</f>
        <v>0</v>
      </c>
      <c r="BA94" s="9">
        <f>'Капитал МС'!BA94+ИГС!BA94+'Макс-М'!BA94</f>
        <v>0</v>
      </c>
      <c r="BB94" s="8">
        <f>'Капитал МС'!BB94+ИГС!BB94+'Макс-М'!BB94</f>
        <v>0</v>
      </c>
      <c r="BC94" s="9">
        <f>'Капитал МС'!BC94+ИГС!BC94+'Макс-М'!BC94</f>
        <v>0</v>
      </c>
      <c r="BD94" s="8">
        <f>'Капитал МС'!BD94+ИГС!BD94+'Макс-М'!BD94</f>
        <v>0</v>
      </c>
      <c r="BE94" s="9">
        <f>'Капитал МС'!BE94+ИГС!BE94+'Макс-М'!BE94</f>
        <v>0</v>
      </c>
      <c r="BF94" s="8">
        <f>'Капитал МС'!BF94+ИГС!BF94+'Макс-М'!BF94</f>
        <v>0</v>
      </c>
      <c r="BG94" s="9">
        <f>'Капитал МС'!BG94+ИГС!BG94+'Макс-М'!BG94</f>
        <v>0</v>
      </c>
      <c r="BH94" s="8">
        <f>'Капитал МС'!BH94+ИГС!BH94+'Макс-М'!BH94</f>
        <v>0</v>
      </c>
      <c r="BI94" s="8">
        <f t="shared" si="115"/>
        <v>0</v>
      </c>
      <c r="BJ94" s="8">
        <f t="shared" si="116"/>
        <v>0</v>
      </c>
      <c r="BK94" s="9">
        <f>'Капитал МС'!BK94+ИГС!BK94+'Макс-М'!BK94</f>
        <v>0</v>
      </c>
      <c r="BL94" s="8">
        <f>'Капитал МС'!BL94+ИГС!BL94+'Макс-М'!BL94</f>
        <v>0</v>
      </c>
      <c r="BM94" s="9">
        <f>'Капитал МС'!BM94+ИГС!BM94+'Макс-М'!BM94</f>
        <v>0</v>
      </c>
      <c r="BN94" s="8">
        <f>'Капитал МС'!BN94+ИГС!BN94+'Макс-М'!BN94</f>
        <v>0</v>
      </c>
      <c r="BO94" s="9">
        <f>'Капитал МС'!BO94+ИГС!BO94+'Макс-М'!BO94</f>
        <v>0</v>
      </c>
      <c r="BP94" s="8">
        <f>'Капитал МС'!BP94+ИГС!BP94+'Макс-М'!BP94</f>
        <v>0</v>
      </c>
      <c r="BQ94" s="9">
        <f>'Капитал МС'!BQ94+ИГС!BQ94+'Макс-М'!BQ94</f>
        <v>0</v>
      </c>
      <c r="BR94" s="8">
        <f>'Капитал МС'!BR94+ИГС!BR94+'Макс-М'!BR94</f>
        <v>0</v>
      </c>
      <c r="BS94" s="9">
        <f>'Капитал МС'!BS94+ИГС!BS94+'Макс-М'!BS94</f>
        <v>0</v>
      </c>
      <c r="BT94" s="8">
        <f>'Капитал МС'!BT94+ИГС!BT94+'Макс-М'!BT94</f>
        <v>0</v>
      </c>
      <c r="BU94" s="9">
        <f>'Капитал МС'!BU94+ИГС!BU94+'Макс-М'!BU94</f>
        <v>0</v>
      </c>
      <c r="BV94" s="8">
        <f>'Капитал МС'!BV94+ИГС!BV94+'Макс-М'!BV94</f>
        <v>0</v>
      </c>
      <c r="BW94" s="9">
        <f>'Капитал МС'!BW94+ИГС!BW94+'Макс-М'!BW94</f>
        <v>0</v>
      </c>
      <c r="BX94" s="8">
        <f>'Капитал МС'!BX94+ИГС!BX94+'Макс-М'!BX94</f>
        <v>0</v>
      </c>
      <c r="BY94" s="9">
        <f>'Капитал МС'!BY94+ИГС!BY94+'Макс-М'!BY94</f>
        <v>0</v>
      </c>
      <c r="BZ94" s="8">
        <f>'Капитал МС'!BZ94+ИГС!BZ94+'Макс-М'!BZ94</f>
        <v>0</v>
      </c>
      <c r="CA94" s="8">
        <f t="shared" si="117"/>
        <v>0</v>
      </c>
      <c r="CB94" s="8">
        <f t="shared" si="118"/>
        <v>0</v>
      </c>
      <c r="CC94" s="9">
        <f>'Капитал МС'!CC94+ИГС!CC94+'Макс-М'!CC94</f>
        <v>0</v>
      </c>
      <c r="CD94" s="8">
        <f>'Капитал МС'!CD94+ИГС!CD94+'Макс-М'!CD94</f>
        <v>0</v>
      </c>
      <c r="CE94" s="9">
        <f>'Капитал МС'!CE94+ИГС!CE94+'Макс-М'!CE94</f>
        <v>0</v>
      </c>
      <c r="CF94" s="8">
        <f>'Капитал МС'!CF94+ИГС!CF94+'Макс-М'!CF94</f>
        <v>0</v>
      </c>
      <c r="CG94" s="9">
        <f>'Капитал МС'!CG94+ИГС!CG94+'Макс-М'!CG94</f>
        <v>0</v>
      </c>
      <c r="CH94" s="8">
        <f>'Капитал МС'!CH94+ИГС!CH94+'Макс-М'!CH94</f>
        <v>0</v>
      </c>
      <c r="CI94" s="9">
        <f>'Капитал МС'!CI94+ИГС!CI94+'Макс-М'!CI94</f>
        <v>0</v>
      </c>
      <c r="CJ94" s="8">
        <f>'Капитал МС'!CJ94+ИГС!CJ94+'Макс-М'!CJ94</f>
        <v>0</v>
      </c>
      <c r="CK94" s="9">
        <f>'Капитал МС'!CK94+ИГС!CK94+'Макс-М'!CK94</f>
        <v>0</v>
      </c>
      <c r="CL94" s="8">
        <f>'Капитал МС'!CL94+ИГС!CL94+'Макс-М'!CL94</f>
        <v>0</v>
      </c>
      <c r="CM94" s="9">
        <f>'Капитал МС'!CM94+ИГС!CM94+'Макс-М'!CM94</f>
        <v>0</v>
      </c>
      <c r="CN94" s="8">
        <f>'Капитал МС'!CN94+ИГС!CN94+'Макс-М'!CN94</f>
        <v>0</v>
      </c>
      <c r="CO94" s="9">
        <f>'Капитал МС'!CO94+ИГС!CO94+'Макс-М'!CO94</f>
        <v>0</v>
      </c>
      <c r="CP94" s="8">
        <f>'Капитал МС'!CP94+ИГС!CP94+'Макс-М'!CP94</f>
        <v>0</v>
      </c>
      <c r="CQ94" s="9">
        <f>'Капитал МС'!CQ94+ИГС!CQ94+'Макс-М'!CQ94</f>
        <v>0</v>
      </c>
      <c r="CR94" s="8">
        <f>'Капитал МС'!CR94+ИГС!CR94+'Макс-М'!CR94</f>
        <v>0</v>
      </c>
    </row>
    <row r="95" spans="1:96" x14ac:dyDescent="0.25">
      <c r="A95" s="12">
        <v>76</v>
      </c>
      <c r="B95" s="13" t="s">
        <v>69</v>
      </c>
      <c r="C95" s="12">
        <v>330054</v>
      </c>
      <c r="D95" s="25" t="s">
        <v>174</v>
      </c>
      <c r="E95" s="25" t="s">
        <v>155</v>
      </c>
      <c r="F95" s="31" t="s">
        <v>175</v>
      </c>
      <c r="G95" s="8">
        <f t="shared" si="94"/>
        <v>281765137.45999998</v>
      </c>
      <c r="H95" s="8">
        <f t="shared" si="95"/>
        <v>138669711.22</v>
      </c>
      <c r="I95" s="9">
        <f t="shared" si="93"/>
        <v>98767</v>
      </c>
      <c r="J95" s="8">
        <f t="shared" si="96"/>
        <v>77474424.930000007</v>
      </c>
      <c r="K95" s="9">
        <f t="shared" si="97"/>
        <v>40998</v>
      </c>
      <c r="L95" s="8">
        <f t="shared" si="98"/>
        <v>16652551.15</v>
      </c>
      <c r="M95" s="9">
        <f t="shared" si="99"/>
        <v>67579</v>
      </c>
      <c r="N95" s="8">
        <f t="shared" si="100"/>
        <v>44542735.140000001</v>
      </c>
      <c r="O95" s="9">
        <f t="shared" si="101"/>
        <v>1449</v>
      </c>
      <c r="P95" s="8">
        <f t="shared" si="102"/>
        <v>10830198.390000001</v>
      </c>
      <c r="Q95" s="9">
        <f t="shared" si="103"/>
        <v>6155</v>
      </c>
      <c r="R95" s="8">
        <f t="shared" si="104"/>
        <v>109333415.37</v>
      </c>
      <c r="S95" s="9">
        <f t="shared" si="105"/>
        <v>0</v>
      </c>
      <c r="T95" s="8">
        <f t="shared" si="106"/>
        <v>0</v>
      </c>
      <c r="U95" s="9">
        <f t="shared" si="107"/>
        <v>0</v>
      </c>
      <c r="V95" s="8">
        <f t="shared" si="108"/>
        <v>0</v>
      </c>
      <c r="W95" s="9">
        <f t="shared" si="109"/>
        <v>15327</v>
      </c>
      <c r="X95" s="8">
        <f t="shared" si="110"/>
        <v>22931812.48</v>
      </c>
      <c r="Y95" s="8">
        <f t="shared" si="111"/>
        <v>71207240.890000001</v>
      </c>
      <c r="Z95" s="8">
        <f t="shared" si="112"/>
        <v>35423131.82</v>
      </c>
      <c r="AA95" s="9">
        <f>'Капитал МС'!AA95+ИГС!AA95+'Макс-М'!AA95</f>
        <v>24692</v>
      </c>
      <c r="AB95" s="8">
        <f>'Капитал МС'!AB95+ИГС!AB95+'Макс-М'!AB95</f>
        <v>19701116</v>
      </c>
      <c r="AC95" s="9">
        <f>'Капитал МС'!AC95+ИГС!AC95+'Макс-М'!AC95</f>
        <v>10250</v>
      </c>
      <c r="AD95" s="8">
        <f>'Капитал МС'!AD95+ИГС!AD95+'Макс-М'!AD95</f>
        <v>4163137.79</v>
      </c>
      <c r="AE95" s="9">
        <f>'Капитал МС'!AE95+ИГС!AE95+'Макс-М'!AE95</f>
        <v>16895</v>
      </c>
      <c r="AF95" s="8">
        <f>'Капитал МС'!AF95+ИГС!AF95+'Макс-М'!AF95</f>
        <v>11558878.029999999</v>
      </c>
      <c r="AG95" s="9">
        <f>'Капитал МС'!AG95+ИГС!AG95+'Макс-М'!AG95</f>
        <v>362</v>
      </c>
      <c r="AH95" s="8">
        <f>'Капитал МС'!AH95+ИГС!AH95+'Макс-М'!AH95</f>
        <v>2707549.6</v>
      </c>
      <c r="AI95" s="9">
        <f>'Капитал МС'!AI95+ИГС!AI95+'Макс-М'!AI95</f>
        <v>1539</v>
      </c>
      <c r="AJ95" s="8">
        <f>'Капитал МС'!AJ95+ИГС!AJ95+'Макс-М'!AJ95</f>
        <v>27333353.850000001</v>
      </c>
      <c r="AK95" s="9">
        <f>'Капитал МС'!AK95+ИГС!AK95+'Макс-М'!AK95</f>
        <v>0</v>
      </c>
      <c r="AL95" s="8">
        <f>'Капитал МС'!AL95+ИГС!AL95+'Макс-М'!AL95</f>
        <v>0</v>
      </c>
      <c r="AM95" s="9">
        <f>'Капитал МС'!AM95+ИГС!AM95+'Макс-М'!AM95</f>
        <v>0</v>
      </c>
      <c r="AN95" s="8">
        <f>'Капитал МС'!AN95+ИГС!AN95+'Макс-М'!AN95</f>
        <v>0</v>
      </c>
      <c r="AO95" s="9">
        <f>'Капитал МС'!AO95+ИГС!AO95+'Макс-М'!AO95</f>
        <v>3832</v>
      </c>
      <c r="AP95" s="8">
        <f>'Капитал МС'!AP95+ИГС!AP95+'Макс-М'!AP95</f>
        <v>5743205.6200000001</v>
      </c>
      <c r="AQ95" s="8">
        <f t="shared" si="113"/>
        <v>71207240.890000001</v>
      </c>
      <c r="AR95" s="8">
        <f t="shared" si="114"/>
        <v>35423131.82</v>
      </c>
      <c r="AS95" s="9">
        <f>'Капитал МС'!AS95+ИГС!AS95+'Макс-М'!AS95</f>
        <v>24692</v>
      </c>
      <c r="AT95" s="8">
        <f>'Капитал МС'!AT95+ИГС!AT95+'Макс-М'!AT95</f>
        <v>19701116</v>
      </c>
      <c r="AU95" s="9">
        <f>'Капитал МС'!AU95+ИГС!AU95+'Макс-М'!AU95</f>
        <v>10250</v>
      </c>
      <c r="AV95" s="8">
        <f>'Капитал МС'!AV95+ИГС!AV95+'Макс-М'!AV95</f>
        <v>4163137.79</v>
      </c>
      <c r="AW95" s="9">
        <f>'Капитал МС'!AW95+ИГС!AW95+'Макс-М'!AW95</f>
        <v>16895</v>
      </c>
      <c r="AX95" s="8">
        <f>'Капитал МС'!AX95+ИГС!AX95+'Макс-М'!AX95</f>
        <v>11558878.029999999</v>
      </c>
      <c r="AY95" s="9">
        <f>'Капитал МС'!AY95+ИГС!AY95+'Макс-М'!AY95</f>
        <v>362</v>
      </c>
      <c r="AZ95" s="8">
        <f>'Капитал МС'!AZ95+ИГС!AZ95+'Макс-М'!AZ95</f>
        <v>2707549.6</v>
      </c>
      <c r="BA95" s="9">
        <f>'Капитал МС'!BA95+ИГС!BA95+'Макс-М'!BA95</f>
        <v>1539</v>
      </c>
      <c r="BB95" s="8">
        <f>'Капитал МС'!BB95+ИГС!BB95+'Макс-М'!BB95</f>
        <v>27333353.850000001</v>
      </c>
      <c r="BC95" s="9">
        <f>'Капитал МС'!BC95+ИГС!BC95+'Макс-М'!BC95</f>
        <v>0</v>
      </c>
      <c r="BD95" s="8">
        <f>'Капитал МС'!BD95+ИГС!BD95+'Макс-М'!BD95</f>
        <v>0</v>
      </c>
      <c r="BE95" s="9">
        <f>'Капитал МС'!BE95+ИГС!BE95+'Макс-М'!BE95</f>
        <v>0</v>
      </c>
      <c r="BF95" s="8">
        <f>'Капитал МС'!BF95+ИГС!BF95+'Макс-М'!BF95</f>
        <v>0</v>
      </c>
      <c r="BG95" s="9">
        <f>'Капитал МС'!BG95+ИГС!BG95+'Макс-М'!BG95</f>
        <v>3832</v>
      </c>
      <c r="BH95" s="8">
        <f>'Капитал МС'!BH95+ИГС!BH95+'Макс-М'!BH95</f>
        <v>5743205.6200000001</v>
      </c>
      <c r="BI95" s="8">
        <f t="shared" si="115"/>
        <v>71207240.890000001</v>
      </c>
      <c r="BJ95" s="8">
        <f t="shared" si="116"/>
        <v>35423131.82</v>
      </c>
      <c r="BK95" s="9">
        <f>'Капитал МС'!BK95+ИГС!BK95+'Макс-М'!BK95</f>
        <v>24692</v>
      </c>
      <c r="BL95" s="8">
        <f>'Капитал МС'!BL95+ИГС!BL95+'Макс-М'!BL95</f>
        <v>19701116</v>
      </c>
      <c r="BM95" s="9">
        <f>'Капитал МС'!BM95+ИГС!BM95+'Макс-М'!BM95</f>
        <v>10250</v>
      </c>
      <c r="BN95" s="8">
        <f>'Капитал МС'!BN95+ИГС!BN95+'Макс-М'!BN95</f>
        <v>4163137.79</v>
      </c>
      <c r="BO95" s="9">
        <f>'Капитал МС'!BO95+ИГС!BO95+'Макс-М'!BO95</f>
        <v>16895</v>
      </c>
      <c r="BP95" s="8">
        <f>'Капитал МС'!BP95+ИГС!BP95+'Макс-М'!BP95</f>
        <v>11558878.029999999</v>
      </c>
      <c r="BQ95" s="9">
        <f>'Капитал МС'!BQ95+ИГС!BQ95+'Макс-М'!BQ95</f>
        <v>362</v>
      </c>
      <c r="BR95" s="8">
        <f>'Капитал МС'!BR95+ИГС!BR95+'Макс-М'!BR95</f>
        <v>2707549.6</v>
      </c>
      <c r="BS95" s="9">
        <f>'Капитал МС'!BS95+ИГС!BS95+'Макс-М'!BS95</f>
        <v>1539</v>
      </c>
      <c r="BT95" s="8">
        <f>'Капитал МС'!BT95+ИГС!BT95+'Макс-М'!BT95</f>
        <v>27333353.850000001</v>
      </c>
      <c r="BU95" s="9">
        <f>'Капитал МС'!BU95+ИГС!BU95+'Макс-М'!BU95</f>
        <v>0</v>
      </c>
      <c r="BV95" s="8">
        <f>'Капитал МС'!BV95+ИГС!BV95+'Макс-М'!BV95</f>
        <v>0</v>
      </c>
      <c r="BW95" s="9">
        <f>'Капитал МС'!BW95+ИГС!BW95+'Макс-М'!BW95</f>
        <v>0</v>
      </c>
      <c r="BX95" s="8">
        <f>'Капитал МС'!BX95+ИГС!BX95+'Макс-М'!BX95</f>
        <v>0</v>
      </c>
      <c r="BY95" s="9">
        <f>'Капитал МС'!BY95+ИГС!BY95+'Макс-М'!BY95</f>
        <v>3832</v>
      </c>
      <c r="BZ95" s="8">
        <f>'Капитал МС'!BZ95+ИГС!BZ95+'Макс-М'!BZ95</f>
        <v>5743205.6200000001</v>
      </c>
      <c r="CA95" s="8">
        <f t="shared" si="117"/>
        <v>68143414.790000007</v>
      </c>
      <c r="CB95" s="8">
        <f t="shared" si="118"/>
        <v>32400315.760000002</v>
      </c>
      <c r="CC95" s="9">
        <f>'Капитал МС'!CC95+ИГС!CC95+'Макс-М'!CC95</f>
        <v>24691</v>
      </c>
      <c r="CD95" s="8">
        <f>'Капитал МС'!CD95+ИГС!CD95+'Макс-М'!CD95</f>
        <v>18371076.93</v>
      </c>
      <c r="CE95" s="9">
        <f>'Капитал МС'!CE95+ИГС!CE95+'Макс-М'!CE95</f>
        <v>10248</v>
      </c>
      <c r="CF95" s="8">
        <f>'Капитал МС'!CF95+ИГС!CF95+'Макс-М'!CF95</f>
        <v>4163137.78</v>
      </c>
      <c r="CG95" s="9">
        <f>'Капитал МС'!CG95+ИГС!CG95+'Макс-М'!CG95</f>
        <v>16894</v>
      </c>
      <c r="CH95" s="8">
        <f>'Капитал МС'!CH95+ИГС!CH95+'Макс-М'!CH95</f>
        <v>9866101.0500000007</v>
      </c>
      <c r="CI95" s="9">
        <f>'Капитал МС'!CI95+ИГС!CI95+'Макс-М'!CI95</f>
        <v>363</v>
      </c>
      <c r="CJ95" s="8">
        <f>'Капитал МС'!CJ95+ИГС!CJ95+'Макс-М'!CJ95</f>
        <v>2707549.59</v>
      </c>
      <c r="CK95" s="9">
        <f>'Капитал МС'!CK95+ИГС!CK95+'Макс-М'!CK95</f>
        <v>1538</v>
      </c>
      <c r="CL95" s="8">
        <f>'Капитал МС'!CL95+ИГС!CL95+'Макс-М'!CL95</f>
        <v>27333353.82</v>
      </c>
      <c r="CM95" s="9">
        <f>'Капитал МС'!CM95+ИГС!CM95+'Макс-М'!CM95</f>
        <v>0</v>
      </c>
      <c r="CN95" s="8">
        <f>'Капитал МС'!CN95+ИГС!CN95+'Макс-М'!CN95</f>
        <v>0</v>
      </c>
      <c r="CO95" s="9">
        <f>'Капитал МС'!CO95+ИГС!CO95+'Макс-М'!CO95</f>
        <v>0</v>
      </c>
      <c r="CP95" s="8">
        <f>'Капитал МС'!CP95+ИГС!CP95+'Макс-М'!CP95</f>
        <v>0</v>
      </c>
      <c r="CQ95" s="9">
        <f>'Капитал МС'!CQ95+ИГС!CQ95+'Макс-М'!CQ95</f>
        <v>3831</v>
      </c>
      <c r="CR95" s="8">
        <f>'Капитал МС'!CR95+ИГС!CR95+'Макс-М'!CR95</f>
        <v>5702195.6200000001</v>
      </c>
    </row>
    <row r="96" spans="1:96" x14ac:dyDescent="0.25">
      <c r="A96" s="12">
        <v>77</v>
      </c>
      <c r="B96" s="18" t="s">
        <v>70</v>
      </c>
      <c r="C96" s="12">
        <v>330238</v>
      </c>
      <c r="D96" s="25" t="s">
        <v>174</v>
      </c>
      <c r="E96" s="25" t="s">
        <v>155</v>
      </c>
      <c r="F96" s="31" t="s">
        <v>175</v>
      </c>
      <c r="G96" s="8">
        <f t="shared" si="94"/>
        <v>15936992.689999999</v>
      </c>
      <c r="H96" s="8">
        <f t="shared" si="95"/>
        <v>15936992.689999999</v>
      </c>
      <c r="I96" s="9">
        <f t="shared" si="93"/>
        <v>10795</v>
      </c>
      <c r="J96" s="8">
        <f t="shared" si="96"/>
        <v>4878476.4000000004</v>
      </c>
      <c r="K96" s="9">
        <f t="shared" si="97"/>
        <v>3229</v>
      </c>
      <c r="L96" s="8">
        <f t="shared" si="98"/>
        <v>1641655.89</v>
      </c>
      <c r="M96" s="9">
        <f t="shared" si="99"/>
        <v>8867</v>
      </c>
      <c r="N96" s="8">
        <f t="shared" si="100"/>
        <v>9416860.4000000004</v>
      </c>
      <c r="O96" s="9">
        <f t="shared" si="101"/>
        <v>0</v>
      </c>
      <c r="P96" s="8">
        <f t="shared" si="102"/>
        <v>0</v>
      </c>
      <c r="Q96" s="9">
        <f t="shared" si="103"/>
        <v>0</v>
      </c>
      <c r="R96" s="8">
        <f t="shared" si="104"/>
        <v>0</v>
      </c>
      <c r="S96" s="9">
        <f t="shared" si="105"/>
        <v>0</v>
      </c>
      <c r="T96" s="8">
        <f t="shared" si="106"/>
        <v>0</v>
      </c>
      <c r="U96" s="9">
        <f t="shared" si="107"/>
        <v>0</v>
      </c>
      <c r="V96" s="8">
        <f t="shared" si="108"/>
        <v>0</v>
      </c>
      <c r="W96" s="9">
        <f t="shared" si="109"/>
        <v>0</v>
      </c>
      <c r="X96" s="8">
        <f t="shared" si="110"/>
        <v>0</v>
      </c>
      <c r="Y96" s="8">
        <f t="shared" si="111"/>
        <v>3984248.18</v>
      </c>
      <c r="Z96" s="8">
        <f t="shared" si="112"/>
        <v>3984248.18</v>
      </c>
      <c r="AA96" s="9">
        <f>'Капитал МС'!AA96+ИГС!AA96+'Макс-М'!AA96</f>
        <v>2699</v>
      </c>
      <c r="AB96" s="8">
        <f>'Капитал МС'!AB96+ИГС!AB96+'Макс-М'!AB96</f>
        <v>1219619.1000000001</v>
      </c>
      <c r="AC96" s="9">
        <f>'Капитал МС'!AC96+ИГС!AC96+'Макс-М'!AC96</f>
        <v>807</v>
      </c>
      <c r="AD96" s="8">
        <f>'Капитал МС'!AD96+ИГС!AD96+'Макс-М'!AD96</f>
        <v>410413.98</v>
      </c>
      <c r="AE96" s="9">
        <f>'Капитал МС'!AE96+ИГС!AE96+'Макс-М'!AE96</f>
        <v>2217</v>
      </c>
      <c r="AF96" s="8">
        <f>'Капитал МС'!AF96+ИГС!AF96+'Макс-М'!AF96</f>
        <v>2354215.1</v>
      </c>
      <c r="AG96" s="9">
        <f>'Капитал МС'!AG96+ИГС!AG96+'Макс-М'!AG96</f>
        <v>0</v>
      </c>
      <c r="AH96" s="8">
        <f>'Капитал МС'!AH96+ИГС!AH96+'Макс-М'!AH96</f>
        <v>0</v>
      </c>
      <c r="AI96" s="9">
        <f>'Капитал МС'!AI96+ИГС!AI96+'Макс-М'!AI96</f>
        <v>0</v>
      </c>
      <c r="AJ96" s="8">
        <f>'Капитал МС'!AJ96+ИГС!AJ96+'Макс-М'!AJ96</f>
        <v>0</v>
      </c>
      <c r="AK96" s="9">
        <f>'Капитал МС'!AK96+ИГС!AK96+'Макс-М'!AK96</f>
        <v>0</v>
      </c>
      <c r="AL96" s="8">
        <f>'Капитал МС'!AL96+ИГС!AL96+'Макс-М'!AL96</f>
        <v>0</v>
      </c>
      <c r="AM96" s="9">
        <f>'Капитал МС'!AM96+ИГС!AM96+'Макс-М'!AM96</f>
        <v>0</v>
      </c>
      <c r="AN96" s="8">
        <f>'Капитал МС'!AN96+ИГС!AN96+'Макс-М'!AN96</f>
        <v>0</v>
      </c>
      <c r="AO96" s="9">
        <f>'Капитал МС'!AO96+ИГС!AO96+'Макс-М'!AO96</f>
        <v>0</v>
      </c>
      <c r="AP96" s="8">
        <f>'Капитал МС'!AP96+ИГС!AP96+'Макс-М'!AP96</f>
        <v>0</v>
      </c>
      <c r="AQ96" s="8">
        <f t="shared" si="113"/>
        <v>3984248.18</v>
      </c>
      <c r="AR96" s="8">
        <f t="shared" si="114"/>
        <v>3984248.18</v>
      </c>
      <c r="AS96" s="9">
        <f>'Капитал МС'!AS96+ИГС!AS96+'Макс-М'!AS96</f>
        <v>2699</v>
      </c>
      <c r="AT96" s="8">
        <f>'Капитал МС'!AT96+ИГС!AT96+'Макс-М'!AT96</f>
        <v>1219619.1000000001</v>
      </c>
      <c r="AU96" s="9">
        <f>'Капитал МС'!AU96+ИГС!AU96+'Макс-М'!AU96</f>
        <v>807</v>
      </c>
      <c r="AV96" s="8">
        <f>'Капитал МС'!AV96+ИГС!AV96+'Макс-М'!AV96</f>
        <v>410413.98</v>
      </c>
      <c r="AW96" s="9">
        <f>'Капитал МС'!AW96+ИГС!AW96+'Макс-М'!AW96</f>
        <v>2217</v>
      </c>
      <c r="AX96" s="8">
        <f>'Капитал МС'!AX96+ИГС!AX96+'Макс-М'!AX96</f>
        <v>2354215.1</v>
      </c>
      <c r="AY96" s="9">
        <f>'Капитал МС'!AY96+ИГС!AY96+'Макс-М'!AY96</f>
        <v>0</v>
      </c>
      <c r="AZ96" s="8">
        <f>'Капитал МС'!AZ96+ИГС!AZ96+'Макс-М'!AZ96</f>
        <v>0</v>
      </c>
      <c r="BA96" s="9">
        <f>'Капитал МС'!BA96+ИГС!BA96+'Макс-М'!BA96</f>
        <v>0</v>
      </c>
      <c r="BB96" s="8">
        <f>'Капитал МС'!BB96+ИГС!BB96+'Макс-М'!BB96</f>
        <v>0</v>
      </c>
      <c r="BC96" s="9">
        <f>'Капитал МС'!BC96+ИГС!BC96+'Макс-М'!BC96</f>
        <v>0</v>
      </c>
      <c r="BD96" s="8">
        <f>'Капитал МС'!BD96+ИГС!BD96+'Макс-М'!BD96</f>
        <v>0</v>
      </c>
      <c r="BE96" s="9">
        <f>'Капитал МС'!BE96+ИГС!BE96+'Макс-М'!BE96</f>
        <v>0</v>
      </c>
      <c r="BF96" s="8">
        <f>'Капитал МС'!BF96+ИГС!BF96+'Макс-М'!BF96</f>
        <v>0</v>
      </c>
      <c r="BG96" s="9">
        <f>'Капитал МС'!BG96+ИГС!BG96+'Макс-М'!BG96</f>
        <v>0</v>
      </c>
      <c r="BH96" s="8">
        <f>'Капитал МС'!BH96+ИГС!BH96+'Макс-М'!BH96</f>
        <v>0</v>
      </c>
      <c r="BI96" s="8">
        <f t="shared" si="115"/>
        <v>3984248.18</v>
      </c>
      <c r="BJ96" s="8">
        <f t="shared" si="116"/>
        <v>3984248.18</v>
      </c>
      <c r="BK96" s="9">
        <f>'Капитал МС'!BK96+ИГС!BK96+'Макс-М'!BK96</f>
        <v>2699</v>
      </c>
      <c r="BL96" s="8">
        <f>'Капитал МС'!BL96+ИГС!BL96+'Макс-М'!BL96</f>
        <v>1219619.1000000001</v>
      </c>
      <c r="BM96" s="9">
        <f>'Капитал МС'!BM96+ИГС!BM96+'Макс-М'!BM96</f>
        <v>807</v>
      </c>
      <c r="BN96" s="8">
        <f>'Капитал МС'!BN96+ИГС!BN96+'Макс-М'!BN96</f>
        <v>410413.98</v>
      </c>
      <c r="BO96" s="9">
        <f>'Капитал МС'!BO96+ИГС!BO96+'Макс-М'!BO96</f>
        <v>2217</v>
      </c>
      <c r="BP96" s="8">
        <f>'Капитал МС'!BP96+ИГС!BP96+'Макс-М'!BP96</f>
        <v>2354215.1</v>
      </c>
      <c r="BQ96" s="9">
        <f>'Капитал МС'!BQ96+ИГС!BQ96+'Макс-М'!BQ96</f>
        <v>0</v>
      </c>
      <c r="BR96" s="8">
        <f>'Капитал МС'!BR96+ИГС!BR96+'Макс-М'!BR96</f>
        <v>0</v>
      </c>
      <c r="BS96" s="9">
        <f>'Капитал МС'!BS96+ИГС!BS96+'Макс-М'!BS96</f>
        <v>0</v>
      </c>
      <c r="BT96" s="8">
        <f>'Капитал МС'!BT96+ИГС!BT96+'Макс-М'!BT96</f>
        <v>0</v>
      </c>
      <c r="BU96" s="9">
        <f>'Капитал МС'!BU96+ИГС!BU96+'Макс-М'!BU96</f>
        <v>0</v>
      </c>
      <c r="BV96" s="8">
        <f>'Капитал МС'!BV96+ИГС!BV96+'Макс-М'!BV96</f>
        <v>0</v>
      </c>
      <c r="BW96" s="9">
        <f>'Капитал МС'!BW96+ИГС!BW96+'Макс-М'!BW96</f>
        <v>0</v>
      </c>
      <c r="BX96" s="8">
        <f>'Капитал МС'!BX96+ИГС!BX96+'Макс-М'!BX96</f>
        <v>0</v>
      </c>
      <c r="BY96" s="9">
        <f>'Капитал МС'!BY96+ИГС!BY96+'Макс-М'!BY96</f>
        <v>0</v>
      </c>
      <c r="BZ96" s="8">
        <f>'Капитал МС'!BZ96+ИГС!BZ96+'Макс-М'!BZ96</f>
        <v>0</v>
      </c>
      <c r="CA96" s="8">
        <f t="shared" si="117"/>
        <v>3984248.15</v>
      </c>
      <c r="CB96" s="8">
        <f t="shared" si="118"/>
        <v>3984248.15</v>
      </c>
      <c r="CC96" s="9">
        <f>'Капитал МС'!CC96+ИГС!CC96+'Макс-М'!CC96</f>
        <v>2698</v>
      </c>
      <c r="CD96" s="8">
        <f>'Капитал МС'!CD96+ИГС!CD96+'Макс-М'!CD96</f>
        <v>1219619.1000000001</v>
      </c>
      <c r="CE96" s="9">
        <f>'Капитал МС'!CE96+ИГС!CE96+'Макс-М'!CE96</f>
        <v>808</v>
      </c>
      <c r="CF96" s="8">
        <f>'Капитал МС'!CF96+ИГС!CF96+'Макс-М'!CF96</f>
        <v>410413.95</v>
      </c>
      <c r="CG96" s="9">
        <f>'Капитал МС'!CG96+ИГС!CG96+'Макс-М'!CG96</f>
        <v>2216</v>
      </c>
      <c r="CH96" s="8">
        <f>'Капитал МС'!CH96+ИГС!CH96+'Макс-М'!CH96</f>
        <v>2354215.1</v>
      </c>
      <c r="CI96" s="9">
        <f>'Капитал МС'!CI96+ИГС!CI96+'Макс-М'!CI96</f>
        <v>0</v>
      </c>
      <c r="CJ96" s="8">
        <f>'Капитал МС'!CJ96+ИГС!CJ96+'Макс-М'!CJ96</f>
        <v>0</v>
      </c>
      <c r="CK96" s="9">
        <f>'Капитал МС'!CK96+ИГС!CK96+'Макс-М'!CK96</f>
        <v>0</v>
      </c>
      <c r="CL96" s="8">
        <f>'Капитал МС'!CL96+ИГС!CL96+'Макс-М'!CL96</f>
        <v>0</v>
      </c>
      <c r="CM96" s="9">
        <f>'Капитал МС'!CM96+ИГС!CM96+'Макс-М'!CM96</f>
        <v>0</v>
      </c>
      <c r="CN96" s="8">
        <f>'Капитал МС'!CN96+ИГС!CN96+'Макс-М'!CN96</f>
        <v>0</v>
      </c>
      <c r="CO96" s="9">
        <f>'Капитал МС'!CO96+ИГС!CO96+'Макс-М'!CO96</f>
        <v>0</v>
      </c>
      <c r="CP96" s="8">
        <f>'Капитал МС'!CP96+ИГС!CP96+'Макс-М'!CP96</f>
        <v>0</v>
      </c>
      <c r="CQ96" s="9">
        <f>'Капитал МС'!CQ96+ИГС!CQ96+'Макс-М'!CQ96</f>
        <v>0</v>
      </c>
      <c r="CR96" s="8">
        <f>'Капитал МС'!CR96+ИГС!CR96+'Макс-М'!CR96</f>
        <v>0</v>
      </c>
    </row>
    <row r="97" spans="1:96" x14ac:dyDescent="0.25">
      <c r="A97" s="12"/>
      <c r="B97" s="17" t="s">
        <v>71</v>
      </c>
      <c r="C97" s="12"/>
      <c r="D97" s="25"/>
      <c r="E97" s="26" t="s">
        <v>155</v>
      </c>
      <c r="F97" s="31"/>
      <c r="G97" s="8">
        <f t="shared" si="94"/>
        <v>0</v>
      </c>
      <c r="H97" s="8">
        <f t="shared" si="95"/>
        <v>0</v>
      </c>
      <c r="I97" s="9">
        <f t="shared" si="93"/>
        <v>0</v>
      </c>
      <c r="J97" s="8">
        <f t="shared" si="96"/>
        <v>0</v>
      </c>
      <c r="K97" s="9">
        <f t="shared" si="97"/>
        <v>0</v>
      </c>
      <c r="L97" s="8">
        <f t="shared" si="98"/>
        <v>0</v>
      </c>
      <c r="M97" s="9">
        <f t="shared" si="99"/>
        <v>0</v>
      </c>
      <c r="N97" s="8">
        <f t="shared" si="100"/>
        <v>0</v>
      </c>
      <c r="O97" s="9">
        <f t="shared" si="101"/>
        <v>0</v>
      </c>
      <c r="P97" s="8">
        <f t="shared" si="102"/>
        <v>0</v>
      </c>
      <c r="Q97" s="9">
        <f t="shared" si="103"/>
        <v>0</v>
      </c>
      <c r="R97" s="8">
        <f t="shared" si="104"/>
        <v>0</v>
      </c>
      <c r="S97" s="9">
        <f t="shared" si="105"/>
        <v>0</v>
      </c>
      <c r="T97" s="8">
        <f t="shared" si="106"/>
        <v>0</v>
      </c>
      <c r="U97" s="9">
        <f t="shared" si="107"/>
        <v>0</v>
      </c>
      <c r="V97" s="8">
        <f t="shared" si="108"/>
        <v>0</v>
      </c>
      <c r="W97" s="9">
        <f t="shared" si="109"/>
        <v>0</v>
      </c>
      <c r="X97" s="8">
        <f t="shared" si="110"/>
        <v>0</v>
      </c>
      <c r="Y97" s="8">
        <f t="shared" si="111"/>
        <v>0</v>
      </c>
      <c r="Z97" s="8">
        <f t="shared" si="112"/>
        <v>0</v>
      </c>
      <c r="AA97" s="9">
        <f>'Капитал МС'!AA97+ИГС!AA97+'Макс-М'!AA97</f>
        <v>0</v>
      </c>
      <c r="AB97" s="8">
        <f>'Капитал МС'!AB97+ИГС!AB97+'Макс-М'!AB97</f>
        <v>0</v>
      </c>
      <c r="AC97" s="9">
        <f>'Капитал МС'!AC97+ИГС!AC97+'Макс-М'!AC97</f>
        <v>0</v>
      </c>
      <c r="AD97" s="8">
        <f>'Капитал МС'!AD97+ИГС!AD97+'Макс-М'!AD97</f>
        <v>0</v>
      </c>
      <c r="AE97" s="9">
        <f>'Капитал МС'!AE97+ИГС!AE97+'Макс-М'!AE97</f>
        <v>0</v>
      </c>
      <c r="AF97" s="8">
        <f>'Капитал МС'!AF97+ИГС!AF97+'Макс-М'!AF97</f>
        <v>0</v>
      </c>
      <c r="AG97" s="9">
        <f>'Капитал МС'!AG97+ИГС!AG97+'Макс-М'!AG97</f>
        <v>0</v>
      </c>
      <c r="AH97" s="8">
        <f>'Капитал МС'!AH97+ИГС!AH97+'Макс-М'!AH97</f>
        <v>0</v>
      </c>
      <c r="AI97" s="9">
        <f>'Капитал МС'!AI97+ИГС!AI97+'Макс-М'!AI97</f>
        <v>0</v>
      </c>
      <c r="AJ97" s="8">
        <f>'Капитал МС'!AJ97+ИГС!AJ97+'Макс-М'!AJ97</f>
        <v>0</v>
      </c>
      <c r="AK97" s="9">
        <f>'Капитал МС'!AK97+ИГС!AK97+'Макс-М'!AK97</f>
        <v>0</v>
      </c>
      <c r="AL97" s="8">
        <f>'Капитал МС'!AL97+ИГС!AL97+'Макс-М'!AL97</f>
        <v>0</v>
      </c>
      <c r="AM97" s="9">
        <f>'Капитал МС'!AM97+ИГС!AM97+'Макс-М'!AM97</f>
        <v>0</v>
      </c>
      <c r="AN97" s="8">
        <f>'Капитал МС'!AN97+ИГС!AN97+'Макс-М'!AN97</f>
        <v>0</v>
      </c>
      <c r="AO97" s="9">
        <f>'Капитал МС'!AO97+ИГС!AO97+'Макс-М'!AO97</f>
        <v>0</v>
      </c>
      <c r="AP97" s="8">
        <f>'Капитал МС'!AP97+ИГС!AP97+'Макс-М'!AP97</f>
        <v>0</v>
      </c>
      <c r="AQ97" s="8">
        <f t="shared" si="113"/>
        <v>0</v>
      </c>
      <c r="AR97" s="8">
        <f t="shared" si="114"/>
        <v>0</v>
      </c>
      <c r="AS97" s="9">
        <f>'Капитал МС'!AS97+ИГС!AS97+'Макс-М'!AS97</f>
        <v>0</v>
      </c>
      <c r="AT97" s="8">
        <f>'Капитал МС'!AT97+ИГС!AT97+'Макс-М'!AT97</f>
        <v>0</v>
      </c>
      <c r="AU97" s="9">
        <f>'Капитал МС'!AU97+ИГС!AU97+'Макс-М'!AU97</f>
        <v>0</v>
      </c>
      <c r="AV97" s="8">
        <f>'Капитал МС'!AV97+ИГС!AV97+'Макс-М'!AV97</f>
        <v>0</v>
      </c>
      <c r="AW97" s="9">
        <f>'Капитал МС'!AW97+ИГС!AW97+'Макс-М'!AW97</f>
        <v>0</v>
      </c>
      <c r="AX97" s="8">
        <f>'Капитал МС'!AX97+ИГС!AX97+'Макс-М'!AX97</f>
        <v>0</v>
      </c>
      <c r="AY97" s="9">
        <f>'Капитал МС'!AY97+ИГС!AY97+'Макс-М'!AY97</f>
        <v>0</v>
      </c>
      <c r="AZ97" s="8">
        <f>'Капитал МС'!AZ97+ИГС!AZ97+'Макс-М'!AZ97</f>
        <v>0</v>
      </c>
      <c r="BA97" s="9">
        <f>'Капитал МС'!BA97+ИГС!BA97+'Макс-М'!BA97</f>
        <v>0</v>
      </c>
      <c r="BB97" s="8">
        <f>'Капитал МС'!BB97+ИГС!BB97+'Макс-М'!BB97</f>
        <v>0</v>
      </c>
      <c r="BC97" s="9">
        <f>'Капитал МС'!BC97+ИГС!BC97+'Макс-М'!BC97</f>
        <v>0</v>
      </c>
      <c r="BD97" s="8">
        <f>'Капитал МС'!BD97+ИГС!BD97+'Макс-М'!BD97</f>
        <v>0</v>
      </c>
      <c r="BE97" s="9">
        <f>'Капитал МС'!BE97+ИГС!BE97+'Макс-М'!BE97</f>
        <v>0</v>
      </c>
      <c r="BF97" s="8">
        <f>'Капитал МС'!BF97+ИГС!BF97+'Макс-М'!BF97</f>
        <v>0</v>
      </c>
      <c r="BG97" s="9">
        <f>'Капитал МС'!BG97+ИГС!BG97+'Макс-М'!BG97</f>
        <v>0</v>
      </c>
      <c r="BH97" s="8">
        <f>'Капитал МС'!BH97+ИГС!BH97+'Макс-М'!BH97</f>
        <v>0</v>
      </c>
      <c r="BI97" s="8">
        <f t="shared" si="115"/>
        <v>0</v>
      </c>
      <c r="BJ97" s="8">
        <f t="shared" si="116"/>
        <v>0</v>
      </c>
      <c r="BK97" s="9">
        <f>'Капитал МС'!BK97+ИГС!BK97+'Макс-М'!BK97</f>
        <v>0</v>
      </c>
      <c r="BL97" s="8">
        <f>'Капитал МС'!BL97+ИГС!BL97+'Макс-М'!BL97</f>
        <v>0</v>
      </c>
      <c r="BM97" s="9">
        <f>'Капитал МС'!BM97+ИГС!BM97+'Макс-М'!BM97</f>
        <v>0</v>
      </c>
      <c r="BN97" s="8">
        <f>'Капитал МС'!BN97+ИГС!BN97+'Макс-М'!BN97</f>
        <v>0</v>
      </c>
      <c r="BO97" s="9">
        <f>'Капитал МС'!BO97+ИГС!BO97+'Макс-М'!BO97</f>
        <v>0</v>
      </c>
      <c r="BP97" s="8">
        <f>'Капитал МС'!BP97+ИГС!BP97+'Макс-М'!BP97</f>
        <v>0</v>
      </c>
      <c r="BQ97" s="9">
        <f>'Капитал МС'!BQ97+ИГС!BQ97+'Макс-М'!BQ97</f>
        <v>0</v>
      </c>
      <c r="BR97" s="8">
        <f>'Капитал МС'!BR97+ИГС!BR97+'Макс-М'!BR97</f>
        <v>0</v>
      </c>
      <c r="BS97" s="9">
        <f>'Капитал МС'!BS97+ИГС!BS97+'Макс-М'!BS97</f>
        <v>0</v>
      </c>
      <c r="BT97" s="8">
        <f>'Капитал МС'!BT97+ИГС!BT97+'Макс-М'!BT97</f>
        <v>0</v>
      </c>
      <c r="BU97" s="9">
        <f>'Капитал МС'!BU97+ИГС!BU97+'Макс-М'!BU97</f>
        <v>0</v>
      </c>
      <c r="BV97" s="8">
        <f>'Капитал МС'!BV97+ИГС!BV97+'Макс-М'!BV97</f>
        <v>0</v>
      </c>
      <c r="BW97" s="9">
        <f>'Капитал МС'!BW97+ИГС!BW97+'Макс-М'!BW97</f>
        <v>0</v>
      </c>
      <c r="BX97" s="8">
        <f>'Капитал МС'!BX97+ИГС!BX97+'Макс-М'!BX97</f>
        <v>0</v>
      </c>
      <c r="BY97" s="9">
        <f>'Капитал МС'!BY97+ИГС!BY97+'Макс-М'!BY97</f>
        <v>0</v>
      </c>
      <c r="BZ97" s="8">
        <f>'Капитал МС'!BZ97+ИГС!BZ97+'Макс-М'!BZ97</f>
        <v>0</v>
      </c>
      <c r="CA97" s="8">
        <f t="shared" si="117"/>
        <v>0</v>
      </c>
      <c r="CB97" s="8">
        <f t="shared" si="118"/>
        <v>0</v>
      </c>
      <c r="CC97" s="9">
        <f>'Капитал МС'!CC97+ИГС!CC97+'Макс-М'!CC97</f>
        <v>0</v>
      </c>
      <c r="CD97" s="8">
        <f>'Капитал МС'!CD97+ИГС!CD97+'Макс-М'!CD97</f>
        <v>0</v>
      </c>
      <c r="CE97" s="9">
        <f>'Капитал МС'!CE97+ИГС!CE97+'Макс-М'!CE97</f>
        <v>0</v>
      </c>
      <c r="CF97" s="8">
        <f>'Капитал МС'!CF97+ИГС!CF97+'Макс-М'!CF97</f>
        <v>0</v>
      </c>
      <c r="CG97" s="9">
        <f>'Капитал МС'!CG97+ИГС!CG97+'Макс-М'!CG97</f>
        <v>0</v>
      </c>
      <c r="CH97" s="8">
        <f>'Капитал МС'!CH97+ИГС!CH97+'Макс-М'!CH97</f>
        <v>0</v>
      </c>
      <c r="CI97" s="9">
        <f>'Капитал МС'!CI97+ИГС!CI97+'Макс-М'!CI97</f>
        <v>0</v>
      </c>
      <c r="CJ97" s="8">
        <f>'Капитал МС'!CJ97+ИГС!CJ97+'Макс-М'!CJ97</f>
        <v>0</v>
      </c>
      <c r="CK97" s="9">
        <f>'Капитал МС'!CK97+ИГС!CK97+'Макс-М'!CK97</f>
        <v>0</v>
      </c>
      <c r="CL97" s="8">
        <f>'Капитал МС'!CL97+ИГС!CL97+'Макс-М'!CL97</f>
        <v>0</v>
      </c>
      <c r="CM97" s="9">
        <f>'Капитал МС'!CM97+ИГС!CM97+'Макс-М'!CM97</f>
        <v>0</v>
      </c>
      <c r="CN97" s="8">
        <f>'Капитал МС'!CN97+ИГС!CN97+'Макс-М'!CN97</f>
        <v>0</v>
      </c>
      <c r="CO97" s="9">
        <f>'Капитал МС'!CO97+ИГС!CO97+'Макс-М'!CO97</f>
        <v>0</v>
      </c>
      <c r="CP97" s="8">
        <f>'Капитал МС'!CP97+ИГС!CP97+'Макс-М'!CP97</f>
        <v>0</v>
      </c>
      <c r="CQ97" s="9">
        <f>'Капитал МС'!CQ97+ИГС!CQ97+'Макс-М'!CQ97</f>
        <v>0</v>
      </c>
      <c r="CR97" s="8">
        <f>'Капитал МС'!CR97+ИГС!CR97+'Макс-М'!CR97</f>
        <v>0</v>
      </c>
    </row>
    <row r="98" spans="1:96" x14ac:dyDescent="0.25">
      <c r="A98" s="12">
        <v>78</v>
      </c>
      <c r="B98" s="18" t="s">
        <v>72</v>
      </c>
      <c r="C98" s="12">
        <v>330055</v>
      </c>
      <c r="D98" s="25" t="s">
        <v>176</v>
      </c>
      <c r="E98" s="25" t="s">
        <v>155</v>
      </c>
      <c r="F98" s="31" t="s">
        <v>177</v>
      </c>
      <c r="G98" s="8">
        <f t="shared" si="94"/>
        <v>203728937.19999999</v>
      </c>
      <c r="H98" s="8">
        <f t="shared" si="95"/>
        <v>119538924.72</v>
      </c>
      <c r="I98" s="9">
        <f t="shared" si="93"/>
        <v>65243</v>
      </c>
      <c r="J98" s="8">
        <f t="shared" si="96"/>
        <v>66731595.420000002</v>
      </c>
      <c r="K98" s="9">
        <f t="shared" si="97"/>
        <v>12395</v>
      </c>
      <c r="L98" s="8">
        <f t="shared" si="98"/>
        <v>5850274.0800000001</v>
      </c>
      <c r="M98" s="9">
        <f t="shared" si="99"/>
        <v>23128</v>
      </c>
      <c r="N98" s="8">
        <f t="shared" si="100"/>
        <v>46957055.219999999</v>
      </c>
      <c r="O98" s="9">
        <f t="shared" si="101"/>
        <v>1531</v>
      </c>
      <c r="P98" s="8">
        <f t="shared" si="102"/>
        <v>11837676.689999999</v>
      </c>
      <c r="Q98" s="9">
        <f t="shared" si="103"/>
        <v>3599</v>
      </c>
      <c r="R98" s="8">
        <f t="shared" si="104"/>
        <v>46515590.539999999</v>
      </c>
      <c r="S98" s="9">
        <f t="shared" si="105"/>
        <v>0</v>
      </c>
      <c r="T98" s="8">
        <f t="shared" si="106"/>
        <v>0</v>
      </c>
      <c r="U98" s="9">
        <f t="shared" si="107"/>
        <v>0</v>
      </c>
      <c r="V98" s="8">
        <f t="shared" si="108"/>
        <v>0</v>
      </c>
      <c r="W98" s="9">
        <f t="shared" si="109"/>
        <v>9499</v>
      </c>
      <c r="X98" s="8">
        <f t="shared" si="110"/>
        <v>25836745.25</v>
      </c>
      <c r="Y98" s="8">
        <f t="shared" si="111"/>
        <v>51629907.280000001</v>
      </c>
      <c r="Z98" s="8">
        <f t="shared" si="112"/>
        <v>30561899.149999999</v>
      </c>
      <c r="AA98" s="9">
        <f>'Капитал МС'!AA98+ИГС!AA98+'Макс-М'!AA98</f>
        <v>16311</v>
      </c>
      <c r="AB98" s="8">
        <f>'Капитал МС'!AB98+ИГС!AB98+'Макс-М'!AB98</f>
        <v>16946994.359999999</v>
      </c>
      <c r="AC98" s="9">
        <f>'Капитал МС'!AC98+ИГС!AC98+'Макс-М'!AC98</f>
        <v>3099</v>
      </c>
      <c r="AD98" s="8">
        <f>'Капитал МС'!AD98+ИГС!AD98+'Макс-М'!AD98</f>
        <v>1462568.53</v>
      </c>
      <c r="AE98" s="9">
        <f>'Капитал МС'!AE98+ИГС!AE98+'Макс-М'!AE98</f>
        <v>5783</v>
      </c>
      <c r="AF98" s="8">
        <f>'Капитал МС'!AF98+ИГС!AF98+'Макс-М'!AF98</f>
        <v>12152336.26</v>
      </c>
      <c r="AG98" s="9">
        <f>'Капитал МС'!AG98+ИГС!AG98+'Макс-М'!AG98</f>
        <v>383</v>
      </c>
      <c r="AH98" s="8">
        <f>'Капитал МС'!AH98+ИГС!AH98+'Макс-М'!AH98</f>
        <v>2959419.18</v>
      </c>
      <c r="AI98" s="9">
        <f>'Капитал МС'!AI98+ИГС!AI98+'Макс-М'!AI98</f>
        <v>900</v>
      </c>
      <c r="AJ98" s="8">
        <f>'Капитал МС'!AJ98+ИГС!AJ98+'Макс-М'!AJ98</f>
        <v>11628897.640000001</v>
      </c>
      <c r="AK98" s="9">
        <f>'Капитал МС'!AK98+ИГС!AK98+'Макс-М'!AK98</f>
        <v>0</v>
      </c>
      <c r="AL98" s="8">
        <f>'Капитал МС'!AL98+ИГС!AL98+'Макс-М'!AL98</f>
        <v>0</v>
      </c>
      <c r="AM98" s="9">
        <f>'Капитал МС'!AM98+ИГС!AM98+'Макс-М'!AM98</f>
        <v>0</v>
      </c>
      <c r="AN98" s="8">
        <f>'Капитал МС'!AN98+ИГС!AN98+'Макс-М'!AN98</f>
        <v>0</v>
      </c>
      <c r="AO98" s="9">
        <f>'Капитал МС'!AO98+ИГС!AO98+'Макс-М'!AO98</f>
        <v>2375</v>
      </c>
      <c r="AP98" s="8">
        <f>'Капитал МС'!AP98+ИГС!AP98+'Макс-М'!AP98</f>
        <v>6479691.3099999996</v>
      </c>
      <c r="AQ98" s="8">
        <f t="shared" si="113"/>
        <v>51629907.280000001</v>
      </c>
      <c r="AR98" s="8">
        <f t="shared" si="114"/>
        <v>30561899.149999999</v>
      </c>
      <c r="AS98" s="9">
        <f>'Капитал МС'!AS98+ИГС!AS98+'Макс-М'!AS98</f>
        <v>16311</v>
      </c>
      <c r="AT98" s="8">
        <f>'Капитал МС'!AT98+ИГС!AT98+'Макс-М'!AT98</f>
        <v>16946994.359999999</v>
      </c>
      <c r="AU98" s="9">
        <f>'Капитал МС'!AU98+ИГС!AU98+'Макс-М'!AU98</f>
        <v>3099</v>
      </c>
      <c r="AV98" s="8">
        <f>'Капитал МС'!AV98+ИГС!AV98+'Макс-М'!AV98</f>
        <v>1462568.53</v>
      </c>
      <c r="AW98" s="9">
        <f>'Капитал МС'!AW98+ИГС!AW98+'Макс-М'!AW98</f>
        <v>5783</v>
      </c>
      <c r="AX98" s="8">
        <f>'Капитал МС'!AX98+ИГС!AX98+'Макс-М'!AX98</f>
        <v>12152336.26</v>
      </c>
      <c r="AY98" s="9">
        <f>'Капитал МС'!AY98+ИГС!AY98+'Макс-М'!AY98</f>
        <v>383</v>
      </c>
      <c r="AZ98" s="8">
        <f>'Капитал МС'!AZ98+ИГС!AZ98+'Макс-М'!AZ98</f>
        <v>2959419.18</v>
      </c>
      <c r="BA98" s="9">
        <f>'Капитал МС'!BA98+ИГС!BA98+'Макс-М'!BA98</f>
        <v>900</v>
      </c>
      <c r="BB98" s="8">
        <f>'Капитал МС'!BB98+ИГС!BB98+'Макс-М'!BB98</f>
        <v>11628897.640000001</v>
      </c>
      <c r="BC98" s="9">
        <f>'Капитал МС'!BC98+ИГС!BC98+'Макс-М'!BC98</f>
        <v>0</v>
      </c>
      <c r="BD98" s="8">
        <f>'Капитал МС'!BD98+ИГС!BD98+'Макс-М'!BD98</f>
        <v>0</v>
      </c>
      <c r="BE98" s="9">
        <f>'Капитал МС'!BE98+ИГС!BE98+'Макс-М'!BE98</f>
        <v>0</v>
      </c>
      <c r="BF98" s="8">
        <f>'Капитал МС'!BF98+ИГС!BF98+'Макс-М'!BF98</f>
        <v>0</v>
      </c>
      <c r="BG98" s="9">
        <f>'Капитал МС'!BG98+ИГС!BG98+'Макс-М'!BG98</f>
        <v>2375</v>
      </c>
      <c r="BH98" s="8">
        <f>'Капитал МС'!BH98+ИГС!BH98+'Макс-М'!BH98</f>
        <v>6479691.3099999996</v>
      </c>
      <c r="BI98" s="8">
        <f t="shared" si="115"/>
        <v>51588897.280000001</v>
      </c>
      <c r="BJ98" s="8">
        <f t="shared" si="116"/>
        <v>30561899.149999999</v>
      </c>
      <c r="BK98" s="9">
        <f>'Капитал МС'!BK98+ИГС!BK98+'Макс-М'!BK98</f>
        <v>16311</v>
      </c>
      <c r="BL98" s="8">
        <f>'Капитал МС'!BL98+ИГС!BL98+'Макс-М'!BL98</f>
        <v>16946994.359999999</v>
      </c>
      <c r="BM98" s="9">
        <f>'Капитал МС'!BM98+ИГС!BM98+'Макс-М'!BM98</f>
        <v>3099</v>
      </c>
      <c r="BN98" s="8">
        <f>'Капитал МС'!BN98+ИГС!BN98+'Макс-М'!BN98</f>
        <v>1462568.53</v>
      </c>
      <c r="BO98" s="9">
        <f>'Капитал МС'!BO98+ИГС!BO98+'Макс-М'!BO98</f>
        <v>5783</v>
      </c>
      <c r="BP98" s="8">
        <f>'Капитал МС'!BP98+ИГС!BP98+'Макс-М'!BP98</f>
        <v>12152336.26</v>
      </c>
      <c r="BQ98" s="9">
        <f>'Капитал МС'!BQ98+ИГС!BQ98+'Макс-М'!BQ98</f>
        <v>383</v>
      </c>
      <c r="BR98" s="8">
        <f>'Капитал МС'!BR98+ИГС!BR98+'Макс-М'!BR98</f>
        <v>2959419.18</v>
      </c>
      <c r="BS98" s="9">
        <f>'Капитал МС'!BS98+ИГС!BS98+'Макс-М'!BS98</f>
        <v>900</v>
      </c>
      <c r="BT98" s="8">
        <f>'Капитал МС'!BT98+ИГС!BT98+'Макс-М'!BT98</f>
        <v>11628897.640000001</v>
      </c>
      <c r="BU98" s="9">
        <f>'Капитал МС'!BU98+ИГС!BU98+'Макс-М'!BU98</f>
        <v>0</v>
      </c>
      <c r="BV98" s="8">
        <f>'Капитал МС'!BV98+ИГС!BV98+'Макс-М'!BV98</f>
        <v>0</v>
      </c>
      <c r="BW98" s="9">
        <f>'Капитал МС'!BW98+ИГС!BW98+'Макс-М'!BW98</f>
        <v>0</v>
      </c>
      <c r="BX98" s="8">
        <f>'Капитал МС'!BX98+ИГС!BX98+'Макс-М'!BX98</f>
        <v>0</v>
      </c>
      <c r="BY98" s="9">
        <f>'Капитал МС'!BY98+ИГС!BY98+'Макс-М'!BY98</f>
        <v>2374</v>
      </c>
      <c r="BZ98" s="8">
        <f>'Капитал МС'!BZ98+ИГС!BZ98+'Макс-М'!BZ98</f>
        <v>6438681.3099999996</v>
      </c>
      <c r="CA98" s="8">
        <f t="shared" si="117"/>
        <v>48880225.359999999</v>
      </c>
      <c r="CB98" s="8">
        <f t="shared" si="118"/>
        <v>27853227.27</v>
      </c>
      <c r="CC98" s="9">
        <f>'Капитал МС'!CC98+ИГС!CC98+'Макс-М'!CC98</f>
        <v>16310</v>
      </c>
      <c r="CD98" s="8">
        <f>'Капитал МС'!CD98+ИГС!CD98+'Макс-М'!CD98</f>
        <v>15890612.34</v>
      </c>
      <c r="CE98" s="9">
        <f>'Капитал МС'!CE98+ИГС!CE98+'Макс-М'!CE98</f>
        <v>3098</v>
      </c>
      <c r="CF98" s="8">
        <f>'Капитал МС'!CF98+ИГС!CF98+'Макс-М'!CF98</f>
        <v>1462568.49</v>
      </c>
      <c r="CG98" s="9">
        <f>'Капитал МС'!CG98+ИГС!CG98+'Макс-М'!CG98</f>
        <v>5779</v>
      </c>
      <c r="CH98" s="8">
        <f>'Капитал МС'!CH98+ИГС!CH98+'Макс-М'!CH98</f>
        <v>10500046.439999999</v>
      </c>
      <c r="CI98" s="9">
        <f>'Капитал МС'!CI98+ИГС!CI98+'Макс-М'!CI98</f>
        <v>382</v>
      </c>
      <c r="CJ98" s="8">
        <f>'Капитал МС'!CJ98+ИГС!CJ98+'Макс-М'!CJ98</f>
        <v>2959419.15</v>
      </c>
      <c r="CK98" s="9">
        <f>'Капитал МС'!CK98+ИГС!CK98+'Макс-М'!CK98</f>
        <v>899</v>
      </c>
      <c r="CL98" s="8">
        <f>'Капитал МС'!CL98+ИГС!CL98+'Макс-М'!CL98</f>
        <v>11628897.619999999</v>
      </c>
      <c r="CM98" s="9">
        <f>'Капитал МС'!CM98+ИГС!CM98+'Макс-М'!CM98</f>
        <v>0</v>
      </c>
      <c r="CN98" s="8">
        <f>'Капитал МС'!CN98+ИГС!CN98+'Макс-М'!CN98</f>
        <v>0</v>
      </c>
      <c r="CO98" s="9">
        <f>'Капитал МС'!CO98+ИГС!CO98+'Макс-М'!CO98</f>
        <v>0</v>
      </c>
      <c r="CP98" s="8">
        <f>'Капитал МС'!CP98+ИГС!CP98+'Макс-М'!CP98</f>
        <v>0</v>
      </c>
      <c r="CQ98" s="9">
        <f>'Капитал МС'!CQ98+ИГС!CQ98+'Макс-М'!CQ98</f>
        <v>2375</v>
      </c>
      <c r="CR98" s="8">
        <f>'Капитал МС'!CR98+ИГС!CR98+'Макс-М'!CR98</f>
        <v>6438681.3200000003</v>
      </c>
    </row>
    <row r="99" spans="1:96" x14ac:dyDescent="0.25">
      <c r="A99" s="12"/>
      <c r="B99" s="17" t="s">
        <v>73</v>
      </c>
      <c r="C99" s="12"/>
      <c r="D99" s="25"/>
      <c r="E99" s="25"/>
      <c r="F99" s="31"/>
      <c r="G99" s="8">
        <f t="shared" si="94"/>
        <v>0</v>
      </c>
      <c r="H99" s="8">
        <f t="shared" si="95"/>
        <v>0</v>
      </c>
      <c r="I99" s="9">
        <f t="shared" si="93"/>
        <v>0</v>
      </c>
      <c r="J99" s="8">
        <f t="shared" si="96"/>
        <v>0</v>
      </c>
      <c r="K99" s="9">
        <f t="shared" si="97"/>
        <v>0</v>
      </c>
      <c r="L99" s="8">
        <f t="shared" si="98"/>
        <v>0</v>
      </c>
      <c r="M99" s="9">
        <f t="shared" si="99"/>
        <v>0</v>
      </c>
      <c r="N99" s="8">
        <f t="shared" si="100"/>
        <v>0</v>
      </c>
      <c r="O99" s="9">
        <f t="shared" si="101"/>
        <v>0</v>
      </c>
      <c r="P99" s="8">
        <f t="shared" si="102"/>
        <v>0</v>
      </c>
      <c r="Q99" s="9">
        <f t="shared" si="103"/>
        <v>0</v>
      </c>
      <c r="R99" s="8">
        <f t="shared" si="104"/>
        <v>0</v>
      </c>
      <c r="S99" s="9">
        <f t="shared" si="105"/>
        <v>0</v>
      </c>
      <c r="T99" s="8">
        <f t="shared" si="106"/>
        <v>0</v>
      </c>
      <c r="U99" s="9">
        <f t="shared" si="107"/>
        <v>0</v>
      </c>
      <c r="V99" s="8">
        <f t="shared" si="108"/>
        <v>0</v>
      </c>
      <c r="W99" s="9">
        <f t="shared" si="109"/>
        <v>0</v>
      </c>
      <c r="X99" s="8">
        <f t="shared" si="110"/>
        <v>0</v>
      </c>
      <c r="Y99" s="8">
        <f t="shared" si="111"/>
        <v>0</v>
      </c>
      <c r="Z99" s="8">
        <f t="shared" si="112"/>
        <v>0</v>
      </c>
      <c r="AA99" s="9">
        <f>'Капитал МС'!AA99+ИГС!AA99+'Макс-М'!AA99</f>
        <v>0</v>
      </c>
      <c r="AB99" s="8">
        <f>'Капитал МС'!AB99+ИГС!AB99+'Макс-М'!AB99</f>
        <v>0</v>
      </c>
      <c r="AC99" s="9">
        <f>'Капитал МС'!AC99+ИГС!AC99+'Макс-М'!AC99</f>
        <v>0</v>
      </c>
      <c r="AD99" s="8">
        <f>'Капитал МС'!AD99+ИГС!AD99+'Макс-М'!AD99</f>
        <v>0</v>
      </c>
      <c r="AE99" s="9">
        <f>'Капитал МС'!AE99+ИГС!AE99+'Макс-М'!AE99</f>
        <v>0</v>
      </c>
      <c r="AF99" s="8">
        <f>'Капитал МС'!AF99+ИГС!AF99+'Макс-М'!AF99</f>
        <v>0</v>
      </c>
      <c r="AG99" s="9">
        <f>'Капитал МС'!AG99+ИГС!AG99+'Макс-М'!AG99</f>
        <v>0</v>
      </c>
      <c r="AH99" s="8">
        <f>'Капитал МС'!AH99+ИГС!AH99+'Макс-М'!AH99</f>
        <v>0</v>
      </c>
      <c r="AI99" s="9">
        <f>'Капитал МС'!AI99+ИГС!AI99+'Макс-М'!AI99</f>
        <v>0</v>
      </c>
      <c r="AJ99" s="8">
        <f>'Капитал МС'!AJ99+ИГС!AJ99+'Макс-М'!AJ99</f>
        <v>0</v>
      </c>
      <c r="AK99" s="9">
        <f>'Капитал МС'!AK99+ИГС!AK99+'Макс-М'!AK99</f>
        <v>0</v>
      </c>
      <c r="AL99" s="8">
        <f>'Капитал МС'!AL99+ИГС!AL99+'Макс-М'!AL99</f>
        <v>0</v>
      </c>
      <c r="AM99" s="9">
        <f>'Капитал МС'!AM99+ИГС!AM99+'Макс-М'!AM99</f>
        <v>0</v>
      </c>
      <c r="AN99" s="8">
        <f>'Капитал МС'!AN99+ИГС!AN99+'Макс-М'!AN99</f>
        <v>0</v>
      </c>
      <c r="AO99" s="9">
        <f>'Капитал МС'!AO99+ИГС!AO99+'Макс-М'!AO99</f>
        <v>0</v>
      </c>
      <c r="AP99" s="8">
        <f>'Капитал МС'!AP99+ИГС!AP99+'Макс-М'!AP99</f>
        <v>0</v>
      </c>
      <c r="AQ99" s="8">
        <f t="shared" si="113"/>
        <v>0</v>
      </c>
      <c r="AR99" s="8">
        <f t="shared" si="114"/>
        <v>0</v>
      </c>
      <c r="AS99" s="9">
        <f>'Капитал МС'!AS99+ИГС!AS99+'Макс-М'!AS99</f>
        <v>0</v>
      </c>
      <c r="AT99" s="8">
        <f>'Капитал МС'!AT99+ИГС!AT99+'Макс-М'!AT99</f>
        <v>0</v>
      </c>
      <c r="AU99" s="9">
        <f>'Капитал МС'!AU99+ИГС!AU99+'Макс-М'!AU99</f>
        <v>0</v>
      </c>
      <c r="AV99" s="8">
        <f>'Капитал МС'!AV99+ИГС!AV99+'Макс-М'!AV99</f>
        <v>0</v>
      </c>
      <c r="AW99" s="9">
        <f>'Капитал МС'!AW99+ИГС!AW99+'Макс-М'!AW99</f>
        <v>0</v>
      </c>
      <c r="AX99" s="8">
        <f>'Капитал МС'!AX99+ИГС!AX99+'Макс-М'!AX99</f>
        <v>0</v>
      </c>
      <c r="AY99" s="9">
        <f>'Капитал МС'!AY99+ИГС!AY99+'Макс-М'!AY99</f>
        <v>0</v>
      </c>
      <c r="AZ99" s="8">
        <f>'Капитал МС'!AZ99+ИГС!AZ99+'Макс-М'!AZ99</f>
        <v>0</v>
      </c>
      <c r="BA99" s="9">
        <f>'Капитал МС'!BA99+ИГС!BA99+'Макс-М'!BA99</f>
        <v>0</v>
      </c>
      <c r="BB99" s="8">
        <f>'Капитал МС'!BB99+ИГС!BB99+'Макс-М'!BB99</f>
        <v>0</v>
      </c>
      <c r="BC99" s="9">
        <f>'Капитал МС'!BC99+ИГС!BC99+'Макс-М'!BC99</f>
        <v>0</v>
      </c>
      <c r="BD99" s="8">
        <f>'Капитал МС'!BD99+ИГС!BD99+'Макс-М'!BD99</f>
        <v>0</v>
      </c>
      <c r="BE99" s="9">
        <f>'Капитал МС'!BE99+ИГС!BE99+'Макс-М'!BE99</f>
        <v>0</v>
      </c>
      <c r="BF99" s="8">
        <f>'Капитал МС'!BF99+ИГС!BF99+'Макс-М'!BF99</f>
        <v>0</v>
      </c>
      <c r="BG99" s="9">
        <f>'Капитал МС'!BG99+ИГС!BG99+'Макс-М'!BG99</f>
        <v>0</v>
      </c>
      <c r="BH99" s="8">
        <f>'Капитал МС'!BH99+ИГС!BH99+'Макс-М'!BH99</f>
        <v>0</v>
      </c>
      <c r="BI99" s="8">
        <f t="shared" si="115"/>
        <v>0</v>
      </c>
      <c r="BJ99" s="8">
        <f t="shared" si="116"/>
        <v>0</v>
      </c>
      <c r="BK99" s="9">
        <f>'Капитал МС'!BK99+ИГС!BK99+'Макс-М'!BK99</f>
        <v>0</v>
      </c>
      <c r="BL99" s="8">
        <f>'Капитал МС'!BL99+ИГС!BL99+'Макс-М'!BL99</f>
        <v>0</v>
      </c>
      <c r="BM99" s="9">
        <f>'Капитал МС'!BM99+ИГС!BM99+'Макс-М'!BM99</f>
        <v>0</v>
      </c>
      <c r="BN99" s="8">
        <f>'Капитал МС'!BN99+ИГС!BN99+'Макс-М'!BN99</f>
        <v>0</v>
      </c>
      <c r="BO99" s="9">
        <f>'Капитал МС'!BO99+ИГС!BO99+'Макс-М'!BO99</f>
        <v>0</v>
      </c>
      <c r="BP99" s="8">
        <f>'Капитал МС'!BP99+ИГС!BP99+'Макс-М'!BP99</f>
        <v>0</v>
      </c>
      <c r="BQ99" s="9">
        <f>'Капитал МС'!BQ99+ИГС!BQ99+'Макс-М'!BQ99</f>
        <v>0</v>
      </c>
      <c r="BR99" s="8">
        <f>'Капитал МС'!BR99+ИГС!BR99+'Макс-М'!BR99</f>
        <v>0</v>
      </c>
      <c r="BS99" s="9">
        <f>'Капитал МС'!BS99+ИГС!BS99+'Макс-М'!BS99</f>
        <v>0</v>
      </c>
      <c r="BT99" s="8">
        <f>'Капитал МС'!BT99+ИГС!BT99+'Макс-М'!BT99</f>
        <v>0</v>
      </c>
      <c r="BU99" s="9">
        <f>'Капитал МС'!BU99+ИГС!BU99+'Макс-М'!BU99</f>
        <v>0</v>
      </c>
      <c r="BV99" s="8">
        <f>'Капитал МС'!BV99+ИГС!BV99+'Макс-М'!BV99</f>
        <v>0</v>
      </c>
      <c r="BW99" s="9">
        <f>'Капитал МС'!BW99+ИГС!BW99+'Макс-М'!BW99</f>
        <v>0</v>
      </c>
      <c r="BX99" s="8">
        <f>'Капитал МС'!BX99+ИГС!BX99+'Макс-М'!BX99</f>
        <v>0</v>
      </c>
      <c r="BY99" s="9">
        <f>'Капитал МС'!BY99+ИГС!BY99+'Макс-М'!BY99</f>
        <v>0</v>
      </c>
      <c r="BZ99" s="8">
        <f>'Капитал МС'!BZ99+ИГС!BZ99+'Макс-М'!BZ99</f>
        <v>0</v>
      </c>
      <c r="CA99" s="8">
        <f t="shared" si="117"/>
        <v>0</v>
      </c>
      <c r="CB99" s="8">
        <f t="shared" si="118"/>
        <v>0</v>
      </c>
      <c r="CC99" s="9">
        <f>'Капитал МС'!CC99+ИГС!CC99+'Макс-М'!CC99</f>
        <v>0</v>
      </c>
      <c r="CD99" s="8">
        <f>'Капитал МС'!CD99+ИГС!CD99+'Макс-М'!CD99</f>
        <v>0</v>
      </c>
      <c r="CE99" s="9">
        <f>'Капитал МС'!CE99+ИГС!CE99+'Макс-М'!CE99</f>
        <v>0</v>
      </c>
      <c r="CF99" s="8">
        <f>'Капитал МС'!CF99+ИГС!CF99+'Макс-М'!CF99</f>
        <v>0</v>
      </c>
      <c r="CG99" s="9">
        <f>'Капитал МС'!CG99+ИГС!CG99+'Макс-М'!CG99</f>
        <v>0</v>
      </c>
      <c r="CH99" s="8">
        <f>'Капитал МС'!CH99+ИГС!CH99+'Макс-М'!CH99</f>
        <v>0</v>
      </c>
      <c r="CI99" s="9">
        <f>'Капитал МС'!CI99+ИГС!CI99+'Макс-М'!CI99</f>
        <v>0</v>
      </c>
      <c r="CJ99" s="8">
        <f>'Капитал МС'!CJ99+ИГС!CJ99+'Макс-М'!CJ99</f>
        <v>0</v>
      </c>
      <c r="CK99" s="9">
        <f>'Капитал МС'!CK99+ИГС!CK99+'Макс-М'!CK99</f>
        <v>0</v>
      </c>
      <c r="CL99" s="8">
        <f>'Капитал МС'!CL99+ИГС!CL99+'Макс-М'!CL99</f>
        <v>0</v>
      </c>
      <c r="CM99" s="9">
        <f>'Капитал МС'!CM99+ИГС!CM99+'Макс-М'!CM99</f>
        <v>0</v>
      </c>
      <c r="CN99" s="8">
        <f>'Капитал МС'!CN99+ИГС!CN99+'Макс-М'!CN99</f>
        <v>0</v>
      </c>
      <c r="CO99" s="9">
        <f>'Капитал МС'!CO99+ИГС!CO99+'Макс-М'!CO99</f>
        <v>0</v>
      </c>
      <c r="CP99" s="8">
        <f>'Капитал МС'!CP99+ИГС!CP99+'Макс-М'!CP99</f>
        <v>0</v>
      </c>
      <c r="CQ99" s="9">
        <f>'Капитал МС'!CQ99+ИГС!CQ99+'Макс-М'!CQ99</f>
        <v>0</v>
      </c>
      <c r="CR99" s="8">
        <f>'Капитал МС'!CR99+ИГС!CR99+'Макс-М'!CR99</f>
        <v>0</v>
      </c>
    </row>
    <row r="100" spans="1:96" x14ac:dyDescent="0.25">
      <c r="A100" s="12">
        <v>79</v>
      </c>
      <c r="B100" s="18" t="s">
        <v>74</v>
      </c>
      <c r="C100" s="12">
        <v>330058</v>
      </c>
      <c r="D100" s="25" t="s">
        <v>176</v>
      </c>
      <c r="E100" s="25" t="s">
        <v>155</v>
      </c>
      <c r="F100" s="31" t="s">
        <v>177</v>
      </c>
      <c r="G100" s="8">
        <f t="shared" si="94"/>
        <v>232113758.16999999</v>
      </c>
      <c r="H100" s="8">
        <f t="shared" si="95"/>
        <v>63378839.780000001</v>
      </c>
      <c r="I100" s="9">
        <f t="shared" si="93"/>
        <v>35734</v>
      </c>
      <c r="J100" s="8">
        <f t="shared" si="96"/>
        <v>32800146.719999999</v>
      </c>
      <c r="K100" s="9">
        <f t="shared" si="97"/>
        <v>4856</v>
      </c>
      <c r="L100" s="8">
        <f t="shared" si="98"/>
        <v>2320331.31</v>
      </c>
      <c r="M100" s="9">
        <f t="shared" si="99"/>
        <v>18848</v>
      </c>
      <c r="N100" s="8">
        <f t="shared" si="100"/>
        <v>28258361.75</v>
      </c>
      <c r="O100" s="9">
        <f t="shared" si="101"/>
        <v>2286</v>
      </c>
      <c r="P100" s="8">
        <f t="shared" si="102"/>
        <v>133027691.67</v>
      </c>
      <c r="Q100" s="9">
        <f t="shared" si="103"/>
        <v>1293</v>
      </c>
      <c r="R100" s="8">
        <f t="shared" si="104"/>
        <v>35707226.719999999</v>
      </c>
      <c r="S100" s="9">
        <f t="shared" si="105"/>
        <v>0</v>
      </c>
      <c r="T100" s="8">
        <f t="shared" si="106"/>
        <v>0</v>
      </c>
      <c r="U100" s="9">
        <f t="shared" si="107"/>
        <v>0</v>
      </c>
      <c r="V100" s="8">
        <f t="shared" si="108"/>
        <v>0</v>
      </c>
      <c r="W100" s="9">
        <f t="shared" si="109"/>
        <v>0</v>
      </c>
      <c r="X100" s="8">
        <f t="shared" si="110"/>
        <v>0</v>
      </c>
      <c r="Y100" s="8">
        <f t="shared" si="111"/>
        <v>58545568.219999999</v>
      </c>
      <c r="Z100" s="8">
        <f t="shared" si="112"/>
        <v>16361838.609999999</v>
      </c>
      <c r="AA100" s="9">
        <f>'Капитал МС'!AA100+ИГС!AA100+'Макс-М'!AA100</f>
        <v>8934</v>
      </c>
      <c r="AB100" s="8">
        <f>'Капитал МС'!AB100+ИГС!AB100+'Макс-М'!AB100</f>
        <v>8468943.5899999999</v>
      </c>
      <c r="AC100" s="9">
        <f>'Капитал МС'!AC100+ИГС!AC100+'Макс-М'!AC100</f>
        <v>1215</v>
      </c>
      <c r="AD100" s="8">
        <f>'Капитал МС'!AD100+ИГС!AD100+'Макс-М'!AD100</f>
        <v>580082.82999999996</v>
      </c>
      <c r="AE100" s="9">
        <f>'Капитал МС'!AE100+ИГС!AE100+'Макс-М'!AE100</f>
        <v>4712</v>
      </c>
      <c r="AF100" s="8">
        <f>'Капитал МС'!AF100+ИГС!AF100+'Макс-М'!AF100</f>
        <v>7312812.1900000004</v>
      </c>
      <c r="AG100" s="9">
        <f>'Капитал МС'!AG100+ИГС!AG100+'Макс-М'!AG100</f>
        <v>571</v>
      </c>
      <c r="AH100" s="8">
        <f>'Капитал МС'!AH100+ИГС!AH100+'Макс-М'!AH100</f>
        <v>33256922.920000002</v>
      </c>
      <c r="AI100" s="9">
        <f>'Капитал МС'!AI100+ИГС!AI100+'Макс-М'!AI100</f>
        <v>323</v>
      </c>
      <c r="AJ100" s="8">
        <f>'Капитал МС'!AJ100+ИГС!AJ100+'Макс-М'!AJ100</f>
        <v>8926806.6899999995</v>
      </c>
      <c r="AK100" s="9">
        <f>'Капитал МС'!AK100+ИГС!AK100+'Макс-М'!AK100</f>
        <v>0</v>
      </c>
      <c r="AL100" s="8">
        <f>'Капитал МС'!AL100+ИГС!AL100+'Макс-М'!AL100</f>
        <v>0</v>
      </c>
      <c r="AM100" s="9">
        <f>'Капитал МС'!AM100+ИГС!AM100+'Макс-М'!AM100</f>
        <v>0</v>
      </c>
      <c r="AN100" s="8">
        <f>'Капитал МС'!AN100+ИГС!AN100+'Макс-М'!AN100</f>
        <v>0</v>
      </c>
      <c r="AO100" s="9">
        <f>'Капитал МС'!AO100+ИГС!AO100+'Макс-М'!AO100</f>
        <v>0</v>
      </c>
      <c r="AP100" s="8">
        <f>'Капитал МС'!AP100+ИГС!AP100+'Макс-М'!AP100</f>
        <v>0</v>
      </c>
      <c r="AQ100" s="8">
        <f t="shared" si="113"/>
        <v>58545568.219999999</v>
      </c>
      <c r="AR100" s="8">
        <f t="shared" si="114"/>
        <v>16361838.609999999</v>
      </c>
      <c r="AS100" s="9">
        <f>'Капитал МС'!AS100+ИГС!AS100+'Макс-М'!AS100</f>
        <v>8934</v>
      </c>
      <c r="AT100" s="8">
        <f>'Капитал МС'!AT100+ИГС!AT100+'Макс-М'!AT100</f>
        <v>8468943.5899999999</v>
      </c>
      <c r="AU100" s="9">
        <f>'Капитал МС'!AU100+ИГС!AU100+'Макс-М'!AU100</f>
        <v>1215</v>
      </c>
      <c r="AV100" s="8">
        <f>'Капитал МС'!AV100+ИГС!AV100+'Макс-М'!AV100</f>
        <v>580082.82999999996</v>
      </c>
      <c r="AW100" s="9">
        <f>'Капитал МС'!AW100+ИГС!AW100+'Макс-М'!AW100</f>
        <v>4712</v>
      </c>
      <c r="AX100" s="8">
        <f>'Капитал МС'!AX100+ИГС!AX100+'Макс-М'!AX100</f>
        <v>7312812.1900000004</v>
      </c>
      <c r="AY100" s="9">
        <f>'Капитал МС'!AY100+ИГС!AY100+'Макс-М'!AY100</f>
        <v>571</v>
      </c>
      <c r="AZ100" s="8">
        <f>'Капитал МС'!AZ100+ИГС!AZ100+'Макс-М'!AZ100</f>
        <v>33256922.920000002</v>
      </c>
      <c r="BA100" s="9">
        <f>'Капитал МС'!BA100+ИГС!BA100+'Макс-М'!BA100</f>
        <v>323</v>
      </c>
      <c r="BB100" s="8">
        <f>'Капитал МС'!BB100+ИГС!BB100+'Макс-М'!BB100</f>
        <v>8926806.6899999995</v>
      </c>
      <c r="BC100" s="9">
        <f>'Капитал МС'!BC100+ИГС!BC100+'Макс-М'!BC100</f>
        <v>0</v>
      </c>
      <c r="BD100" s="8">
        <f>'Капитал МС'!BD100+ИГС!BD100+'Макс-М'!BD100</f>
        <v>0</v>
      </c>
      <c r="BE100" s="9">
        <f>'Капитал МС'!BE100+ИГС!BE100+'Макс-М'!BE100</f>
        <v>0</v>
      </c>
      <c r="BF100" s="8">
        <f>'Капитал МС'!BF100+ИГС!BF100+'Макс-М'!BF100</f>
        <v>0</v>
      </c>
      <c r="BG100" s="9">
        <f>'Капитал МС'!BG100+ИГС!BG100+'Макс-М'!BG100</f>
        <v>0</v>
      </c>
      <c r="BH100" s="8">
        <f>'Капитал МС'!BH100+ИГС!BH100+'Макс-М'!BH100</f>
        <v>0</v>
      </c>
      <c r="BI100" s="8">
        <f t="shared" si="115"/>
        <v>58545568.219999999</v>
      </c>
      <c r="BJ100" s="8">
        <f t="shared" si="116"/>
        <v>16361838.609999999</v>
      </c>
      <c r="BK100" s="9">
        <f>'Капитал МС'!BK100+ИГС!BK100+'Макс-М'!BK100</f>
        <v>8934</v>
      </c>
      <c r="BL100" s="8">
        <f>'Капитал МС'!BL100+ИГС!BL100+'Макс-М'!BL100</f>
        <v>8468943.5899999999</v>
      </c>
      <c r="BM100" s="9">
        <f>'Капитал МС'!BM100+ИГС!BM100+'Макс-М'!BM100</f>
        <v>1215</v>
      </c>
      <c r="BN100" s="8">
        <f>'Капитал МС'!BN100+ИГС!BN100+'Макс-М'!BN100</f>
        <v>580082.82999999996</v>
      </c>
      <c r="BO100" s="9">
        <f>'Капитал МС'!BO100+ИГС!BO100+'Макс-М'!BO100</f>
        <v>4712</v>
      </c>
      <c r="BP100" s="8">
        <f>'Капитал МС'!BP100+ИГС!BP100+'Макс-М'!BP100</f>
        <v>7312812.1900000004</v>
      </c>
      <c r="BQ100" s="9">
        <f>'Капитал МС'!BQ100+ИГС!BQ100+'Макс-М'!BQ100</f>
        <v>571</v>
      </c>
      <c r="BR100" s="8">
        <f>'Капитал МС'!BR100+ИГС!BR100+'Макс-М'!BR100</f>
        <v>33256922.920000002</v>
      </c>
      <c r="BS100" s="9">
        <f>'Капитал МС'!BS100+ИГС!BS100+'Макс-М'!BS100</f>
        <v>323</v>
      </c>
      <c r="BT100" s="8">
        <f>'Капитал МС'!BT100+ИГС!BT100+'Макс-М'!BT100</f>
        <v>8926806.6899999995</v>
      </c>
      <c r="BU100" s="9">
        <f>'Капитал МС'!BU100+ИГС!BU100+'Макс-М'!BU100</f>
        <v>0</v>
      </c>
      <c r="BV100" s="8">
        <f>'Капитал МС'!BV100+ИГС!BV100+'Макс-М'!BV100</f>
        <v>0</v>
      </c>
      <c r="BW100" s="9">
        <f>'Капитал МС'!BW100+ИГС!BW100+'Макс-М'!BW100</f>
        <v>0</v>
      </c>
      <c r="BX100" s="8">
        <f>'Капитал МС'!BX100+ИГС!BX100+'Макс-М'!BX100</f>
        <v>0</v>
      </c>
      <c r="BY100" s="9">
        <f>'Капитал МС'!BY100+ИГС!BY100+'Макс-М'!BY100</f>
        <v>0</v>
      </c>
      <c r="BZ100" s="8">
        <f>'Капитал МС'!BZ100+ИГС!BZ100+'Макс-М'!BZ100</f>
        <v>0</v>
      </c>
      <c r="CA100" s="8">
        <f t="shared" si="117"/>
        <v>56477053.509999998</v>
      </c>
      <c r="CB100" s="8">
        <f t="shared" si="118"/>
        <v>14293323.949999999</v>
      </c>
      <c r="CC100" s="9">
        <f>'Капитал МС'!CC100+ИГС!CC100+'Макс-М'!CC100</f>
        <v>8932</v>
      </c>
      <c r="CD100" s="8">
        <f>'Капитал МС'!CD100+ИГС!CD100+'Макс-М'!CD100</f>
        <v>7393315.9500000002</v>
      </c>
      <c r="CE100" s="9">
        <f>'Капитал МС'!CE100+ИГС!CE100+'Макс-М'!CE100</f>
        <v>1211</v>
      </c>
      <c r="CF100" s="8">
        <f>'Капитал МС'!CF100+ИГС!CF100+'Макс-М'!CF100</f>
        <v>580082.81999999995</v>
      </c>
      <c r="CG100" s="9">
        <f>'Капитал МС'!CG100+ИГС!CG100+'Макс-М'!CG100</f>
        <v>4712</v>
      </c>
      <c r="CH100" s="8">
        <f>'Капитал МС'!CH100+ИГС!CH100+'Макс-М'!CH100</f>
        <v>6319925.1799999997</v>
      </c>
      <c r="CI100" s="9">
        <f>'Капитал МС'!CI100+ИГС!CI100+'Макс-М'!CI100</f>
        <v>573</v>
      </c>
      <c r="CJ100" s="8">
        <f>'Капитал МС'!CJ100+ИГС!CJ100+'Макс-М'!CJ100</f>
        <v>33256922.91</v>
      </c>
      <c r="CK100" s="9">
        <f>'Капитал МС'!CK100+ИГС!CK100+'Макс-М'!CK100</f>
        <v>324</v>
      </c>
      <c r="CL100" s="8">
        <f>'Капитал МС'!CL100+ИГС!CL100+'Макс-М'!CL100</f>
        <v>8926806.6500000004</v>
      </c>
      <c r="CM100" s="9">
        <f>'Капитал МС'!CM100+ИГС!CM100+'Макс-М'!CM100</f>
        <v>0</v>
      </c>
      <c r="CN100" s="8">
        <f>'Капитал МС'!CN100+ИГС!CN100+'Макс-М'!CN100</f>
        <v>0</v>
      </c>
      <c r="CO100" s="9">
        <f>'Капитал МС'!CO100+ИГС!CO100+'Макс-М'!CO100</f>
        <v>0</v>
      </c>
      <c r="CP100" s="8">
        <f>'Капитал МС'!CP100+ИГС!CP100+'Макс-М'!CP100</f>
        <v>0</v>
      </c>
      <c r="CQ100" s="9">
        <f>'Капитал МС'!CQ100+ИГС!CQ100+'Макс-М'!CQ100</f>
        <v>0</v>
      </c>
      <c r="CR100" s="8">
        <f>'Капитал МС'!CR100+ИГС!CR100+'Макс-М'!CR100</f>
        <v>0</v>
      </c>
    </row>
    <row r="101" spans="1:96" x14ac:dyDescent="0.25">
      <c r="A101" s="12">
        <v>80</v>
      </c>
      <c r="B101" s="18" t="s">
        <v>75</v>
      </c>
      <c r="C101" s="12">
        <v>330057</v>
      </c>
      <c r="D101" s="25" t="s">
        <v>176</v>
      </c>
      <c r="E101" s="25" t="s">
        <v>155</v>
      </c>
      <c r="F101" s="31" t="s">
        <v>177</v>
      </c>
      <c r="G101" s="8">
        <f t="shared" si="94"/>
        <v>110390769.94</v>
      </c>
      <c r="H101" s="8">
        <f t="shared" si="95"/>
        <v>69975148.569999993</v>
      </c>
      <c r="I101" s="9">
        <f t="shared" si="93"/>
        <v>34863</v>
      </c>
      <c r="J101" s="8">
        <f t="shared" si="96"/>
        <v>27237565.73</v>
      </c>
      <c r="K101" s="9">
        <f t="shared" si="97"/>
        <v>5032</v>
      </c>
      <c r="L101" s="8">
        <f t="shared" si="98"/>
        <v>2321217.39</v>
      </c>
      <c r="M101" s="9">
        <f t="shared" si="99"/>
        <v>27686</v>
      </c>
      <c r="N101" s="8">
        <f t="shared" si="100"/>
        <v>40416365.450000003</v>
      </c>
      <c r="O101" s="9">
        <f t="shared" si="101"/>
        <v>1003</v>
      </c>
      <c r="P101" s="8">
        <f t="shared" si="102"/>
        <v>10081741.76</v>
      </c>
      <c r="Q101" s="9">
        <f t="shared" si="103"/>
        <v>1457</v>
      </c>
      <c r="R101" s="8">
        <f t="shared" si="104"/>
        <v>30333879.609999999</v>
      </c>
      <c r="S101" s="9">
        <f t="shared" si="105"/>
        <v>0</v>
      </c>
      <c r="T101" s="8">
        <f t="shared" si="106"/>
        <v>0</v>
      </c>
      <c r="U101" s="9">
        <f t="shared" si="107"/>
        <v>0</v>
      </c>
      <c r="V101" s="8">
        <f t="shared" si="108"/>
        <v>0</v>
      </c>
      <c r="W101" s="9">
        <f t="shared" si="109"/>
        <v>0</v>
      </c>
      <c r="X101" s="8">
        <f t="shared" si="110"/>
        <v>0</v>
      </c>
      <c r="Y101" s="8">
        <f t="shared" si="111"/>
        <v>28096769.879999999</v>
      </c>
      <c r="Z101" s="8">
        <f t="shared" si="112"/>
        <v>17992864.530000001</v>
      </c>
      <c r="AA101" s="9">
        <f>'Капитал МС'!AA101+ИГС!AA101+'Макс-М'!AA101</f>
        <v>8716</v>
      </c>
      <c r="AB101" s="8">
        <f>'Капитал МС'!AB101+ИГС!AB101+'Макс-М'!AB101</f>
        <v>6979077.75</v>
      </c>
      <c r="AC101" s="9">
        <f>'Капитал МС'!AC101+ИГС!AC101+'Макс-М'!AC101</f>
        <v>1258</v>
      </c>
      <c r="AD101" s="8">
        <f>'Капитал МС'!AD101+ИГС!AD101+'Макс-М'!AD101</f>
        <v>580304.35</v>
      </c>
      <c r="AE101" s="9">
        <f>'Капитал МС'!AE101+ИГС!AE101+'Макс-М'!AE101</f>
        <v>6922</v>
      </c>
      <c r="AF101" s="8">
        <f>'Капитал МС'!AF101+ИГС!AF101+'Макс-М'!AF101</f>
        <v>10433482.43</v>
      </c>
      <c r="AG101" s="9">
        <f>'Капитал МС'!AG101+ИГС!AG101+'Макс-М'!AG101</f>
        <v>251</v>
      </c>
      <c r="AH101" s="8">
        <f>'Капитал МС'!AH101+ИГС!AH101+'Макс-М'!AH101</f>
        <v>2520435.44</v>
      </c>
      <c r="AI101" s="9">
        <f>'Капитал МС'!AI101+ИГС!AI101+'Макс-М'!AI101</f>
        <v>365</v>
      </c>
      <c r="AJ101" s="8">
        <f>'Капитал МС'!AJ101+ИГС!AJ101+'Макс-М'!AJ101</f>
        <v>7583469.9100000001</v>
      </c>
      <c r="AK101" s="9">
        <f>'Капитал МС'!AK101+ИГС!AK101+'Макс-М'!AK101</f>
        <v>0</v>
      </c>
      <c r="AL101" s="8">
        <f>'Капитал МС'!AL101+ИГС!AL101+'Макс-М'!AL101</f>
        <v>0</v>
      </c>
      <c r="AM101" s="9">
        <f>'Капитал МС'!AM101+ИГС!AM101+'Макс-М'!AM101</f>
        <v>0</v>
      </c>
      <c r="AN101" s="8">
        <f>'Капитал МС'!AN101+ИГС!AN101+'Макс-М'!AN101</f>
        <v>0</v>
      </c>
      <c r="AO101" s="9">
        <f>'Капитал МС'!AO101+ИГС!AO101+'Макс-М'!AO101</f>
        <v>0</v>
      </c>
      <c r="AP101" s="8">
        <f>'Капитал МС'!AP101+ИГС!AP101+'Макс-М'!AP101</f>
        <v>0</v>
      </c>
      <c r="AQ101" s="8">
        <f t="shared" si="113"/>
        <v>28096769.879999999</v>
      </c>
      <c r="AR101" s="8">
        <f t="shared" si="114"/>
        <v>17992864.530000001</v>
      </c>
      <c r="AS101" s="9">
        <f>'Капитал МС'!AS101+ИГС!AS101+'Макс-М'!AS101</f>
        <v>8716</v>
      </c>
      <c r="AT101" s="8">
        <f>'Капитал МС'!AT101+ИГС!AT101+'Макс-М'!AT101</f>
        <v>6979077.75</v>
      </c>
      <c r="AU101" s="9">
        <f>'Капитал МС'!AU101+ИГС!AU101+'Макс-М'!AU101</f>
        <v>1258</v>
      </c>
      <c r="AV101" s="8">
        <f>'Капитал МС'!AV101+ИГС!AV101+'Макс-М'!AV101</f>
        <v>580304.35</v>
      </c>
      <c r="AW101" s="9">
        <f>'Капитал МС'!AW101+ИГС!AW101+'Макс-М'!AW101</f>
        <v>6922</v>
      </c>
      <c r="AX101" s="8">
        <f>'Капитал МС'!AX101+ИГС!AX101+'Макс-М'!AX101</f>
        <v>10433482.43</v>
      </c>
      <c r="AY101" s="9">
        <f>'Капитал МС'!AY101+ИГС!AY101+'Макс-М'!AY101</f>
        <v>251</v>
      </c>
      <c r="AZ101" s="8">
        <f>'Капитал МС'!AZ101+ИГС!AZ101+'Макс-М'!AZ101</f>
        <v>2520435.44</v>
      </c>
      <c r="BA101" s="9">
        <f>'Капитал МС'!BA101+ИГС!BA101+'Макс-М'!BA101</f>
        <v>365</v>
      </c>
      <c r="BB101" s="8">
        <f>'Капитал МС'!BB101+ИГС!BB101+'Макс-М'!BB101</f>
        <v>7583469.9100000001</v>
      </c>
      <c r="BC101" s="9">
        <f>'Капитал МС'!BC101+ИГС!BC101+'Макс-М'!BC101</f>
        <v>0</v>
      </c>
      <c r="BD101" s="8">
        <f>'Капитал МС'!BD101+ИГС!BD101+'Макс-М'!BD101</f>
        <v>0</v>
      </c>
      <c r="BE101" s="9">
        <f>'Капитал МС'!BE101+ИГС!BE101+'Макс-М'!BE101</f>
        <v>0</v>
      </c>
      <c r="BF101" s="8">
        <f>'Капитал МС'!BF101+ИГС!BF101+'Макс-М'!BF101</f>
        <v>0</v>
      </c>
      <c r="BG101" s="9">
        <f>'Капитал МС'!BG101+ИГС!BG101+'Макс-М'!BG101</f>
        <v>0</v>
      </c>
      <c r="BH101" s="8">
        <f>'Капитал МС'!BH101+ИГС!BH101+'Макс-М'!BH101</f>
        <v>0</v>
      </c>
      <c r="BI101" s="8">
        <f t="shared" si="115"/>
        <v>28096769.879999999</v>
      </c>
      <c r="BJ101" s="8">
        <f t="shared" si="116"/>
        <v>17992864.530000001</v>
      </c>
      <c r="BK101" s="9">
        <f>'Капитал МС'!BK101+ИГС!BK101+'Макс-М'!BK101</f>
        <v>8716</v>
      </c>
      <c r="BL101" s="8">
        <f>'Капитал МС'!BL101+ИГС!BL101+'Макс-М'!BL101</f>
        <v>6979077.75</v>
      </c>
      <c r="BM101" s="9">
        <f>'Капитал МС'!BM101+ИГС!BM101+'Макс-М'!BM101</f>
        <v>1258</v>
      </c>
      <c r="BN101" s="8">
        <f>'Капитал МС'!BN101+ИГС!BN101+'Макс-М'!BN101</f>
        <v>580304.35</v>
      </c>
      <c r="BO101" s="9">
        <f>'Капитал МС'!BO101+ИГС!BO101+'Макс-М'!BO101</f>
        <v>6922</v>
      </c>
      <c r="BP101" s="8">
        <f>'Капитал МС'!BP101+ИГС!BP101+'Макс-М'!BP101</f>
        <v>10433482.43</v>
      </c>
      <c r="BQ101" s="9">
        <f>'Капитал МС'!BQ101+ИГС!BQ101+'Макс-М'!BQ101</f>
        <v>251</v>
      </c>
      <c r="BR101" s="8">
        <f>'Капитал МС'!BR101+ИГС!BR101+'Макс-М'!BR101</f>
        <v>2520435.44</v>
      </c>
      <c r="BS101" s="9">
        <f>'Капитал МС'!BS101+ИГС!BS101+'Макс-М'!BS101</f>
        <v>365</v>
      </c>
      <c r="BT101" s="8">
        <f>'Капитал МС'!BT101+ИГС!BT101+'Макс-М'!BT101</f>
        <v>7583469.9100000001</v>
      </c>
      <c r="BU101" s="9">
        <f>'Капитал МС'!BU101+ИГС!BU101+'Макс-М'!BU101</f>
        <v>0</v>
      </c>
      <c r="BV101" s="8">
        <f>'Капитал МС'!BV101+ИГС!BV101+'Макс-М'!BV101</f>
        <v>0</v>
      </c>
      <c r="BW101" s="9">
        <f>'Капитал МС'!BW101+ИГС!BW101+'Макс-М'!BW101</f>
        <v>0</v>
      </c>
      <c r="BX101" s="8">
        <f>'Капитал МС'!BX101+ИГС!BX101+'Макс-М'!BX101</f>
        <v>0</v>
      </c>
      <c r="BY101" s="9">
        <f>'Капитал МС'!BY101+ИГС!BY101+'Макс-М'!BY101</f>
        <v>0</v>
      </c>
      <c r="BZ101" s="8">
        <f>'Капитал МС'!BZ101+ИГС!BZ101+'Макс-М'!BZ101</f>
        <v>0</v>
      </c>
      <c r="CA101" s="8">
        <f t="shared" si="117"/>
        <v>26100460.300000001</v>
      </c>
      <c r="CB101" s="8">
        <f t="shared" si="118"/>
        <v>15996554.98</v>
      </c>
      <c r="CC101" s="9">
        <f>'Капитал МС'!CC101+ИГС!CC101+'Макс-М'!CC101</f>
        <v>8715</v>
      </c>
      <c r="CD101" s="8">
        <f>'Капитал МС'!CD101+ИГС!CD101+'Макс-М'!CD101</f>
        <v>6300332.4800000004</v>
      </c>
      <c r="CE101" s="9">
        <f>'Капитал МС'!CE101+ИГС!CE101+'Макс-М'!CE101</f>
        <v>1258</v>
      </c>
      <c r="CF101" s="8">
        <f>'Капитал МС'!CF101+ИГС!CF101+'Макс-М'!CF101</f>
        <v>580304.34</v>
      </c>
      <c r="CG101" s="9">
        <f>'Капитал МС'!CG101+ИГС!CG101+'Макс-М'!CG101</f>
        <v>6920</v>
      </c>
      <c r="CH101" s="8">
        <f>'Капитал МС'!CH101+ИГС!CH101+'Макс-М'!CH101</f>
        <v>9115918.1600000001</v>
      </c>
      <c r="CI101" s="9">
        <f>'Капитал МС'!CI101+ИГС!CI101+'Макс-М'!CI101</f>
        <v>250</v>
      </c>
      <c r="CJ101" s="8">
        <f>'Капитал МС'!CJ101+ИГС!CJ101+'Макс-М'!CJ101</f>
        <v>2520435.44</v>
      </c>
      <c r="CK101" s="9">
        <f>'Капитал МС'!CK101+ИГС!CK101+'Макс-М'!CK101</f>
        <v>362</v>
      </c>
      <c r="CL101" s="8">
        <f>'Капитал МС'!CL101+ИГС!CL101+'Макс-М'!CL101</f>
        <v>7583469.8799999999</v>
      </c>
      <c r="CM101" s="9">
        <f>'Капитал МС'!CM101+ИГС!CM101+'Макс-М'!CM101</f>
        <v>0</v>
      </c>
      <c r="CN101" s="8">
        <f>'Капитал МС'!CN101+ИГС!CN101+'Макс-М'!CN101</f>
        <v>0</v>
      </c>
      <c r="CO101" s="9">
        <f>'Капитал МС'!CO101+ИГС!CO101+'Макс-М'!CO101</f>
        <v>0</v>
      </c>
      <c r="CP101" s="8">
        <f>'Капитал МС'!CP101+ИГС!CP101+'Макс-М'!CP101</f>
        <v>0</v>
      </c>
      <c r="CQ101" s="9">
        <f>'Капитал МС'!CQ101+ИГС!CQ101+'Макс-М'!CQ101</f>
        <v>0</v>
      </c>
      <c r="CR101" s="8">
        <f>'Капитал МС'!CR101+ИГС!CR101+'Макс-М'!CR101</f>
        <v>0</v>
      </c>
    </row>
    <row r="102" spans="1:96" x14ac:dyDescent="0.25">
      <c r="A102" s="12">
        <v>81</v>
      </c>
      <c r="B102" s="18" t="s">
        <v>76</v>
      </c>
      <c r="C102" s="12">
        <v>330061</v>
      </c>
      <c r="D102" s="25" t="s">
        <v>176</v>
      </c>
      <c r="E102" s="25" t="s">
        <v>155</v>
      </c>
      <c r="F102" s="31" t="s">
        <v>177</v>
      </c>
      <c r="G102" s="8">
        <f t="shared" si="94"/>
        <v>458189816.36000001</v>
      </c>
      <c r="H102" s="8">
        <f t="shared" si="95"/>
        <v>198163879.05000001</v>
      </c>
      <c r="I102" s="9">
        <f t="shared" si="93"/>
        <v>84012</v>
      </c>
      <c r="J102" s="8">
        <f t="shared" si="96"/>
        <v>84906056.909999996</v>
      </c>
      <c r="K102" s="9">
        <f t="shared" si="97"/>
        <v>29830</v>
      </c>
      <c r="L102" s="8">
        <f t="shared" si="98"/>
        <v>13706429.869999999</v>
      </c>
      <c r="M102" s="9">
        <f t="shared" si="99"/>
        <v>91164</v>
      </c>
      <c r="N102" s="8">
        <f t="shared" si="100"/>
        <v>99551392.269999996</v>
      </c>
      <c r="O102" s="9">
        <f t="shared" si="101"/>
        <v>3490</v>
      </c>
      <c r="P102" s="8">
        <f t="shared" si="102"/>
        <v>45806497.740000002</v>
      </c>
      <c r="Q102" s="9">
        <f t="shared" si="103"/>
        <v>7951</v>
      </c>
      <c r="R102" s="8">
        <f t="shared" si="104"/>
        <v>214219439.56999999</v>
      </c>
      <c r="S102" s="9">
        <f t="shared" si="105"/>
        <v>0</v>
      </c>
      <c r="T102" s="8">
        <f t="shared" si="106"/>
        <v>0</v>
      </c>
      <c r="U102" s="9">
        <f t="shared" si="107"/>
        <v>107</v>
      </c>
      <c r="V102" s="8">
        <f t="shared" si="108"/>
        <v>13198597</v>
      </c>
      <c r="W102" s="9">
        <f t="shared" si="109"/>
        <v>0</v>
      </c>
      <c r="X102" s="8">
        <f t="shared" si="110"/>
        <v>0</v>
      </c>
      <c r="Y102" s="8">
        <f t="shared" si="111"/>
        <v>115700024.58</v>
      </c>
      <c r="Z102" s="8">
        <f t="shared" si="112"/>
        <v>50693540.25</v>
      </c>
      <c r="AA102" s="9">
        <f>'Капитал МС'!AA102+ИГС!AA102+'Макс-М'!AA102</f>
        <v>21004</v>
      </c>
      <c r="AB102" s="8">
        <f>'Капитал МС'!AB102+ИГС!AB102+'Макс-М'!AB102</f>
        <v>21618388.190000001</v>
      </c>
      <c r="AC102" s="9">
        <f>'Капитал МС'!AC102+ИГС!AC102+'Макс-М'!AC102</f>
        <v>7458</v>
      </c>
      <c r="AD102" s="8">
        <f>'Капитал МС'!AD102+ИГС!AD102+'Макс-М'!AD102</f>
        <v>3426607.48</v>
      </c>
      <c r="AE102" s="9">
        <f>'Капитал МС'!AE102+ИГС!AE102+'Макс-М'!AE102</f>
        <v>22792</v>
      </c>
      <c r="AF102" s="8">
        <f>'Капитал МС'!AF102+ИГС!AF102+'Макс-М'!AF102</f>
        <v>25648544.579999998</v>
      </c>
      <c r="AG102" s="9">
        <f>'Капитал МС'!AG102+ИГС!AG102+'Макс-М'!AG102</f>
        <v>873</v>
      </c>
      <c r="AH102" s="8">
        <f>'Капитал МС'!AH102+ИГС!AH102+'Макс-М'!AH102</f>
        <v>11451624.439999999</v>
      </c>
      <c r="AI102" s="9">
        <f>'Капитал МС'!AI102+ИГС!AI102+'Макс-М'!AI102</f>
        <v>1988</v>
      </c>
      <c r="AJ102" s="8">
        <f>'Капитал МС'!AJ102+ИГС!AJ102+'Макс-М'!AJ102</f>
        <v>53554859.890000001</v>
      </c>
      <c r="AK102" s="9">
        <f>'Капитал МС'!AK102+ИГС!AK102+'Макс-М'!AK102</f>
        <v>0</v>
      </c>
      <c r="AL102" s="8">
        <f>'Капитал МС'!AL102+ИГС!AL102+'Макс-М'!AL102</f>
        <v>0</v>
      </c>
      <c r="AM102" s="9">
        <f>'Капитал МС'!AM102+ИГС!AM102+'Макс-М'!AM102</f>
        <v>27</v>
      </c>
      <c r="AN102" s="8">
        <f>'Капитал МС'!AN102+ИГС!AN102+'Макс-М'!AN102</f>
        <v>3299649.25</v>
      </c>
      <c r="AO102" s="9">
        <f>'Капитал МС'!AO102+ИГС!AO102+'Макс-М'!AO102</f>
        <v>0</v>
      </c>
      <c r="AP102" s="8">
        <f>'Капитал МС'!AP102+ИГС!AP102+'Макс-М'!AP102</f>
        <v>0</v>
      </c>
      <c r="AQ102" s="8">
        <f t="shared" si="113"/>
        <v>115700024.58</v>
      </c>
      <c r="AR102" s="8">
        <f t="shared" si="114"/>
        <v>50693540.25</v>
      </c>
      <c r="AS102" s="9">
        <f>'Капитал МС'!AS102+ИГС!AS102+'Макс-М'!AS102</f>
        <v>21004</v>
      </c>
      <c r="AT102" s="8">
        <f>'Капитал МС'!AT102+ИГС!AT102+'Макс-М'!AT102</f>
        <v>21618388.190000001</v>
      </c>
      <c r="AU102" s="9">
        <f>'Капитал МС'!AU102+ИГС!AU102+'Макс-М'!AU102</f>
        <v>7458</v>
      </c>
      <c r="AV102" s="8">
        <f>'Капитал МС'!AV102+ИГС!AV102+'Макс-М'!AV102</f>
        <v>3426607.48</v>
      </c>
      <c r="AW102" s="9">
        <f>'Капитал МС'!AW102+ИГС!AW102+'Макс-М'!AW102</f>
        <v>22792</v>
      </c>
      <c r="AX102" s="8">
        <f>'Капитал МС'!AX102+ИГС!AX102+'Макс-М'!AX102</f>
        <v>25648544.579999998</v>
      </c>
      <c r="AY102" s="9">
        <f>'Капитал МС'!AY102+ИГС!AY102+'Макс-М'!AY102</f>
        <v>873</v>
      </c>
      <c r="AZ102" s="8">
        <f>'Капитал МС'!AZ102+ИГС!AZ102+'Макс-М'!AZ102</f>
        <v>11451624.439999999</v>
      </c>
      <c r="BA102" s="9">
        <f>'Капитал МС'!BA102+ИГС!BA102+'Макс-М'!BA102</f>
        <v>1988</v>
      </c>
      <c r="BB102" s="8">
        <f>'Капитал МС'!BB102+ИГС!BB102+'Макс-М'!BB102</f>
        <v>53554859.890000001</v>
      </c>
      <c r="BC102" s="9">
        <f>'Капитал МС'!BC102+ИГС!BC102+'Макс-М'!BC102</f>
        <v>0</v>
      </c>
      <c r="BD102" s="8">
        <f>'Капитал МС'!BD102+ИГС!BD102+'Макс-М'!BD102</f>
        <v>0</v>
      </c>
      <c r="BE102" s="9">
        <f>'Капитал МС'!BE102+ИГС!BE102+'Макс-М'!BE102</f>
        <v>27</v>
      </c>
      <c r="BF102" s="8">
        <f>'Капитал МС'!BF102+ИГС!BF102+'Макс-М'!BF102</f>
        <v>3299649.25</v>
      </c>
      <c r="BG102" s="9">
        <f>'Капитал МС'!BG102+ИГС!BG102+'Макс-М'!BG102</f>
        <v>0</v>
      </c>
      <c r="BH102" s="8">
        <f>'Капитал МС'!BH102+ИГС!BH102+'Макс-М'!BH102</f>
        <v>0</v>
      </c>
      <c r="BI102" s="8">
        <f t="shared" si="115"/>
        <v>115700024.58</v>
      </c>
      <c r="BJ102" s="8">
        <f t="shared" si="116"/>
        <v>50693540.25</v>
      </c>
      <c r="BK102" s="9">
        <f>'Капитал МС'!BK102+ИГС!BK102+'Макс-М'!BK102</f>
        <v>21004</v>
      </c>
      <c r="BL102" s="8">
        <f>'Капитал МС'!BL102+ИГС!BL102+'Макс-М'!BL102</f>
        <v>21618388.190000001</v>
      </c>
      <c r="BM102" s="9">
        <f>'Капитал МС'!BM102+ИГС!BM102+'Макс-М'!BM102</f>
        <v>7458</v>
      </c>
      <c r="BN102" s="8">
        <f>'Капитал МС'!BN102+ИГС!BN102+'Макс-М'!BN102</f>
        <v>3426607.48</v>
      </c>
      <c r="BO102" s="9">
        <f>'Капитал МС'!BO102+ИГС!BO102+'Макс-М'!BO102</f>
        <v>22792</v>
      </c>
      <c r="BP102" s="8">
        <f>'Капитал МС'!BP102+ИГС!BP102+'Макс-М'!BP102</f>
        <v>25648544.579999998</v>
      </c>
      <c r="BQ102" s="9">
        <f>'Капитал МС'!BQ102+ИГС!BQ102+'Макс-М'!BQ102</f>
        <v>873</v>
      </c>
      <c r="BR102" s="8">
        <f>'Капитал МС'!BR102+ИГС!BR102+'Макс-М'!BR102</f>
        <v>11451624.439999999</v>
      </c>
      <c r="BS102" s="9">
        <f>'Капитал МС'!BS102+ИГС!BS102+'Макс-М'!BS102</f>
        <v>1988</v>
      </c>
      <c r="BT102" s="8">
        <f>'Капитал МС'!BT102+ИГС!BT102+'Макс-М'!BT102</f>
        <v>53554859.890000001</v>
      </c>
      <c r="BU102" s="9">
        <f>'Капитал МС'!BU102+ИГС!BU102+'Макс-М'!BU102</f>
        <v>0</v>
      </c>
      <c r="BV102" s="8">
        <f>'Капитал МС'!BV102+ИГС!BV102+'Макс-М'!BV102</f>
        <v>0</v>
      </c>
      <c r="BW102" s="9">
        <f>'Капитал МС'!BW102+ИГС!BW102+'Макс-М'!BW102</f>
        <v>27</v>
      </c>
      <c r="BX102" s="8">
        <f>'Капитал МС'!BX102+ИГС!BX102+'Макс-М'!BX102</f>
        <v>3299649.25</v>
      </c>
      <c r="BY102" s="9">
        <f>'Капитал МС'!BY102+ИГС!BY102+'Макс-М'!BY102</f>
        <v>0</v>
      </c>
      <c r="BZ102" s="8">
        <f>'Капитал МС'!BZ102+ИГС!BZ102+'Макс-М'!BZ102</f>
        <v>0</v>
      </c>
      <c r="CA102" s="8">
        <f t="shared" si="117"/>
        <v>111089742.62</v>
      </c>
      <c r="CB102" s="8">
        <f t="shared" si="118"/>
        <v>46083258.299999997</v>
      </c>
      <c r="CC102" s="9">
        <f>'Капитал МС'!CC102+ИГС!CC102+'Макс-М'!CC102</f>
        <v>21000</v>
      </c>
      <c r="CD102" s="8">
        <f>'Капитал МС'!CD102+ИГС!CD102+'Макс-М'!CD102</f>
        <v>20050892.34</v>
      </c>
      <c r="CE102" s="9">
        <f>'Капитал МС'!CE102+ИГС!CE102+'Макс-М'!CE102</f>
        <v>7456</v>
      </c>
      <c r="CF102" s="8">
        <f>'Капитал МС'!CF102+ИГС!CF102+'Макс-М'!CF102</f>
        <v>3426607.43</v>
      </c>
      <c r="CG102" s="9">
        <f>'Капитал МС'!CG102+ИГС!CG102+'Макс-М'!CG102</f>
        <v>22788</v>
      </c>
      <c r="CH102" s="8">
        <f>'Капитал МС'!CH102+ИГС!CH102+'Макс-М'!CH102</f>
        <v>22605758.530000001</v>
      </c>
      <c r="CI102" s="9">
        <f>'Капитал МС'!CI102+ИГС!CI102+'Макс-М'!CI102</f>
        <v>871</v>
      </c>
      <c r="CJ102" s="8">
        <f>'Капитал МС'!CJ102+ИГС!CJ102+'Макс-М'!CJ102</f>
        <v>11451624.42</v>
      </c>
      <c r="CK102" s="9">
        <f>'Капитал МС'!CK102+ИГС!CK102+'Макс-М'!CK102</f>
        <v>1987</v>
      </c>
      <c r="CL102" s="8">
        <f>'Капитал МС'!CL102+ИГС!CL102+'Макс-М'!CL102</f>
        <v>53554859.899999999</v>
      </c>
      <c r="CM102" s="9">
        <f>'Капитал МС'!CM102+ИГС!CM102+'Макс-М'!CM102</f>
        <v>0</v>
      </c>
      <c r="CN102" s="8">
        <f>'Капитал МС'!CN102+ИГС!CN102+'Макс-М'!CN102</f>
        <v>0</v>
      </c>
      <c r="CO102" s="9">
        <f>'Капитал МС'!CO102+ИГС!CO102+'Макс-М'!CO102</f>
        <v>26</v>
      </c>
      <c r="CP102" s="8">
        <f>'Капитал МС'!CP102+ИГС!CP102+'Макс-М'!CP102</f>
        <v>3299649.25</v>
      </c>
      <c r="CQ102" s="9">
        <f>'Капитал МС'!CQ102+ИГС!CQ102+'Макс-М'!CQ102</f>
        <v>0</v>
      </c>
      <c r="CR102" s="8">
        <f>'Капитал МС'!CR102+ИГС!CR102+'Макс-М'!CR102</f>
        <v>0</v>
      </c>
    </row>
    <row r="103" spans="1:96" x14ac:dyDescent="0.25">
      <c r="A103" s="12">
        <v>82</v>
      </c>
      <c r="B103" s="18" t="s">
        <v>77</v>
      </c>
      <c r="C103" s="12">
        <v>330251</v>
      </c>
      <c r="D103" s="25" t="s">
        <v>176</v>
      </c>
      <c r="E103" s="25" t="s">
        <v>155</v>
      </c>
      <c r="F103" s="31" t="s">
        <v>177</v>
      </c>
      <c r="G103" s="8">
        <f t="shared" si="94"/>
        <v>27169520.780000001</v>
      </c>
      <c r="H103" s="8">
        <f t="shared" si="95"/>
        <v>27169520.780000001</v>
      </c>
      <c r="I103" s="9">
        <f t="shared" si="93"/>
        <v>18829</v>
      </c>
      <c r="J103" s="8">
        <f t="shared" si="96"/>
        <v>8509201.6799999997</v>
      </c>
      <c r="K103" s="9">
        <f t="shared" si="97"/>
        <v>3914</v>
      </c>
      <c r="L103" s="8">
        <f t="shared" si="98"/>
        <v>1989916.74</v>
      </c>
      <c r="M103" s="9">
        <f t="shared" si="99"/>
        <v>15697</v>
      </c>
      <c r="N103" s="8">
        <f t="shared" si="100"/>
        <v>16670402.359999999</v>
      </c>
      <c r="O103" s="9">
        <f t="shared" si="101"/>
        <v>0</v>
      </c>
      <c r="P103" s="8">
        <f t="shared" si="102"/>
        <v>0</v>
      </c>
      <c r="Q103" s="9">
        <f t="shared" si="103"/>
        <v>0</v>
      </c>
      <c r="R103" s="8">
        <f t="shared" si="104"/>
        <v>0</v>
      </c>
      <c r="S103" s="9">
        <f t="shared" si="105"/>
        <v>0</v>
      </c>
      <c r="T103" s="8">
        <f t="shared" si="106"/>
        <v>0</v>
      </c>
      <c r="U103" s="9">
        <f t="shared" si="107"/>
        <v>0</v>
      </c>
      <c r="V103" s="8">
        <f t="shared" si="108"/>
        <v>0</v>
      </c>
      <c r="W103" s="9">
        <f t="shared" si="109"/>
        <v>0</v>
      </c>
      <c r="X103" s="8">
        <f t="shared" si="110"/>
        <v>0</v>
      </c>
      <c r="Y103" s="8">
        <f t="shared" si="111"/>
        <v>6792380.21</v>
      </c>
      <c r="Z103" s="8">
        <f t="shared" si="112"/>
        <v>6792380.21</v>
      </c>
      <c r="AA103" s="9">
        <f>'Капитал МС'!AA103+ИГС!AA103+'Макс-М'!AA103</f>
        <v>4708</v>
      </c>
      <c r="AB103" s="8">
        <f>'Капитал МС'!AB103+ИГС!AB103+'Макс-М'!AB103</f>
        <v>2127300.42</v>
      </c>
      <c r="AC103" s="9">
        <f>'Капитал МС'!AC103+ИГС!AC103+'Макс-М'!AC103</f>
        <v>978</v>
      </c>
      <c r="AD103" s="8">
        <f>'Капитал МС'!AD103+ИГС!AD103+'Макс-М'!AD103</f>
        <v>497479.19</v>
      </c>
      <c r="AE103" s="9">
        <f>'Капитал МС'!AE103+ИГС!AE103+'Макс-М'!AE103</f>
        <v>3924</v>
      </c>
      <c r="AF103" s="8">
        <f>'Капитал МС'!AF103+ИГС!AF103+'Макс-М'!AF103</f>
        <v>4167600.6</v>
      </c>
      <c r="AG103" s="9">
        <f>'Капитал МС'!AG103+ИГС!AG103+'Макс-М'!AG103</f>
        <v>0</v>
      </c>
      <c r="AH103" s="8">
        <f>'Капитал МС'!AH103+ИГС!AH103+'Макс-М'!AH103</f>
        <v>0</v>
      </c>
      <c r="AI103" s="9">
        <f>'Капитал МС'!AI103+ИГС!AI103+'Макс-М'!AI103</f>
        <v>0</v>
      </c>
      <c r="AJ103" s="8">
        <f>'Капитал МС'!AJ103+ИГС!AJ103+'Макс-М'!AJ103</f>
        <v>0</v>
      </c>
      <c r="AK103" s="9">
        <f>'Капитал МС'!AK103+ИГС!AK103+'Макс-М'!AK103</f>
        <v>0</v>
      </c>
      <c r="AL103" s="8">
        <f>'Капитал МС'!AL103+ИГС!AL103+'Макс-М'!AL103</f>
        <v>0</v>
      </c>
      <c r="AM103" s="9">
        <f>'Капитал МС'!AM103+ИГС!AM103+'Макс-М'!AM103</f>
        <v>0</v>
      </c>
      <c r="AN103" s="8">
        <f>'Капитал МС'!AN103+ИГС!AN103+'Макс-М'!AN103</f>
        <v>0</v>
      </c>
      <c r="AO103" s="9">
        <f>'Капитал МС'!AO103+ИГС!AO103+'Макс-М'!AO103</f>
        <v>0</v>
      </c>
      <c r="AP103" s="8">
        <f>'Капитал МС'!AP103+ИГС!AP103+'Макс-М'!AP103</f>
        <v>0</v>
      </c>
      <c r="AQ103" s="8">
        <f t="shared" si="113"/>
        <v>6792380.21</v>
      </c>
      <c r="AR103" s="8">
        <f t="shared" si="114"/>
        <v>6792380.21</v>
      </c>
      <c r="AS103" s="9">
        <f>'Капитал МС'!AS103+ИГС!AS103+'Макс-М'!AS103</f>
        <v>4708</v>
      </c>
      <c r="AT103" s="8">
        <f>'Капитал МС'!AT103+ИГС!AT103+'Макс-М'!AT103</f>
        <v>2127300.42</v>
      </c>
      <c r="AU103" s="9">
        <f>'Капитал МС'!AU103+ИГС!AU103+'Макс-М'!AU103</f>
        <v>978</v>
      </c>
      <c r="AV103" s="8">
        <f>'Капитал МС'!AV103+ИГС!AV103+'Макс-М'!AV103</f>
        <v>497479.19</v>
      </c>
      <c r="AW103" s="9">
        <f>'Капитал МС'!AW103+ИГС!AW103+'Макс-М'!AW103</f>
        <v>3924</v>
      </c>
      <c r="AX103" s="8">
        <f>'Капитал МС'!AX103+ИГС!AX103+'Макс-М'!AX103</f>
        <v>4167600.6</v>
      </c>
      <c r="AY103" s="9">
        <f>'Капитал МС'!AY103+ИГС!AY103+'Макс-М'!AY103</f>
        <v>0</v>
      </c>
      <c r="AZ103" s="8">
        <f>'Капитал МС'!AZ103+ИГС!AZ103+'Макс-М'!AZ103</f>
        <v>0</v>
      </c>
      <c r="BA103" s="9">
        <f>'Капитал МС'!BA103+ИГС!BA103+'Макс-М'!BA103</f>
        <v>0</v>
      </c>
      <c r="BB103" s="8">
        <f>'Капитал МС'!BB103+ИГС!BB103+'Макс-М'!BB103</f>
        <v>0</v>
      </c>
      <c r="BC103" s="9">
        <f>'Капитал МС'!BC103+ИГС!BC103+'Макс-М'!BC103</f>
        <v>0</v>
      </c>
      <c r="BD103" s="8">
        <f>'Капитал МС'!BD103+ИГС!BD103+'Макс-М'!BD103</f>
        <v>0</v>
      </c>
      <c r="BE103" s="9">
        <f>'Капитал МС'!BE103+ИГС!BE103+'Макс-М'!BE103</f>
        <v>0</v>
      </c>
      <c r="BF103" s="8">
        <f>'Капитал МС'!BF103+ИГС!BF103+'Макс-М'!BF103</f>
        <v>0</v>
      </c>
      <c r="BG103" s="9">
        <f>'Капитал МС'!BG103+ИГС!BG103+'Макс-М'!BG103</f>
        <v>0</v>
      </c>
      <c r="BH103" s="8">
        <f>'Капитал МС'!BH103+ИГС!BH103+'Макс-М'!BH103</f>
        <v>0</v>
      </c>
      <c r="BI103" s="8">
        <f t="shared" si="115"/>
        <v>6792380.21</v>
      </c>
      <c r="BJ103" s="8">
        <f t="shared" si="116"/>
        <v>6792380.21</v>
      </c>
      <c r="BK103" s="9">
        <f>'Капитал МС'!BK103+ИГС!BK103+'Макс-М'!BK103</f>
        <v>4708</v>
      </c>
      <c r="BL103" s="8">
        <f>'Капитал МС'!BL103+ИГС!BL103+'Макс-М'!BL103</f>
        <v>2127300.42</v>
      </c>
      <c r="BM103" s="9">
        <f>'Капитал МС'!BM103+ИГС!BM103+'Макс-М'!BM103</f>
        <v>978</v>
      </c>
      <c r="BN103" s="8">
        <f>'Капитал МС'!BN103+ИГС!BN103+'Макс-М'!BN103</f>
        <v>497479.19</v>
      </c>
      <c r="BO103" s="9">
        <f>'Капитал МС'!BO103+ИГС!BO103+'Макс-М'!BO103</f>
        <v>3924</v>
      </c>
      <c r="BP103" s="8">
        <f>'Капитал МС'!BP103+ИГС!BP103+'Макс-М'!BP103</f>
        <v>4167600.6</v>
      </c>
      <c r="BQ103" s="9">
        <f>'Капитал МС'!BQ103+ИГС!BQ103+'Макс-М'!BQ103</f>
        <v>0</v>
      </c>
      <c r="BR103" s="8">
        <f>'Капитал МС'!BR103+ИГС!BR103+'Макс-М'!BR103</f>
        <v>0</v>
      </c>
      <c r="BS103" s="9">
        <f>'Капитал МС'!BS103+ИГС!BS103+'Макс-М'!BS103</f>
        <v>0</v>
      </c>
      <c r="BT103" s="8">
        <f>'Капитал МС'!BT103+ИГС!BT103+'Макс-М'!BT103</f>
        <v>0</v>
      </c>
      <c r="BU103" s="9">
        <f>'Капитал МС'!BU103+ИГС!BU103+'Макс-М'!BU103</f>
        <v>0</v>
      </c>
      <c r="BV103" s="8">
        <f>'Капитал МС'!BV103+ИГС!BV103+'Макс-М'!BV103</f>
        <v>0</v>
      </c>
      <c r="BW103" s="9">
        <f>'Капитал МС'!BW103+ИГС!BW103+'Макс-М'!BW103</f>
        <v>0</v>
      </c>
      <c r="BX103" s="8">
        <f>'Капитал МС'!BX103+ИГС!BX103+'Макс-М'!BX103</f>
        <v>0</v>
      </c>
      <c r="BY103" s="9">
        <f>'Капитал МС'!BY103+ИГС!BY103+'Макс-М'!BY103</f>
        <v>0</v>
      </c>
      <c r="BZ103" s="8">
        <f>'Капитал МС'!BZ103+ИГС!BZ103+'Макс-М'!BZ103</f>
        <v>0</v>
      </c>
      <c r="CA103" s="8">
        <f t="shared" si="117"/>
        <v>6792380.1500000004</v>
      </c>
      <c r="CB103" s="8">
        <f t="shared" si="118"/>
        <v>6792380.1500000004</v>
      </c>
      <c r="CC103" s="9">
        <f>'Капитал МС'!CC103+ИГС!CC103+'Макс-М'!CC103</f>
        <v>4705</v>
      </c>
      <c r="CD103" s="8">
        <f>'Капитал МС'!CD103+ИГС!CD103+'Макс-М'!CD103</f>
        <v>2127300.42</v>
      </c>
      <c r="CE103" s="9">
        <f>'Капитал МС'!CE103+ИГС!CE103+'Макс-М'!CE103</f>
        <v>980</v>
      </c>
      <c r="CF103" s="8">
        <f>'Капитал МС'!CF103+ИГС!CF103+'Макс-М'!CF103</f>
        <v>497479.17</v>
      </c>
      <c r="CG103" s="9">
        <f>'Капитал МС'!CG103+ИГС!CG103+'Макс-М'!CG103</f>
        <v>3925</v>
      </c>
      <c r="CH103" s="8">
        <f>'Капитал МС'!CH103+ИГС!CH103+'Макс-М'!CH103</f>
        <v>4167600.56</v>
      </c>
      <c r="CI103" s="9">
        <f>'Капитал МС'!CI103+ИГС!CI103+'Макс-М'!CI103</f>
        <v>0</v>
      </c>
      <c r="CJ103" s="8">
        <f>'Капитал МС'!CJ103+ИГС!CJ103+'Макс-М'!CJ103</f>
        <v>0</v>
      </c>
      <c r="CK103" s="9">
        <f>'Капитал МС'!CK103+ИГС!CK103+'Макс-М'!CK103</f>
        <v>0</v>
      </c>
      <c r="CL103" s="8">
        <f>'Капитал МС'!CL103+ИГС!CL103+'Макс-М'!CL103</f>
        <v>0</v>
      </c>
      <c r="CM103" s="9">
        <f>'Капитал МС'!CM103+ИГС!CM103+'Макс-М'!CM103</f>
        <v>0</v>
      </c>
      <c r="CN103" s="8">
        <f>'Капитал МС'!CN103+ИГС!CN103+'Макс-М'!CN103</f>
        <v>0</v>
      </c>
      <c r="CO103" s="9">
        <f>'Капитал МС'!CO103+ИГС!CO103+'Макс-М'!CO103</f>
        <v>0</v>
      </c>
      <c r="CP103" s="8">
        <f>'Капитал МС'!CP103+ИГС!CP103+'Макс-М'!CP103</f>
        <v>0</v>
      </c>
      <c r="CQ103" s="9">
        <f>'Капитал МС'!CQ103+ИГС!CQ103+'Макс-М'!CQ103</f>
        <v>0</v>
      </c>
      <c r="CR103" s="8">
        <f>'Капитал МС'!CR103+ИГС!CR103+'Макс-М'!CR103</f>
        <v>0</v>
      </c>
    </row>
    <row r="104" spans="1:96" x14ac:dyDescent="0.25">
      <c r="A104" s="12">
        <v>83</v>
      </c>
      <c r="B104" s="18" t="s">
        <v>78</v>
      </c>
      <c r="C104" s="12">
        <v>330248</v>
      </c>
      <c r="D104" s="25" t="s">
        <v>176</v>
      </c>
      <c r="E104" s="25" t="s">
        <v>155</v>
      </c>
      <c r="F104" s="31" t="s">
        <v>177</v>
      </c>
      <c r="G104" s="8">
        <f t="shared" si="94"/>
        <v>89796949.109999999</v>
      </c>
      <c r="H104" s="8">
        <f t="shared" si="95"/>
        <v>11243412.48</v>
      </c>
      <c r="I104" s="9">
        <f t="shared" si="93"/>
        <v>14186</v>
      </c>
      <c r="J104" s="8">
        <f t="shared" si="96"/>
        <v>2765441.05</v>
      </c>
      <c r="K104" s="9">
        <f t="shared" si="97"/>
        <v>0</v>
      </c>
      <c r="L104" s="8">
        <f t="shared" si="98"/>
        <v>0</v>
      </c>
      <c r="M104" s="9">
        <f t="shared" si="99"/>
        <v>10499</v>
      </c>
      <c r="N104" s="8">
        <f t="shared" si="100"/>
        <v>8477971.4299999997</v>
      </c>
      <c r="O104" s="9">
        <f t="shared" si="101"/>
        <v>1231</v>
      </c>
      <c r="P104" s="8">
        <f t="shared" si="102"/>
        <v>10605860.23</v>
      </c>
      <c r="Q104" s="9">
        <f t="shared" si="103"/>
        <v>4235</v>
      </c>
      <c r="R104" s="8">
        <f t="shared" si="104"/>
        <v>67947676.400000006</v>
      </c>
      <c r="S104" s="9">
        <f t="shared" si="105"/>
        <v>0</v>
      </c>
      <c r="T104" s="8">
        <f t="shared" si="106"/>
        <v>0</v>
      </c>
      <c r="U104" s="9">
        <f t="shared" si="107"/>
        <v>0</v>
      </c>
      <c r="V104" s="8">
        <f t="shared" si="108"/>
        <v>0</v>
      </c>
      <c r="W104" s="9">
        <f t="shared" si="109"/>
        <v>0</v>
      </c>
      <c r="X104" s="8">
        <f t="shared" si="110"/>
        <v>0</v>
      </c>
      <c r="Y104" s="8">
        <f t="shared" si="111"/>
        <v>22449237.309999999</v>
      </c>
      <c r="Z104" s="8">
        <f t="shared" si="112"/>
        <v>2810853.13</v>
      </c>
      <c r="AA104" s="9">
        <f>'Капитал МС'!AA104+ИГС!AA104+'Макс-М'!AA104</f>
        <v>3547</v>
      </c>
      <c r="AB104" s="8">
        <f>'Капитал МС'!AB104+ИГС!AB104+'Макс-М'!AB104</f>
        <v>691360.27</v>
      </c>
      <c r="AC104" s="9">
        <f>'Капитал МС'!AC104+ИГС!AC104+'Макс-М'!AC104</f>
        <v>0</v>
      </c>
      <c r="AD104" s="8">
        <f>'Капитал МС'!AD104+ИГС!AD104+'Макс-М'!AD104</f>
        <v>0</v>
      </c>
      <c r="AE104" s="9">
        <f>'Капитал МС'!AE104+ИГС!AE104+'Макс-М'!AE104</f>
        <v>2625</v>
      </c>
      <c r="AF104" s="8">
        <f>'Капитал МС'!AF104+ИГС!AF104+'Макс-М'!AF104</f>
        <v>2119492.86</v>
      </c>
      <c r="AG104" s="9">
        <f>'Капитал МС'!AG104+ИГС!AG104+'Макс-М'!AG104</f>
        <v>308</v>
      </c>
      <c r="AH104" s="8">
        <f>'Капитал МС'!AH104+ИГС!AH104+'Макс-М'!AH104</f>
        <v>2651465.0699999998</v>
      </c>
      <c r="AI104" s="9">
        <f>'Капитал МС'!AI104+ИГС!AI104+'Макс-М'!AI104</f>
        <v>1059</v>
      </c>
      <c r="AJ104" s="8">
        <f>'Капитал МС'!AJ104+ИГС!AJ104+'Макс-М'!AJ104</f>
        <v>16986919.109999999</v>
      </c>
      <c r="AK104" s="9">
        <f>'Капитал МС'!AK104+ИГС!AK104+'Макс-М'!AK104</f>
        <v>0</v>
      </c>
      <c r="AL104" s="8">
        <f>'Капитал МС'!AL104+ИГС!AL104+'Макс-М'!AL104</f>
        <v>0</v>
      </c>
      <c r="AM104" s="9">
        <f>'Капитал МС'!AM104+ИГС!AM104+'Макс-М'!AM104</f>
        <v>0</v>
      </c>
      <c r="AN104" s="8">
        <f>'Капитал МС'!AN104+ИГС!AN104+'Макс-М'!AN104</f>
        <v>0</v>
      </c>
      <c r="AO104" s="9">
        <f>'Капитал МС'!AO104+ИГС!AO104+'Макс-М'!AO104</f>
        <v>0</v>
      </c>
      <c r="AP104" s="8">
        <f>'Капитал МС'!AP104+ИГС!AP104+'Макс-М'!AP104</f>
        <v>0</v>
      </c>
      <c r="AQ104" s="8">
        <f t="shared" si="113"/>
        <v>22449237.309999999</v>
      </c>
      <c r="AR104" s="8">
        <f t="shared" si="114"/>
        <v>2810853.13</v>
      </c>
      <c r="AS104" s="9">
        <f>'Капитал МС'!AS104+ИГС!AS104+'Макс-М'!AS104</f>
        <v>3547</v>
      </c>
      <c r="AT104" s="8">
        <f>'Капитал МС'!AT104+ИГС!AT104+'Макс-М'!AT104</f>
        <v>691360.27</v>
      </c>
      <c r="AU104" s="9">
        <f>'Капитал МС'!AU104+ИГС!AU104+'Макс-М'!AU104</f>
        <v>0</v>
      </c>
      <c r="AV104" s="8">
        <f>'Капитал МС'!AV104+ИГС!AV104+'Макс-М'!AV104</f>
        <v>0</v>
      </c>
      <c r="AW104" s="9">
        <f>'Капитал МС'!AW104+ИГС!AW104+'Макс-М'!AW104</f>
        <v>2625</v>
      </c>
      <c r="AX104" s="8">
        <f>'Капитал МС'!AX104+ИГС!AX104+'Макс-М'!AX104</f>
        <v>2119492.86</v>
      </c>
      <c r="AY104" s="9">
        <f>'Капитал МС'!AY104+ИГС!AY104+'Макс-М'!AY104</f>
        <v>308</v>
      </c>
      <c r="AZ104" s="8">
        <f>'Капитал МС'!AZ104+ИГС!AZ104+'Макс-М'!AZ104</f>
        <v>2651465.0699999998</v>
      </c>
      <c r="BA104" s="9">
        <f>'Капитал МС'!BA104+ИГС!BA104+'Макс-М'!BA104</f>
        <v>1059</v>
      </c>
      <c r="BB104" s="8">
        <f>'Капитал МС'!BB104+ИГС!BB104+'Макс-М'!BB104</f>
        <v>16986919.109999999</v>
      </c>
      <c r="BC104" s="9">
        <f>'Капитал МС'!BC104+ИГС!BC104+'Макс-М'!BC104</f>
        <v>0</v>
      </c>
      <c r="BD104" s="8">
        <f>'Капитал МС'!BD104+ИГС!BD104+'Макс-М'!BD104</f>
        <v>0</v>
      </c>
      <c r="BE104" s="9">
        <f>'Капитал МС'!BE104+ИГС!BE104+'Макс-М'!BE104</f>
        <v>0</v>
      </c>
      <c r="BF104" s="8">
        <f>'Капитал МС'!BF104+ИГС!BF104+'Макс-М'!BF104</f>
        <v>0</v>
      </c>
      <c r="BG104" s="9">
        <f>'Капитал МС'!BG104+ИГС!BG104+'Макс-М'!BG104</f>
        <v>0</v>
      </c>
      <c r="BH104" s="8">
        <f>'Капитал МС'!BH104+ИГС!BH104+'Макс-М'!BH104</f>
        <v>0</v>
      </c>
      <c r="BI104" s="8">
        <f t="shared" si="115"/>
        <v>22449237.309999999</v>
      </c>
      <c r="BJ104" s="8">
        <f t="shared" si="116"/>
        <v>2810853.13</v>
      </c>
      <c r="BK104" s="9">
        <f>'Капитал МС'!BK104+ИГС!BK104+'Макс-М'!BK104</f>
        <v>3547</v>
      </c>
      <c r="BL104" s="8">
        <f>'Капитал МС'!BL104+ИГС!BL104+'Макс-М'!BL104</f>
        <v>691360.27</v>
      </c>
      <c r="BM104" s="9">
        <f>'Капитал МС'!BM104+ИГС!BM104+'Макс-М'!BM104</f>
        <v>0</v>
      </c>
      <c r="BN104" s="8">
        <f>'Капитал МС'!BN104+ИГС!BN104+'Макс-М'!BN104</f>
        <v>0</v>
      </c>
      <c r="BO104" s="9">
        <f>'Капитал МС'!BO104+ИГС!BO104+'Макс-М'!BO104</f>
        <v>2625</v>
      </c>
      <c r="BP104" s="8">
        <f>'Капитал МС'!BP104+ИГС!BP104+'Макс-М'!BP104</f>
        <v>2119492.86</v>
      </c>
      <c r="BQ104" s="9">
        <f>'Капитал МС'!BQ104+ИГС!BQ104+'Макс-М'!BQ104</f>
        <v>308</v>
      </c>
      <c r="BR104" s="8">
        <f>'Капитал МС'!BR104+ИГС!BR104+'Макс-М'!BR104</f>
        <v>2651465.0699999998</v>
      </c>
      <c r="BS104" s="9">
        <f>'Капитал МС'!BS104+ИГС!BS104+'Макс-М'!BS104</f>
        <v>1059</v>
      </c>
      <c r="BT104" s="8">
        <f>'Капитал МС'!BT104+ИГС!BT104+'Макс-М'!BT104</f>
        <v>16986919.109999999</v>
      </c>
      <c r="BU104" s="9">
        <f>'Капитал МС'!BU104+ИГС!BU104+'Макс-М'!BU104</f>
        <v>0</v>
      </c>
      <c r="BV104" s="8">
        <f>'Капитал МС'!BV104+ИГС!BV104+'Макс-М'!BV104</f>
        <v>0</v>
      </c>
      <c r="BW104" s="9">
        <f>'Капитал МС'!BW104+ИГС!BW104+'Макс-М'!BW104</f>
        <v>0</v>
      </c>
      <c r="BX104" s="8">
        <f>'Капитал МС'!BX104+ИГС!BX104+'Макс-М'!BX104</f>
        <v>0</v>
      </c>
      <c r="BY104" s="9">
        <f>'Капитал МС'!BY104+ИГС!BY104+'Макс-М'!BY104</f>
        <v>0</v>
      </c>
      <c r="BZ104" s="8">
        <f>'Капитал МС'!BZ104+ИГС!BZ104+'Макс-М'!BZ104</f>
        <v>0</v>
      </c>
      <c r="CA104" s="8">
        <f t="shared" si="117"/>
        <v>22449237.18</v>
      </c>
      <c r="CB104" s="8">
        <f t="shared" si="118"/>
        <v>2810853.09</v>
      </c>
      <c r="CC104" s="9">
        <f>'Капитал МС'!CC104+ИГС!CC104+'Макс-М'!CC104</f>
        <v>3545</v>
      </c>
      <c r="CD104" s="8">
        <f>'Капитал МС'!CD104+ИГС!CD104+'Макс-М'!CD104</f>
        <v>691360.24</v>
      </c>
      <c r="CE104" s="9">
        <f>'Капитал МС'!CE104+ИГС!CE104+'Макс-М'!CE104</f>
        <v>0</v>
      </c>
      <c r="CF104" s="8">
        <f>'Капитал МС'!CF104+ИГС!CF104+'Макс-М'!CF104</f>
        <v>0</v>
      </c>
      <c r="CG104" s="9">
        <f>'Капитал МС'!CG104+ИГС!CG104+'Макс-М'!CG104</f>
        <v>2624</v>
      </c>
      <c r="CH104" s="8">
        <f>'Капитал МС'!CH104+ИГС!CH104+'Макс-М'!CH104</f>
        <v>2119492.85</v>
      </c>
      <c r="CI104" s="9">
        <f>'Капитал МС'!CI104+ИГС!CI104+'Макс-М'!CI104</f>
        <v>307</v>
      </c>
      <c r="CJ104" s="8">
        <f>'Капитал МС'!CJ104+ИГС!CJ104+'Макс-М'!CJ104</f>
        <v>2651465.02</v>
      </c>
      <c r="CK104" s="9">
        <f>'Капитал МС'!CK104+ИГС!CK104+'Макс-М'!CK104</f>
        <v>1058</v>
      </c>
      <c r="CL104" s="8">
        <f>'Капитал МС'!CL104+ИГС!CL104+'Макс-М'!CL104</f>
        <v>16986919.07</v>
      </c>
      <c r="CM104" s="9">
        <f>'Капитал МС'!CM104+ИГС!CM104+'Макс-М'!CM104</f>
        <v>0</v>
      </c>
      <c r="CN104" s="8">
        <f>'Капитал МС'!CN104+ИГС!CN104+'Макс-М'!CN104</f>
        <v>0</v>
      </c>
      <c r="CO104" s="9">
        <f>'Капитал МС'!CO104+ИГС!CO104+'Макс-М'!CO104</f>
        <v>0</v>
      </c>
      <c r="CP104" s="8">
        <f>'Капитал МС'!CP104+ИГС!CP104+'Макс-М'!CP104</f>
        <v>0</v>
      </c>
      <c r="CQ104" s="9">
        <f>'Капитал МС'!CQ104+ИГС!CQ104+'Макс-М'!CQ104</f>
        <v>0</v>
      </c>
      <c r="CR104" s="8">
        <f>'Капитал МС'!CR104+ИГС!CR104+'Макс-М'!CR104</f>
        <v>0</v>
      </c>
    </row>
    <row r="105" spans="1:96" x14ac:dyDescent="0.25">
      <c r="A105" s="12">
        <v>84</v>
      </c>
      <c r="B105" s="18" t="s">
        <v>79</v>
      </c>
      <c r="C105" s="12">
        <v>330059</v>
      </c>
      <c r="D105" s="25" t="s">
        <v>176</v>
      </c>
      <c r="E105" s="25" t="s">
        <v>155</v>
      </c>
      <c r="F105" s="31" t="s">
        <v>177</v>
      </c>
      <c r="G105" s="8">
        <f t="shared" si="94"/>
        <v>215022136.62</v>
      </c>
      <c r="H105" s="8">
        <f t="shared" si="95"/>
        <v>147791354.44999999</v>
      </c>
      <c r="I105" s="9">
        <f t="shared" si="93"/>
        <v>79556</v>
      </c>
      <c r="J105" s="8">
        <f t="shared" si="96"/>
        <v>72083712.840000004</v>
      </c>
      <c r="K105" s="9">
        <f t="shared" si="97"/>
        <v>13258</v>
      </c>
      <c r="L105" s="8">
        <f t="shared" si="98"/>
        <v>5353977.87</v>
      </c>
      <c r="M105" s="9">
        <f t="shared" si="99"/>
        <v>47771</v>
      </c>
      <c r="N105" s="8">
        <f t="shared" si="100"/>
        <v>70353663.739999995</v>
      </c>
      <c r="O105" s="9">
        <f t="shared" si="101"/>
        <v>1093</v>
      </c>
      <c r="P105" s="8">
        <f t="shared" si="102"/>
        <v>20886203.670000002</v>
      </c>
      <c r="Q105" s="9">
        <f t="shared" si="103"/>
        <v>2609</v>
      </c>
      <c r="R105" s="8">
        <f t="shared" si="104"/>
        <v>46344578.5</v>
      </c>
      <c r="S105" s="9">
        <f t="shared" si="105"/>
        <v>0</v>
      </c>
      <c r="T105" s="8">
        <f t="shared" si="106"/>
        <v>0</v>
      </c>
      <c r="U105" s="9">
        <f t="shared" si="107"/>
        <v>0</v>
      </c>
      <c r="V105" s="8">
        <f t="shared" si="108"/>
        <v>0</v>
      </c>
      <c r="W105" s="9">
        <f t="shared" si="109"/>
        <v>0</v>
      </c>
      <c r="X105" s="8">
        <f t="shared" si="110"/>
        <v>0</v>
      </c>
      <c r="Y105" s="8">
        <f t="shared" si="111"/>
        <v>55040238.259999998</v>
      </c>
      <c r="Z105" s="8">
        <f t="shared" si="112"/>
        <v>38232542.719999999</v>
      </c>
      <c r="AA105" s="9">
        <f>'Капитал МС'!AA105+ИГС!AA105+'Макс-М'!AA105</f>
        <v>19889</v>
      </c>
      <c r="AB105" s="8">
        <f>'Капитал МС'!AB105+ИГС!AB105+'Макс-М'!AB105</f>
        <v>18573350.969999999</v>
      </c>
      <c r="AC105" s="9">
        <f>'Капитал МС'!AC105+ИГС!AC105+'Макс-М'!AC105</f>
        <v>3315</v>
      </c>
      <c r="AD105" s="8">
        <f>'Капитал МС'!AD105+ИГС!AD105+'Макс-М'!AD105</f>
        <v>1338494.47</v>
      </c>
      <c r="AE105" s="9">
        <f>'Капитал МС'!AE105+ИГС!AE105+'Макс-М'!AE105</f>
        <v>11943</v>
      </c>
      <c r="AF105" s="8">
        <f>'Капитал МС'!AF105+ИГС!AF105+'Макс-М'!AF105</f>
        <v>18320697.280000001</v>
      </c>
      <c r="AG105" s="9">
        <f>'Капитал МС'!AG105+ИГС!AG105+'Макс-М'!AG105</f>
        <v>274</v>
      </c>
      <c r="AH105" s="8">
        <f>'Капитал МС'!AH105+ИГС!AH105+'Макс-М'!AH105</f>
        <v>5221550.92</v>
      </c>
      <c r="AI105" s="9">
        <f>'Капитал МС'!AI105+ИГС!AI105+'Макс-М'!AI105</f>
        <v>652</v>
      </c>
      <c r="AJ105" s="8">
        <f>'Капитал МС'!AJ105+ИГС!AJ105+'Макс-М'!AJ105</f>
        <v>11586144.619999999</v>
      </c>
      <c r="AK105" s="9">
        <f>'Капитал МС'!AK105+ИГС!AK105+'Макс-М'!AK105</f>
        <v>0</v>
      </c>
      <c r="AL105" s="8">
        <f>'Капитал МС'!AL105+ИГС!AL105+'Макс-М'!AL105</f>
        <v>0</v>
      </c>
      <c r="AM105" s="9">
        <f>'Капитал МС'!AM105+ИГС!AM105+'Макс-М'!AM105</f>
        <v>0</v>
      </c>
      <c r="AN105" s="8">
        <f>'Капитал МС'!AN105+ИГС!AN105+'Макс-М'!AN105</f>
        <v>0</v>
      </c>
      <c r="AO105" s="9">
        <f>'Капитал МС'!AO105+ИГС!AO105+'Макс-М'!AO105</f>
        <v>0</v>
      </c>
      <c r="AP105" s="8">
        <f>'Капитал МС'!AP105+ИГС!AP105+'Макс-М'!AP105</f>
        <v>0</v>
      </c>
      <c r="AQ105" s="8">
        <f t="shared" si="113"/>
        <v>55040238.259999998</v>
      </c>
      <c r="AR105" s="8">
        <f t="shared" si="114"/>
        <v>38232542.719999999</v>
      </c>
      <c r="AS105" s="9">
        <f>'Капитал МС'!AS105+ИГС!AS105+'Макс-М'!AS105</f>
        <v>19889</v>
      </c>
      <c r="AT105" s="8">
        <f>'Капитал МС'!AT105+ИГС!AT105+'Макс-М'!AT105</f>
        <v>18573350.969999999</v>
      </c>
      <c r="AU105" s="9">
        <f>'Капитал МС'!AU105+ИГС!AU105+'Макс-М'!AU105</f>
        <v>3315</v>
      </c>
      <c r="AV105" s="8">
        <f>'Капитал МС'!AV105+ИГС!AV105+'Макс-М'!AV105</f>
        <v>1338494.47</v>
      </c>
      <c r="AW105" s="9">
        <f>'Капитал МС'!AW105+ИГС!AW105+'Макс-М'!AW105</f>
        <v>11943</v>
      </c>
      <c r="AX105" s="8">
        <f>'Капитал МС'!AX105+ИГС!AX105+'Макс-М'!AX105</f>
        <v>18320697.280000001</v>
      </c>
      <c r="AY105" s="9">
        <f>'Капитал МС'!AY105+ИГС!AY105+'Макс-М'!AY105</f>
        <v>274</v>
      </c>
      <c r="AZ105" s="8">
        <f>'Капитал МС'!AZ105+ИГС!AZ105+'Макс-М'!AZ105</f>
        <v>5221550.92</v>
      </c>
      <c r="BA105" s="9">
        <f>'Капитал МС'!BA105+ИГС!BA105+'Макс-М'!BA105</f>
        <v>652</v>
      </c>
      <c r="BB105" s="8">
        <f>'Капитал МС'!BB105+ИГС!BB105+'Макс-М'!BB105</f>
        <v>11586144.619999999</v>
      </c>
      <c r="BC105" s="9">
        <f>'Капитал МС'!BC105+ИГС!BC105+'Макс-М'!BC105</f>
        <v>0</v>
      </c>
      <c r="BD105" s="8">
        <f>'Капитал МС'!BD105+ИГС!BD105+'Макс-М'!BD105</f>
        <v>0</v>
      </c>
      <c r="BE105" s="9">
        <f>'Капитал МС'!BE105+ИГС!BE105+'Макс-М'!BE105</f>
        <v>0</v>
      </c>
      <c r="BF105" s="8">
        <f>'Капитал МС'!BF105+ИГС!BF105+'Макс-М'!BF105</f>
        <v>0</v>
      </c>
      <c r="BG105" s="9">
        <f>'Капитал МС'!BG105+ИГС!BG105+'Макс-М'!BG105</f>
        <v>0</v>
      </c>
      <c r="BH105" s="8">
        <f>'Капитал МС'!BH105+ИГС!BH105+'Макс-М'!BH105</f>
        <v>0</v>
      </c>
      <c r="BI105" s="8">
        <f t="shared" si="115"/>
        <v>55040238.259999998</v>
      </c>
      <c r="BJ105" s="8">
        <f t="shared" si="116"/>
        <v>38232542.719999999</v>
      </c>
      <c r="BK105" s="9">
        <f>'Капитал МС'!BK105+ИГС!BK105+'Макс-М'!BK105</f>
        <v>19889</v>
      </c>
      <c r="BL105" s="8">
        <f>'Капитал МС'!BL105+ИГС!BL105+'Макс-М'!BL105</f>
        <v>18573350.969999999</v>
      </c>
      <c r="BM105" s="9">
        <f>'Капитал МС'!BM105+ИГС!BM105+'Макс-М'!BM105</f>
        <v>3315</v>
      </c>
      <c r="BN105" s="8">
        <f>'Капитал МС'!BN105+ИГС!BN105+'Макс-М'!BN105</f>
        <v>1338494.47</v>
      </c>
      <c r="BO105" s="9">
        <f>'Капитал МС'!BO105+ИГС!BO105+'Макс-М'!BO105</f>
        <v>11943</v>
      </c>
      <c r="BP105" s="8">
        <f>'Капитал МС'!BP105+ИГС!BP105+'Макс-М'!BP105</f>
        <v>18320697.280000001</v>
      </c>
      <c r="BQ105" s="9">
        <f>'Капитал МС'!BQ105+ИГС!BQ105+'Макс-М'!BQ105</f>
        <v>274</v>
      </c>
      <c r="BR105" s="8">
        <f>'Капитал МС'!BR105+ИГС!BR105+'Макс-М'!BR105</f>
        <v>5221550.92</v>
      </c>
      <c r="BS105" s="9">
        <f>'Капитал МС'!BS105+ИГС!BS105+'Макс-М'!BS105</f>
        <v>652</v>
      </c>
      <c r="BT105" s="8">
        <f>'Капитал МС'!BT105+ИГС!BT105+'Макс-М'!BT105</f>
        <v>11586144.619999999</v>
      </c>
      <c r="BU105" s="9">
        <f>'Капитал МС'!BU105+ИГС!BU105+'Макс-М'!BU105</f>
        <v>0</v>
      </c>
      <c r="BV105" s="8">
        <f>'Капитал МС'!BV105+ИГС!BV105+'Макс-М'!BV105</f>
        <v>0</v>
      </c>
      <c r="BW105" s="9">
        <f>'Капитал МС'!BW105+ИГС!BW105+'Макс-М'!BW105</f>
        <v>0</v>
      </c>
      <c r="BX105" s="8">
        <f>'Капитал МС'!BX105+ИГС!BX105+'Макс-М'!BX105</f>
        <v>0</v>
      </c>
      <c r="BY105" s="9">
        <f>'Капитал МС'!BY105+ИГС!BY105+'Макс-М'!BY105</f>
        <v>0</v>
      </c>
      <c r="BZ105" s="8">
        <f>'Капитал МС'!BZ105+ИГС!BZ105+'Макс-М'!BZ105</f>
        <v>0</v>
      </c>
      <c r="CA105" s="8">
        <f t="shared" si="117"/>
        <v>49901421.840000004</v>
      </c>
      <c r="CB105" s="8">
        <f t="shared" si="118"/>
        <v>33093726.289999999</v>
      </c>
      <c r="CC105" s="9">
        <f>'Капитал МС'!CC105+ИГС!CC105+'Макс-М'!CC105</f>
        <v>19889</v>
      </c>
      <c r="CD105" s="8">
        <f>'Капитал МС'!CD105+ИГС!CD105+'Макс-М'!CD105</f>
        <v>16363659.93</v>
      </c>
      <c r="CE105" s="9">
        <f>'Капитал МС'!CE105+ИГС!CE105+'Макс-М'!CE105</f>
        <v>3313</v>
      </c>
      <c r="CF105" s="8">
        <f>'Капитал МС'!CF105+ИГС!CF105+'Макс-М'!CF105</f>
        <v>1338494.46</v>
      </c>
      <c r="CG105" s="9">
        <f>'Капитал МС'!CG105+ИГС!CG105+'Макс-М'!CG105</f>
        <v>11942</v>
      </c>
      <c r="CH105" s="8">
        <f>'Капитал МС'!CH105+ИГС!CH105+'Макс-М'!CH105</f>
        <v>15391571.9</v>
      </c>
      <c r="CI105" s="9">
        <f>'Капитал МС'!CI105+ИГС!CI105+'Макс-М'!CI105</f>
        <v>271</v>
      </c>
      <c r="CJ105" s="8">
        <f>'Капитал МС'!CJ105+ИГС!CJ105+'Макс-М'!CJ105</f>
        <v>5221550.91</v>
      </c>
      <c r="CK105" s="9">
        <f>'Капитал МС'!CK105+ИГС!CK105+'Макс-М'!CK105</f>
        <v>653</v>
      </c>
      <c r="CL105" s="8">
        <f>'Капитал МС'!CL105+ИГС!CL105+'Макс-М'!CL105</f>
        <v>11586144.640000001</v>
      </c>
      <c r="CM105" s="9">
        <f>'Капитал МС'!CM105+ИГС!CM105+'Макс-М'!CM105</f>
        <v>0</v>
      </c>
      <c r="CN105" s="8">
        <f>'Капитал МС'!CN105+ИГС!CN105+'Макс-М'!CN105</f>
        <v>0</v>
      </c>
      <c r="CO105" s="9">
        <f>'Капитал МС'!CO105+ИГС!CO105+'Макс-М'!CO105</f>
        <v>0</v>
      </c>
      <c r="CP105" s="8">
        <f>'Капитал МС'!CP105+ИГС!CP105+'Макс-М'!CP105</f>
        <v>0</v>
      </c>
      <c r="CQ105" s="9">
        <f>'Капитал МС'!CQ105+ИГС!CQ105+'Макс-М'!CQ105</f>
        <v>0</v>
      </c>
      <c r="CR105" s="8">
        <f>'Капитал МС'!CR105+ИГС!CR105+'Макс-М'!CR105</f>
        <v>0</v>
      </c>
    </row>
    <row r="106" spans="1:96" x14ac:dyDescent="0.25">
      <c r="A106" s="12">
        <v>85</v>
      </c>
      <c r="B106" s="18" t="s">
        <v>80</v>
      </c>
      <c r="C106" s="12">
        <v>330336</v>
      </c>
      <c r="D106" s="25" t="s">
        <v>176</v>
      </c>
      <c r="E106" s="25" t="s">
        <v>155</v>
      </c>
      <c r="F106" s="31" t="s">
        <v>177</v>
      </c>
      <c r="G106" s="8">
        <f t="shared" si="94"/>
        <v>96994617.659999996</v>
      </c>
      <c r="H106" s="8">
        <f t="shared" si="95"/>
        <v>0</v>
      </c>
      <c r="I106" s="9">
        <f t="shared" ref="I106:I137" si="119">AA106+AS106+BK106+CC106</f>
        <v>0</v>
      </c>
      <c r="J106" s="8">
        <f t="shared" si="96"/>
        <v>0</v>
      </c>
      <c r="K106" s="9">
        <f t="shared" si="97"/>
        <v>0</v>
      </c>
      <c r="L106" s="8">
        <f t="shared" si="98"/>
        <v>0</v>
      </c>
      <c r="M106" s="9">
        <f t="shared" si="99"/>
        <v>0</v>
      </c>
      <c r="N106" s="8">
        <f t="shared" si="100"/>
        <v>0</v>
      </c>
      <c r="O106" s="9">
        <f t="shared" si="101"/>
        <v>0</v>
      </c>
      <c r="P106" s="8">
        <f t="shared" si="102"/>
        <v>0</v>
      </c>
      <c r="Q106" s="9">
        <f t="shared" si="103"/>
        <v>0</v>
      </c>
      <c r="R106" s="8">
        <f t="shared" si="104"/>
        <v>0</v>
      </c>
      <c r="S106" s="9">
        <f t="shared" si="105"/>
        <v>0</v>
      </c>
      <c r="T106" s="8">
        <f t="shared" si="106"/>
        <v>0</v>
      </c>
      <c r="U106" s="9">
        <f t="shared" si="107"/>
        <v>0</v>
      </c>
      <c r="V106" s="8">
        <f t="shared" si="108"/>
        <v>0</v>
      </c>
      <c r="W106" s="9">
        <f t="shared" si="109"/>
        <v>37754</v>
      </c>
      <c r="X106" s="8">
        <f t="shared" si="110"/>
        <v>96994617.659999996</v>
      </c>
      <c r="Y106" s="8">
        <f t="shared" si="111"/>
        <v>24279411.920000002</v>
      </c>
      <c r="Z106" s="8">
        <f t="shared" si="112"/>
        <v>0</v>
      </c>
      <c r="AA106" s="9">
        <f>'Капитал МС'!AA106+ИГС!AA106+'Макс-М'!AA106</f>
        <v>0</v>
      </c>
      <c r="AB106" s="8">
        <f>'Капитал МС'!AB106+ИГС!AB106+'Макс-М'!AB106</f>
        <v>0</v>
      </c>
      <c r="AC106" s="9">
        <f>'Капитал МС'!AC106+ИГС!AC106+'Макс-М'!AC106</f>
        <v>0</v>
      </c>
      <c r="AD106" s="8">
        <f>'Капитал МС'!AD106+ИГС!AD106+'Макс-М'!AD106</f>
        <v>0</v>
      </c>
      <c r="AE106" s="9">
        <f>'Капитал МС'!AE106+ИГС!AE106+'Макс-М'!AE106</f>
        <v>0</v>
      </c>
      <c r="AF106" s="8">
        <f>'Капитал МС'!AF106+ИГС!AF106+'Макс-М'!AF106</f>
        <v>0</v>
      </c>
      <c r="AG106" s="9">
        <f>'Капитал МС'!AG106+ИГС!AG106+'Макс-М'!AG106</f>
        <v>0</v>
      </c>
      <c r="AH106" s="8">
        <f>'Капитал МС'!AH106+ИГС!AH106+'Макс-М'!AH106</f>
        <v>0</v>
      </c>
      <c r="AI106" s="9">
        <f>'Капитал МС'!AI106+ИГС!AI106+'Макс-М'!AI106</f>
        <v>0</v>
      </c>
      <c r="AJ106" s="8">
        <f>'Капитал МС'!AJ106+ИГС!AJ106+'Макс-М'!AJ106</f>
        <v>0</v>
      </c>
      <c r="AK106" s="9">
        <f>'Капитал МС'!AK106+ИГС!AK106+'Макс-М'!AK106</f>
        <v>0</v>
      </c>
      <c r="AL106" s="8">
        <f>'Капитал МС'!AL106+ИГС!AL106+'Макс-М'!AL106</f>
        <v>0</v>
      </c>
      <c r="AM106" s="9">
        <f>'Капитал МС'!AM106+ИГС!AM106+'Макс-М'!AM106</f>
        <v>0</v>
      </c>
      <c r="AN106" s="8">
        <f>'Капитал МС'!AN106+ИГС!AN106+'Макс-М'!AN106</f>
        <v>0</v>
      </c>
      <c r="AO106" s="9">
        <f>'Капитал МС'!AO106+ИГС!AO106+'Макс-М'!AO106</f>
        <v>9439</v>
      </c>
      <c r="AP106" s="8">
        <f>'Капитал МС'!AP106+ИГС!AP106+'Макс-М'!AP106</f>
        <v>24279411.920000002</v>
      </c>
      <c r="AQ106" s="8">
        <f t="shared" si="113"/>
        <v>24238401.920000002</v>
      </c>
      <c r="AR106" s="8">
        <f t="shared" si="114"/>
        <v>0</v>
      </c>
      <c r="AS106" s="9">
        <f>'Капитал МС'!AS106+ИГС!AS106+'Макс-М'!AS106</f>
        <v>0</v>
      </c>
      <c r="AT106" s="8">
        <f>'Капитал МС'!AT106+ИГС!AT106+'Макс-М'!AT106</f>
        <v>0</v>
      </c>
      <c r="AU106" s="9">
        <f>'Капитал МС'!AU106+ИГС!AU106+'Макс-М'!AU106</f>
        <v>0</v>
      </c>
      <c r="AV106" s="8">
        <f>'Капитал МС'!AV106+ИГС!AV106+'Макс-М'!AV106</f>
        <v>0</v>
      </c>
      <c r="AW106" s="9">
        <f>'Капитал МС'!AW106+ИГС!AW106+'Макс-М'!AW106</f>
        <v>0</v>
      </c>
      <c r="AX106" s="8">
        <f>'Капитал МС'!AX106+ИГС!AX106+'Макс-М'!AX106</f>
        <v>0</v>
      </c>
      <c r="AY106" s="9">
        <f>'Капитал МС'!AY106+ИГС!AY106+'Макс-М'!AY106</f>
        <v>0</v>
      </c>
      <c r="AZ106" s="8">
        <f>'Капитал МС'!AZ106+ИГС!AZ106+'Макс-М'!AZ106</f>
        <v>0</v>
      </c>
      <c r="BA106" s="9">
        <f>'Капитал МС'!BA106+ИГС!BA106+'Макс-М'!BA106</f>
        <v>0</v>
      </c>
      <c r="BB106" s="8">
        <f>'Капитал МС'!BB106+ИГС!BB106+'Макс-М'!BB106</f>
        <v>0</v>
      </c>
      <c r="BC106" s="9">
        <f>'Капитал МС'!BC106+ИГС!BC106+'Макс-М'!BC106</f>
        <v>0</v>
      </c>
      <c r="BD106" s="8">
        <f>'Капитал МС'!BD106+ИГС!BD106+'Макс-М'!BD106</f>
        <v>0</v>
      </c>
      <c r="BE106" s="9">
        <f>'Капитал МС'!BE106+ИГС!BE106+'Макс-М'!BE106</f>
        <v>0</v>
      </c>
      <c r="BF106" s="8">
        <f>'Капитал МС'!BF106+ИГС!BF106+'Макс-М'!BF106</f>
        <v>0</v>
      </c>
      <c r="BG106" s="9">
        <f>'Капитал МС'!BG106+ИГС!BG106+'Макс-М'!BG106</f>
        <v>9439</v>
      </c>
      <c r="BH106" s="8">
        <f>'Капитал МС'!BH106+ИГС!BH106+'Макс-М'!BH106</f>
        <v>24238401.920000002</v>
      </c>
      <c r="BI106" s="8">
        <f t="shared" si="115"/>
        <v>24238401.91</v>
      </c>
      <c r="BJ106" s="8">
        <f t="shared" si="116"/>
        <v>0</v>
      </c>
      <c r="BK106" s="9">
        <f>'Капитал МС'!BK106+ИГС!BK106+'Макс-М'!BK106</f>
        <v>0</v>
      </c>
      <c r="BL106" s="8">
        <f>'Капитал МС'!BL106+ИГС!BL106+'Макс-М'!BL106</f>
        <v>0</v>
      </c>
      <c r="BM106" s="9">
        <f>'Капитал МС'!BM106+ИГС!BM106+'Макс-М'!BM106</f>
        <v>0</v>
      </c>
      <c r="BN106" s="8">
        <f>'Капитал МС'!BN106+ИГС!BN106+'Макс-М'!BN106</f>
        <v>0</v>
      </c>
      <c r="BO106" s="9">
        <f>'Капитал МС'!BO106+ИГС!BO106+'Макс-М'!BO106</f>
        <v>0</v>
      </c>
      <c r="BP106" s="8">
        <f>'Капитал МС'!BP106+ИГС!BP106+'Макс-М'!BP106</f>
        <v>0</v>
      </c>
      <c r="BQ106" s="9">
        <f>'Капитал МС'!BQ106+ИГС!BQ106+'Макс-М'!BQ106</f>
        <v>0</v>
      </c>
      <c r="BR106" s="8">
        <f>'Капитал МС'!BR106+ИГС!BR106+'Макс-М'!BR106</f>
        <v>0</v>
      </c>
      <c r="BS106" s="9">
        <f>'Капитал МС'!BS106+ИГС!BS106+'Макс-М'!BS106</f>
        <v>0</v>
      </c>
      <c r="BT106" s="8">
        <f>'Капитал МС'!BT106+ИГС!BT106+'Макс-М'!BT106</f>
        <v>0</v>
      </c>
      <c r="BU106" s="9">
        <f>'Капитал МС'!BU106+ИГС!BU106+'Макс-М'!BU106</f>
        <v>0</v>
      </c>
      <c r="BV106" s="8">
        <f>'Капитал МС'!BV106+ИГС!BV106+'Макс-М'!BV106</f>
        <v>0</v>
      </c>
      <c r="BW106" s="9">
        <f>'Капитал МС'!BW106+ИГС!BW106+'Макс-М'!BW106</f>
        <v>0</v>
      </c>
      <c r="BX106" s="8">
        <f>'Капитал МС'!BX106+ИГС!BX106+'Макс-М'!BX106</f>
        <v>0</v>
      </c>
      <c r="BY106" s="9">
        <f>'Капитал МС'!BY106+ИГС!BY106+'Макс-М'!BY106</f>
        <v>9439</v>
      </c>
      <c r="BZ106" s="8">
        <f>'Капитал МС'!BZ106+ИГС!BZ106+'Макс-М'!BZ106</f>
        <v>24238401.91</v>
      </c>
      <c r="CA106" s="8">
        <f t="shared" si="117"/>
        <v>24238401.91</v>
      </c>
      <c r="CB106" s="8">
        <f t="shared" si="118"/>
        <v>0</v>
      </c>
      <c r="CC106" s="9">
        <f>'Капитал МС'!CC106+ИГС!CC106+'Макс-М'!CC106</f>
        <v>0</v>
      </c>
      <c r="CD106" s="8">
        <f>'Капитал МС'!CD106+ИГС!CD106+'Макс-М'!CD106</f>
        <v>0</v>
      </c>
      <c r="CE106" s="9">
        <f>'Капитал МС'!CE106+ИГС!CE106+'Макс-М'!CE106</f>
        <v>0</v>
      </c>
      <c r="CF106" s="8">
        <f>'Капитал МС'!CF106+ИГС!CF106+'Макс-М'!CF106</f>
        <v>0</v>
      </c>
      <c r="CG106" s="9">
        <f>'Капитал МС'!CG106+ИГС!CG106+'Макс-М'!CG106</f>
        <v>0</v>
      </c>
      <c r="CH106" s="8">
        <f>'Капитал МС'!CH106+ИГС!CH106+'Макс-М'!CH106</f>
        <v>0</v>
      </c>
      <c r="CI106" s="9">
        <f>'Капитал МС'!CI106+ИГС!CI106+'Макс-М'!CI106</f>
        <v>0</v>
      </c>
      <c r="CJ106" s="8">
        <f>'Капитал МС'!CJ106+ИГС!CJ106+'Макс-М'!CJ106</f>
        <v>0</v>
      </c>
      <c r="CK106" s="9">
        <f>'Капитал МС'!CK106+ИГС!CK106+'Макс-М'!CK106</f>
        <v>0</v>
      </c>
      <c r="CL106" s="8">
        <f>'Капитал МС'!CL106+ИГС!CL106+'Макс-М'!CL106</f>
        <v>0</v>
      </c>
      <c r="CM106" s="9">
        <f>'Капитал МС'!CM106+ИГС!CM106+'Макс-М'!CM106</f>
        <v>0</v>
      </c>
      <c r="CN106" s="8">
        <f>'Капитал МС'!CN106+ИГС!CN106+'Макс-М'!CN106</f>
        <v>0</v>
      </c>
      <c r="CO106" s="9">
        <f>'Капитал МС'!CO106+ИГС!CO106+'Макс-М'!CO106</f>
        <v>0</v>
      </c>
      <c r="CP106" s="8">
        <f>'Капитал МС'!CP106+ИГС!CP106+'Макс-М'!CP106</f>
        <v>0</v>
      </c>
      <c r="CQ106" s="9">
        <f>'Капитал МС'!CQ106+ИГС!CQ106+'Макс-М'!CQ106</f>
        <v>9437</v>
      </c>
      <c r="CR106" s="8">
        <f>'Капитал МС'!CR106+ИГС!CR106+'Макс-М'!CR106</f>
        <v>24238401.91</v>
      </c>
    </row>
    <row r="107" spans="1:96" x14ac:dyDescent="0.25">
      <c r="A107" s="12">
        <v>86</v>
      </c>
      <c r="B107" s="18" t="s">
        <v>81</v>
      </c>
      <c r="C107" s="12">
        <v>330245</v>
      </c>
      <c r="D107" s="25" t="s">
        <v>176</v>
      </c>
      <c r="E107" s="25" t="s">
        <v>155</v>
      </c>
      <c r="F107" s="31" t="s">
        <v>177</v>
      </c>
      <c r="G107" s="8">
        <f t="shared" si="94"/>
        <v>17027334.010000002</v>
      </c>
      <c r="H107" s="8">
        <f t="shared" si="95"/>
        <v>3623156.15</v>
      </c>
      <c r="I107" s="9">
        <f t="shared" si="119"/>
        <v>14059</v>
      </c>
      <c r="J107" s="8">
        <f t="shared" si="96"/>
        <v>1594188.71</v>
      </c>
      <c r="K107" s="9">
        <f t="shared" si="97"/>
        <v>0</v>
      </c>
      <c r="L107" s="8">
        <f t="shared" si="98"/>
        <v>0</v>
      </c>
      <c r="M107" s="9">
        <f t="shared" si="99"/>
        <v>7430</v>
      </c>
      <c r="N107" s="8">
        <f t="shared" si="100"/>
        <v>2028967.44</v>
      </c>
      <c r="O107" s="9">
        <f t="shared" si="101"/>
        <v>788</v>
      </c>
      <c r="P107" s="8">
        <f t="shared" si="102"/>
        <v>13404177.859999999</v>
      </c>
      <c r="Q107" s="9">
        <f t="shared" si="103"/>
        <v>0</v>
      </c>
      <c r="R107" s="8">
        <f t="shared" si="104"/>
        <v>0</v>
      </c>
      <c r="S107" s="9">
        <f t="shared" si="105"/>
        <v>0</v>
      </c>
      <c r="T107" s="8">
        <f t="shared" si="106"/>
        <v>0</v>
      </c>
      <c r="U107" s="9">
        <f t="shared" si="107"/>
        <v>0</v>
      </c>
      <c r="V107" s="8">
        <f t="shared" si="108"/>
        <v>0</v>
      </c>
      <c r="W107" s="9">
        <f t="shared" si="109"/>
        <v>0</v>
      </c>
      <c r="X107" s="8">
        <f t="shared" si="110"/>
        <v>0</v>
      </c>
      <c r="Y107" s="8">
        <f t="shared" si="111"/>
        <v>4256833.5199999996</v>
      </c>
      <c r="Z107" s="8">
        <f t="shared" si="112"/>
        <v>905789.04</v>
      </c>
      <c r="AA107" s="9">
        <f>'Капитал МС'!AA107+ИГС!AA107+'Макс-М'!AA107</f>
        <v>3515</v>
      </c>
      <c r="AB107" s="8">
        <f>'Капитал МС'!AB107+ИГС!AB107+'Макс-М'!AB107</f>
        <v>398547.18</v>
      </c>
      <c r="AC107" s="9">
        <f>'Капитал МС'!AC107+ИГС!AC107+'Макс-М'!AC107</f>
        <v>0</v>
      </c>
      <c r="AD107" s="8">
        <f>'Капитал МС'!AD107+ИГС!AD107+'Макс-М'!AD107</f>
        <v>0</v>
      </c>
      <c r="AE107" s="9">
        <f>'Капитал МС'!AE107+ИГС!AE107+'Макс-М'!AE107</f>
        <v>1858</v>
      </c>
      <c r="AF107" s="8">
        <f>'Капитал МС'!AF107+ИГС!AF107+'Макс-М'!AF107</f>
        <v>507241.86</v>
      </c>
      <c r="AG107" s="9">
        <f>'Капитал МС'!AG107+ИГС!AG107+'Макс-М'!AG107</f>
        <v>198</v>
      </c>
      <c r="AH107" s="8">
        <f>'Капитал МС'!AH107+ИГС!AH107+'Макс-М'!AH107</f>
        <v>3351044.48</v>
      </c>
      <c r="AI107" s="9">
        <f>'Капитал МС'!AI107+ИГС!AI107+'Макс-М'!AI107</f>
        <v>0</v>
      </c>
      <c r="AJ107" s="8">
        <f>'Капитал МС'!AJ107+ИГС!AJ107+'Макс-М'!AJ107</f>
        <v>0</v>
      </c>
      <c r="AK107" s="9">
        <f>'Капитал МС'!AK107+ИГС!AK107+'Макс-М'!AK107</f>
        <v>0</v>
      </c>
      <c r="AL107" s="8">
        <f>'Капитал МС'!AL107+ИГС!AL107+'Макс-М'!AL107</f>
        <v>0</v>
      </c>
      <c r="AM107" s="9">
        <f>'Капитал МС'!AM107+ИГС!AM107+'Макс-М'!AM107</f>
        <v>0</v>
      </c>
      <c r="AN107" s="8">
        <f>'Капитал МС'!AN107+ИГС!AN107+'Макс-М'!AN107</f>
        <v>0</v>
      </c>
      <c r="AO107" s="9">
        <f>'Капитал МС'!AO107+ИГС!AO107+'Макс-М'!AO107</f>
        <v>0</v>
      </c>
      <c r="AP107" s="8">
        <f>'Капитал МС'!AP107+ИГС!AP107+'Макс-М'!AP107</f>
        <v>0</v>
      </c>
      <c r="AQ107" s="8">
        <f t="shared" si="113"/>
        <v>4256833.5199999996</v>
      </c>
      <c r="AR107" s="8">
        <f t="shared" si="114"/>
        <v>905789.04</v>
      </c>
      <c r="AS107" s="9">
        <f>'Капитал МС'!AS107+ИГС!AS107+'Макс-М'!AS107</f>
        <v>3515</v>
      </c>
      <c r="AT107" s="8">
        <f>'Капитал МС'!AT107+ИГС!AT107+'Макс-М'!AT107</f>
        <v>398547.18</v>
      </c>
      <c r="AU107" s="9">
        <f>'Капитал МС'!AU107+ИГС!AU107+'Макс-М'!AU107</f>
        <v>0</v>
      </c>
      <c r="AV107" s="8">
        <f>'Капитал МС'!AV107+ИГС!AV107+'Макс-М'!AV107</f>
        <v>0</v>
      </c>
      <c r="AW107" s="9">
        <f>'Капитал МС'!AW107+ИГС!AW107+'Макс-М'!AW107</f>
        <v>1858</v>
      </c>
      <c r="AX107" s="8">
        <f>'Капитал МС'!AX107+ИГС!AX107+'Макс-М'!AX107</f>
        <v>507241.86</v>
      </c>
      <c r="AY107" s="9">
        <f>'Капитал МС'!AY107+ИГС!AY107+'Макс-М'!AY107</f>
        <v>198</v>
      </c>
      <c r="AZ107" s="8">
        <f>'Капитал МС'!AZ107+ИГС!AZ107+'Макс-М'!AZ107</f>
        <v>3351044.48</v>
      </c>
      <c r="BA107" s="9">
        <f>'Капитал МС'!BA107+ИГС!BA107+'Макс-М'!BA107</f>
        <v>0</v>
      </c>
      <c r="BB107" s="8">
        <f>'Капитал МС'!BB107+ИГС!BB107+'Макс-М'!BB107</f>
        <v>0</v>
      </c>
      <c r="BC107" s="9">
        <f>'Капитал МС'!BC107+ИГС!BC107+'Макс-М'!BC107</f>
        <v>0</v>
      </c>
      <c r="BD107" s="8">
        <f>'Капитал МС'!BD107+ИГС!BD107+'Макс-М'!BD107</f>
        <v>0</v>
      </c>
      <c r="BE107" s="9">
        <f>'Капитал МС'!BE107+ИГС!BE107+'Макс-М'!BE107</f>
        <v>0</v>
      </c>
      <c r="BF107" s="8">
        <f>'Капитал МС'!BF107+ИГС!BF107+'Макс-М'!BF107</f>
        <v>0</v>
      </c>
      <c r="BG107" s="9">
        <f>'Капитал МС'!BG107+ИГС!BG107+'Макс-М'!BG107</f>
        <v>0</v>
      </c>
      <c r="BH107" s="8">
        <f>'Капитал МС'!BH107+ИГС!BH107+'Макс-М'!BH107</f>
        <v>0</v>
      </c>
      <c r="BI107" s="8">
        <f t="shared" si="115"/>
        <v>4256833.5199999996</v>
      </c>
      <c r="BJ107" s="8">
        <f t="shared" si="116"/>
        <v>905789.04</v>
      </c>
      <c r="BK107" s="9">
        <f>'Капитал МС'!BK107+ИГС!BK107+'Макс-М'!BK107</f>
        <v>3515</v>
      </c>
      <c r="BL107" s="8">
        <f>'Капитал МС'!BL107+ИГС!BL107+'Макс-М'!BL107</f>
        <v>398547.18</v>
      </c>
      <c r="BM107" s="9">
        <f>'Капитал МС'!BM107+ИГС!BM107+'Макс-М'!BM107</f>
        <v>0</v>
      </c>
      <c r="BN107" s="8">
        <f>'Капитал МС'!BN107+ИГС!BN107+'Макс-М'!BN107</f>
        <v>0</v>
      </c>
      <c r="BO107" s="9">
        <f>'Капитал МС'!BO107+ИГС!BO107+'Макс-М'!BO107</f>
        <v>1858</v>
      </c>
      <c r="BP107" s="8">
        <f>'Капитал МС'!BP107+ИГС!BP107+'Макс-М'!BP107</f>
        <v>507241.86</v>
      </c>
      <c r="BQ107" s="9">
        <f>'Капитал МС'!BQ107+ИГС!BQ107+'Макс-М'!BQ107</f>
        <v>198</v>
      </c>
      <c r="BR107" s="8">
        <f>'Капитал МС'!BR107+ИГС!BR107+'Макс-М'!BR107</f>
        <v>3351044.48</v>
      </c>
      <c r="BS107" s="9">
        <f>'Капитал МС'!BS107+ИГС!BS107+'Макс-М'!BS107</f>
        <v>0</v>
      </c>
      <c r="BT107" s="8">
        <f>'Капитал МС'!BT107+ИГС!BT107+'Макс-М'!BT107</f>
        <v>0</v>
      </c>
      <c r="BU107" s="9">
        <f>'Капитал МС'!BU107+ИГС!BU107+'Макс-М'!BU107</f>
        <v>0</v>
      </c>
      <c r="BV107" s="8">
        <f>'Капитал МС'!BV107+ИГС!BV107+'Макс-М'!BV107</f>
        <v>0</v>
      </c>
      <c r="BW107" s="9">
        <f>'Капитал МС'!BW107+ИГС!BW107+'Макс-М'!BW107</f>
        <v>0</v>
      </c>
      <c r="BX107" s="8">
        <f>'Капитал МС'!BX107+ИГС!BX107+'Макс-М'!BX107</f>
        <v>0</v>
      </c>
      <c r="BY107" s="9">
        <f>'Капитал МС'!BY107+ИГС!BY107+'Макс-М'!BY107</f>
        <v>0</v>
      </c>
      <c r="BZ107" s="8">
        <f>'Капитал МС'!BZ107+ИГС!BZ107+'Макс-М'!BZ107</f>
        <v>0</v>
      </c>
      <c r="CA107" s="8">
        <f t="shared" si="117"/>
        <v>4256833.45</v>
      </c>
      <c r="CB107" s="8">
        <f t="shared" si="118"/>
        <v>905789.03</v>
      </c>
      <c r="CC107" s="9">
        <f>'Капитал МС'!CC107+ИГС!CC107+'Макс-М'!CC107</f>
        <v>3514</v>
      </c>
      <c r="CD107" s="8">
        <f>'Капитал МС'!CD107+ИГС!CD107+'Макс-М'!CD107</f>
        <v>398547.17</v>
      </c>
      <c r="CE107" s="9">
        <f>'Капитал МС'!CE107+ИГС!CE107+'Макс-М'!CE107</f>
        <v>0</v>
      </c>
      <c r="CF107" s="8">
        <f>'Капитал МС'!CF107+ИГС!CF107+'Макс-М'!CF107</f>
        <v>0</v>
      </c>
      <c r="CG107" s="9">
        <f>'Капитал МС'!CG107+ИГС!CG107+'Макс-М'!CG107</f>
        <v>1856</v>
      </c>
      <c r="CH107" s="8">
        <f>'Капитал МС'!CH107+ИГС!CH107+'Макс-М'!CH107</f>
        <v>507241.86</v>
      </c>
      <c r="CI107" s="9">
        <f>'Капитал МС'!CI107+ИГС!CI107+'Макс-М'!CI107</f>
        <v>194</v>
      </c>
      <c r="CJ107" s="8">
        <f>'Капитал МС'!CJ107+ИГС!CJ107+'Макс-М'!CJ107</f>
        <v>3351044.42</v>
      </c>
      <c r="CK107" s="9">
        <f>'Капитал МС'!CK107+ИГС!CK107+'Макс-М'!CK107</f>
        <v>0</v>
      </c>
      <c r="CL107" s="8">
        <f>'Капитал МС'!CL107+ИГС!CL107+'Макс-М'!CL107</f>
        <v>0</v>
      </c>
      <c r="CM107" s="9">
        <f>'Капитал МС'!CM107+ИГС!CM107+'Макс-М'!CM107</f>
        <v>0</v>
      </c>
      <c r="CN107" s="8">
        <f>'Капитал МС'!CN107+ИГС!CN107+'Макс-М'!CN107</f>
        <v>0</v>
      </c>
      <c r="CO107" s="9">
        <f>'Капитал МС'!CO107+ИГС!CO107+'Макс-М'!CO107</f>
        <v>0</v>
      </c>
      <c r="CP107" s="8">
        <f>'Капитал МС'!CP107+ИГС!CP107+'Макс-М'!CP107</f>
        <v>0</v>
      </c>
      <c r="CQ107" s="9">
        <f>'Капитал МС'!CQ107+ИГС!CQ107+'Макс-М'!CQ107</f>
        <v>0</v>
      </c>
      <c r="CR107" s="8">
        <f>'Капитал МС'!CR107+ИГС!CR107+'Макс-М'!CR107</f>
        <v>0</v>
      </c>
    </row>
    <row r="108" spans="1:96" x14ac:dyDescent="0.25">
      <c r="A108" s="12">
        <v>87</v>
      </c>
      <c r="B108" s="18" t="s">
        <v>136</v>
      </c>
      <c r="C108" s="12">
        <v>330113</v>
      </c>
      <c r="D108" s="25" t="s">
        <v>176</v>
      </c>
      <c r="E108" s="25" t="s">
        <v>167</v>
      </c>
      <c r="F108" s="31" t="s">
        <v>177</v>
      </c>
      <c r="G108" s="8">
        <f t="shared" si="94"/>
        <v>285164167.55000001</v>
      </c>
      <c r="H108" s="8">
        <f t="shared" si="95"/>
        <v>141916282.31999999</v>
      </c>
      <c r="I108" s="9">
        <f t="shared" si="119"/>
        <v>118368</v>
      </c>
      <c r="J108" s="8">
        <f t="shared" si="96"/>
        <v>67357174.670000002</v>
      </c>
      <c r="K108" s="9">
        <f t="shared" si="97"/>
        <v>26855</v>
      </c>
      <c r="L108" s="8">
        <f t="shared" si="98"/>
        <v>11770514.65</v>
      </c>
      <c r="M108" s="9">
        <f t="shared" si="99"/>
        <v>95143</v>
      </c>
      <c r="N108" s="8">
        <f t="shared" si="100"/>
        <v>62788593</v>
      </c>
      <c r="O108" s="9">
        <f t="shared" si="101"/>
        <v>2889</v>
      </c>
      <c r="P108" s="8">
        <f t="shared" si="102"/>
        <v>28719924.57</v>
      </c>
      <c r="Q108" s="9">
        <f t="shared" si="103"/>
        <v>4789</v>
      </c>
      <c r="R108" s="8">
        <f t="shared" si="104"/>
        <v>114527960.66</v>
      </c>
      <c r="S108" s="9">
        <f t="shared" si="105"/>
        <v>1300</v>
      </c>
      <c r="T108" s="8">
        <f t="shared" si="106"/>
        <v>36296467.200000003</v>
      </c>
      <c r="U108" s="9">
        <f t="shared" si="107"/>
        <v>62</v>
      </c>
      <c r="V108" s="8">
        <f t="shared" si="108"/>
        <v>9631414</v>
      </c>
      <c r="W108" s="9">
        <f t="shared" si="109"/>
        <v>0</v>
      </c>
      <c r="X108" s="8">
        <f t="shared" si="110"/>
        <v>0</v>
      </c>
      <c r="Y108" s="8">
        <f t="shared" si="111"/>
        <v>72202338.810000002</v>
      </c>
      <c r="Z108" s="8">
        <f t="shared" si="112"/>
        <v>36390367.509999998</v>
      </c>
      <c r="AA108" s="9">
        <f>'Капитал МС'!AA108+ИГС!AA108+'Макс-М'!AA108</f>
        <v>29592</v>
      </c>
      <c r="AB108" s="8">
        <f>'Капитал МС'!AB108+ИГС!AB108+'Макс-М'!AB108</f>
        <v>17276716.190000001</v>
      </c>
      <c r="AC108" s="9">
        <f>'Капитал МС'!AC108+ИГС!AC108+'Макс-М'!AC108</f>
        <v>6714</v>
      </c>
      <c r="AD108" s="8">
        <f>'Капитал МС'!AD108+ИГС!AD108+'Макс-М'!AD108</f>
        <v>2942628.67</v>
      </c>
      <c r="AE108" s="9">
        <f>'Капитал МС'!AE108+ИГС!AE108+'Макс-М'!AE108</f>
        <v>23786</v>
      </c>
      <c r="AF108" s="8">
        <f>'Капитал МС'!AF108+ИГС!AF108+'Макс-М'!AF108</f>
        <v>16171022.65</v>
      </c>
      <c r="AG108" s="9">
        <f>'Капитал МС'!AG108+ИГС!AG108+'Макс-М'!AG108</f>
        <v>722</v>
      </c>
      <c r="AH108" s="8">
        <f>'Капитал МС'!AH108+ИГС!AH108+'Макс-М'!AH108</f>
        <v>7179981.1399999997</v>
      </c>
      <c r="AI108" s="9">
        <f>'Капитал МС'!AI108+ИГС!AI108+'Макс-М'!AI108</f>
        <v>1197</v>
      </c>
      <c r="AJ108" s="8">
        <f>'Капитал МС'!AJ108+ИГС!AJ108+'Макс-М'!AJ108</f>
        <v>28631990.16</v>
      </c>
      <c r="AK108" s="9">
        <f>'Капитал МС'!AK108+ИГС!AK108+'Макс-М'!AK108</f>
        <v>325</v>
      </c>
      <c r="AL108" s="8">
        <f>'Капитал МС'!AL108+ИГС!AL108+'Макс-М'!AL108</f>
        <v>9074116.8000000007</v>
      </c>
      <c r="AM108" s="9">
        <f>'Капитал МС'!AM108+ИГС!AM108+'Макс-М'!AM108</f>
        <v>16</v>
      </c>
      <c r="AN108" s="8">
        <f>'Капитал МС'!AN108+ИГС!AN108+'Макс-М'!AN108</f>
        <v>2407853.5</v>
      </c>
      <c r="AO108" s="9">
        <f>'Капитал МС'!AO108+ИГС!AO108+'Макс-М'!AO108</f>
        <v>0</v>
      </c>
      <c r="AP108" s="8">
        <f>'Капитал МС'!AP108+ИГС!AP108+'Макс-М'!AP108</f>
        <v>0</v>
      </c>
      <c r="AQ108" s="8">
        <f t="shared" si="113"/>
        <v>72202338.810000002</v>
      </c>
      <c r="AR108" s="8">
        <f t="shared" si="114"/>
        <v>36390367.509999998</v>
      </c>
      <c r="AS108" s="9">
        <f>'Капитал МС'!AS108+ИГС!AS108+'Макс-М'!AS108</f>
        <v>29592</v>
      </c>
      <c r="AT108" s="8">
        <f>'Капитал МС'!AT108+ИГС!AT108+'Макс-М'!AT108</f>
        <v>17276716.190000001</v>
      </c>
      <c r="AU108" s="9">
        <f>'Капитал МС'!AU108+ИГС!AU108+'Макс-М'!AU108</f>
        <v>6714</v>
      </c>
      <c r="AV108" s="8">
        <f>'Капитал МС'!AV108+ИГС!AV108+'Макс-М'!AV108</f>
        <v>2942628.67</v>
      </c>
      <c r="AW108" s="9">
        <f>'Капитал МС'!AW108+ИГС!AW108+'Макс-М'!AW108</f>
        <v>23786</v>
      </c>
      <c r="AX108" s="8">
        <f>'Капитал МС'!AX108+ИГС!AX108+'Макс-М'!AX108</f>
        <v>16171022.65</v>
      </c>
      <c r="AY108" s="9">
        <f>'Капитал МС'!AY108+ИГС!AY108+'Макс-М'!AY108</f>
        <v>722</v>
      </c>
      <c r="AZ108" s="8">
        <f>'Капитал МС'!AZ108+ИГС!AZ108+'Макс-М'!AZ108</f>
        <v>7179981.1399999997</v>
      </c>
      <c r="BA108" s="9">
        <f>'Капитал МС'!BA108+ИГС!BA108+'Макс-М'!BA108</f>
        <v>1197</v>
      </c>
      <c r="BB108" s="8">
        <f>'Капитал МС'!BB108+ИГС!BB108+'Макс-М'!BB108</f>
        <v>28631990.16</v>
      </c>
      <c r="BC108" s="9">
        <f>'Капитал МС'!BC108+ИГС!BC108+'Макс-М'!BC108</f>
        <v>325</v>
      </c>
      <c r="BD108" s="8">
        <f>'Капитал МС'!BD108+ИГС!BD108+'Макс-М'!BD108</f>
        <v>9074116.8000000007</v>
      </c>
      <c r="BE108" s="9">
        <f>'Капитал МС'!BE108+ИГС!BE108+'Макс-М'!BE108</f>
        <v>16</v>
      </c>
      <c r="BF108" s="8">
        <f>'Капитал МС'!BF108+ИГС!BF108+'Макс-М'!BF108</f>
        <v>2407853.5</v>
      </c>
      <c r="BG108" s="9">
        <f>'Капитал МС'!BG108+ИГС!BG108+'Макс-М'!BG108</f>
        <v>0</v>
      </c>
      <c r="BH108" s="8">
        <f>'Капитал МС'!BH108+ИГС!BH108+'Макс-М'!BH108</f>
        <v>0</v>
      </c>
      <c r="BI108" s="8">
        <f t="shared" si="115"/>
        <v>72202338.810000002</v>
      </c>
      <c r="BJ108" s="8">
        <f t="shared" si="116"/>
        <v>36390367.509999998</v>
      </c>
      <c r="BK108" s="9">
        <f>'Капитал МС'!BK108+ИГС!BK108+'Макс-М'!BK108</f>
        <v>29592</v>
      </c>
      <c r="BL108" s="8">
        <f>'Капитал МС'!BL108+ИГС!BL108+'Макс-М'!BL108</f>
        <v>17276716.190000001</v>
      </c>
      <c r="BM108" s="9">
        <f>'Капитал МС'!BM108+ИГС!BM108+'Макс-М'!BM108</f>
        <v>6714</v>
      </c>
      <c r="BN108" s="8">
        <f>'Капитал МС'!BN108+ИГС!BN108+'Макс-М'!BN108</f>
        <v>2942628.67</v>
      </c>
      <c r="BO108" s="9">
        <f>'Капитал МС'!BO108+ИГС!BO108+'Макс-М'!BO108</f>
        <v>23786</v>
      </c>
      <c r="BP108" s="8">
        <f>'Капитал МС'!BP108+ИГС!BP108+'Макс-М'!BP108</f>
        <v>16171022.65</v>
      </c>
      <c r="BQ108" s="9">
        <f>'Капитал МС'!BQ108+ИГС!BQ108+'Макс-М'!BQ108</f>
        <v>722</v>
      </c>
      <c r="BR108" s="8">
        <f>'Капитал МС'!BR108+ИГС!BR108+'Макс-М'!BR108</f>
        <v>7179981.1399999997</v>
      </c>
      <c r="BS108" s="9">
        <f>'Капитал МС'!BS108+ИГС!BS108+'Макс-М'!BS108</f>
        <v>1197</v>
      </c>
      <c r="BT108" s="8">
        <f>'Капитал МС'!BT108+ИГС!BT108+'Макс-М'!BT108</f>
        <v>28631990.16</v>
      </c>
      <c r="BU108" s="9">
        <f>'Капитал МС'!BU108+ИГС!BU108+'Макс-М'!BU108</f>
        <v>325</v>
      </c>
      <c r="BV108" s="8">
        <f>'Капитал МС'!BV108+ИГС!BV108+'Макс-М'!BV108</f>
        <v>9074116.8000000007</v>
      </c>
      <c r="BW108" s="9">
        <f>'Капитал МС'!BW108+ИГС!BW108+'Макс-М'!BW108</f>
        <v>16</v>
      </c>
      <c r="BX108" s="8">
        <f>'Капитал МС'!BX108+ИГС!BX108+'Макс-М'!BX108</f>
        <v>2407853.5</v>
      </c>
      <c r="BY108" s="9">
        <f>'Капитал МС'!BY108+ИГС!BY108+'Макс-М'!BY108</f>
        <v>0</v>
      </c>
      <c r="BZ108" s="8">
        <f>'Капитал МС'!BZ108+ИГС!BZ108+'Макс-М'!BZ108</f>
        <v>0</v>
      </c>
      <c r="CA108" s="8">
        <f t="shared" si="117"/>
        <v>68557151.120000005</v>
      </c>
      <c r="CB108" s="8">
        <f t="shared" si="118"/>
        <v>32745179.789999999</v>
      </c>
      <c r="CC108" s="9">
        <f>'Капитал МС'!CC108+ИГС!CC108+'Макс-М'!CC108</f>
        <v>29592</v>
      </c>
      <c r="CD108" s="8">
        <f>'Капитал МС'!CD108+ИГС!CD108+'Макс-М'!CD108</f>
        <v>15527026.1</v>
      </c>
      <c r="CE108" s="9">
        <f>'Капитал МС'!CE108+ИГС!CE108+'Макс-М'!CE108</f>
        <v>6713</v>
      </c>
      <c r="CF108" s="8">
        <f>'Капитал МС'!CF108+ИГС!CF108+'Макс-М'!CF108</f>
        <v>2942628.64</v>
      </c>
      <c r="CG108" s="9">
        <f>'Капитал МС'!CG108+ИГС!CG108+'Макс-М'!CG108</f>
        <v>23785</v>
      </c>
      <c r="CH108" s="8">
        <f>'Капитал МС'!CH108+ИГС!CH108+'Макс-М'!CH108</f>
        <v>14275525.050000001</v>
      </c>
      <c r="CI108" s="9">
        <f>'Капитал МС'!CI108+ИГС!CI108+'Макс-М'!CI108</f>
        <v>723</v>
      </c>
      <c r="CJ108" s="8">
        <f>'Капитал МС'!CJ108+ИГС!CJ108+'Макс-М'!CJ108</f>
        <v>7179981.1500000004</v>
      </c>
      <c r="CK108" s="9">
        <f>'Капитал МС'!CK108+ИГС!CK108+'Макс-М'!CK108</f>
        <v>1198</v>
      </c>
      <c r="CL108" s="8">
        <f>'Капитал МС'!CL108+ИГС!CL108+'Макс-М'!CL108</f>
        <v>28631990.18</v>
      </c>
      <c r="CM108" s="9">
        <f>'Капитал МС'!CM108+ИГС!CM108+'Макс-М'!CM108</f>
        <v>325</v>
      </c>
      <c r="CN108" s="8">
        <f>'Капитал МС'!CN108+ИГС!CN108+'Макс-М'!CN108</f>
        <v>9074116.8000000007</v>
      </c>
      <c r="CO108" s="9">
        <f>'Капитал МС'!CO108+ИГС!CO108+'Макс-М'!CO108</f>
        <v>14</v>
      </c>
      <c r="CP108" s="8">
        <f>'Капитал МС'!CP108+ИГС!CP108+'Макс-М'!CP108</f>
        <v>2407853.5</v>
      </c>
      <c r="CQ108" s="9">
        <f>'Капитал МС'!CQ108+ИГС!CQ108+'Макс-М'!CQ108</f>
        <v>0</v>
      </c>
      <c r="CR108" s="8">
        <f>'Капитал МС'!CR108+ИГС!CR108+'Макс-М'!CR108</f>
        <v>0</v>
      </c>
    </row>
    <row r="109" spans="1:96" x14ac:dyDescent="0.25">
      <c r="A109" s="12">
        <v>88</v>
      </c>
      <c r="B109" s="18" t="s">
        <v>82</v>
      </c>
      <c r="C109" s="12">
        <v>330305</v>
      </c>
      <c r="D109" s="25" t="s">
        <v>176</v>
      </c>
      <c r="E109" s="25" t="s">
        <v>161</v>
      </c>
      <c r="F109" s="31" t="s">
        <v>177</v>
      </c>
      <c r="G109" s="8">
        <f t="shared" si="94"/>
        <v>5204609.3899999997</v>
      </c>
      <c r="H109" s="8">
        <f t="shared" si="95"/>
        <v>4749968.38</v>
      </c>
      <c r="I109" s="9">
        <f t="shared" si="119"/>
        <v>1407</v>
      </c>
      <c r="J109" s="8">
        <f t="shared" si="96"/>
        <v>473535.15</v>
      </c>
      <c r="K109" s="9">
        <f t="shared" si="97"/>
        <v>1052</v>
      </c>
      <c r="L109" s="8">
        <f t="shared" si="98"/>
        <v>437844.9</v>
      </c>
      <c r="M109" s="9">
        <f t="shared" si="99"/>
        <v>4961</v>
      </c>
      <c r="N109" s="8">
        <f t="shared" si="100"/>
        <v>3838588.33</v>
      </c>
      <c r="O109" s="9">
        <f t="shared" si="101"/>
        <v>63</v>
      </c>
      <c r="P109" s="8">
        <f t="shared" si="102"/>
        <v>454641.01</v>
      </c>
      <c r="Q109" s="9">
        <f t="shared" si="103"/>
        <v>0</v>
      </c>
      <c r="R109" s="8">
        <f t="shared" si="104"/>
        <v>0</v>
      </c>
      <c r="S109" s="9">
        <f t="shared" si="105"/>
        <v>0</v>
      </c>
      <c r="T109" s="8">
        <f t="shared" si="106"/>
        <v>0</v>
      </c>
      <c r="U109" s="9">
        <f t="shared" si="107"/>
        <v>0</v>
      </c>
      <c r="V109" s="8">
        <f t="shared" si="108"/>
        <v>0</v>
      </c>
      <c r="W109" s="9">
        <f t="shared" si="109"/>
        <v>0</v>
      </c>
      <c r="X109" s="8">
        <f t="shared" si="110"/>
        <v>0</v>
      </c>
      <c r="Y109" s="8">
        <f t="shared" si="111"/>
        <v>1301152.3600000001</v>
      </c>
      <c r="Z109" s="8">
        <f t="shared" si="112"/>
        <v>1187492.1000000001</v>
      </c>
      <c r="AA109" s="9">
        <f>'Капитал МС'!AA109+ИГС!AA109+'Макс-М'!AA109</f>
        <v>352</v>
      </c>
      <c r="AB109" s="8">
        <f>'Капитал МС'!AB109+ИГС!AB109+'Макс-М'!AB109</f>
        <v>118383.79</v>
      </c>
      <c r="AC109" s="9">
        <f>'Капитал МС'!AC109+ИГС!AC109+'Макс-М'!AC109</f>
        <v>264</v>
      </c>
      <c r="AD109" s="8">
        <f>'Капитал МС'!AD109+ИГС!AD109+'Макс-М'!AD109</f>
        <v>109461.23</v>
      </c>
      <c r="AE109" s="9">
        <f>'Капитал МС'!AE109+ИГС!AE109+'Макс-М'!AE109</f>
        <v>1241</v>
      </c>
      <c r="AF109" s="8">
        <f>'Капитал МС'!AF109+ИГС!AF109+'Макс-М'!AF109</f>
        <v>959647.08</v>
      </c>
      <c r="AG109" s="9">
        <f>'Капитал МС'!AG109+ИГС!AG109+'Макс-М'!AG109</f>
        <v>16</v>
      </c>
      <c r="AH109" s="8">
        <f>'Капитал МС'!AH109+ИГС!AH109+'Макс-М'!AH109</f>
        <v>113660.26</v>
      </c>
      <c r="AI109" s="9">
        <f>'Капитал МС'!AI109+ИГС!AI109+'Макс-М'!AI109</f>
        <v>0</v>
      </c>
      <c r="AJ109" s="8">
        <f>'Капитал МС'!AJ109+ИГС!AJ109+'Макс-М'!AJ109</f>
        <v>0</v>
      </c>
      <c r="AK109" s="9">
        <f>'Капитал МС'!AK109+ИГС!AK109+'Макс-М'!AK109</f>
        <v>0</v>
      </c>
      <c r="AL109" s="8">
        <f>'Капитал МС'!AL109+ИГС!AL109+'Макс-М'!AL109</f>
        <v>0</v>
      </c>
      <c r="AM109" s="9">
        <f>'Капитал МС'!AM109+ИГС!AM109+'Макс-М'!AM109</f>
        <v>0</v>
      </c>
      <c r="AN109" s="8">
        <f>'Капитал МС'!AN109+ИГС!AN109+'Макс-М'!AN109</f>
        <v>0</v>
      </c>
      <c r="AO109" s="9">
        <f>'Капитал МС'!AO109+ИГС!AO109+'Макс-М'!AO109</f>
        <v>0</v>
      </c>
      <c r="AP109" s="8">
        <f>'Капитал МС'!AP109+ИГС!AP109+'Макс-М'!AP109</f>
        <v>0</v>
      </c>
      <c r="AQ109" s="8">
        <f t="shared" si="113"/>
        <v>1301152.3600000001</v>
      </c>
      <c r="AR109" s="8">
        <f t="shared" si="114"/>
        <v>1187492.1000000001</v>
      </c>
      <c r="AS109" s="9">
        <f>'Капитал МС'!AS109+ИГС!AS109+'Макс-М'!AS109</f>
        <v>352</v>
      </c>
      <c r="AT109" s="8">
        <f>'Капитал МС'!AT109+ИГС!AT109+'Макс-М'!AT109</f>
        <v>118383.79</v>
      </c>
      <c r="AU109" s="9">
        <f>'Капитал МС'!AU109+ИГС!AU109+'Макс-М'!AU109</f>
        <v>264</v>
      </c>
      <c r="AV109" s="8">
        <f>'Капитал МС'!AV109+ИГС!AV109+'Макс-М'!AV109</f>
        <v>109461.23</v>
      </c>
      <c r="AW109" s="9">
        <f>'Капитал МС'!AW109+ИГС!AW109+'Макс-М'!AW109</f>
        <v>1241</v>
      </c>
      <c r="AX109" s="8">
        <f>'Капитал МС'!AX109+ИГС!AX109+'Макс-М'!AX109</f>
        <v>959647.08</v>
      </c>
      <c r="AY109" s="9">
        <f>'Капитал МС'!AY109+ИГС!AY109+'Макс-М'!AY109</f>
        <v>16</v>
      </c>
      <c r="AZ109" s="8">
        <f>'Капитал МС'!AZ109+ИГС!AZ109+'Макс-М'!AZ109</f>
        <v>113660.26</v>
      </c>
      <c r="BA109" s="9">
        <f>'Капитал МС'!BA109+ИГС!BA109+'Макс-М'!BA109</f>
        <v>0</v>
      </c>
      <c r="BB109" s="8">
        <f>'Капитал МС'!BB109+ИГС!BB109+'Макс-М'!BB109</f>
        <v>0</v>
      </c>
      <c r="BC109" s="9">
        <f>'Капитал МС'!BC109+ИГС!BC109+'Макс-М'!BC109</f>
        <v>0</v>
      </c>
      <c r="BD109" s="8">
        <f>'Капитал МС'!BD109+ИГС!BD109+'Макс-М'!BD109</f>
        <v>0</v>
      </c>
      <c r="BE109" s="9">
        <f>'Капитал МС'!BE109+ИГС!BE109+'Макс-М'!BE109</f>
        <v>0</v>
      </c>
      <c r="BF109" s="8">
        <f>'Капитал МС'!BF109+ИГС!BF109+'Макс-М'!BF109</f>
        <v>0</v>
      </c>
      <c r="BG109" s="9">
        <f>'Капитал МС'!BG109+ИГС!BG109+'Макс-М'!BG109</f>
        <v>0</v>
      </c>
      <c r="BH109" s="8">
        <f>'Капитал МС'!BH109+ИГС!BH109+'Макс-М'!BH109</f>
        <v>0</v>
      </c>
      <c r="BI109" s="8">
        <f t="shared" si="115"/>
        <v>1301152.3600000001</v>
      </c>
      <c r="BJ109" s="8">
        <f t="shared" si="116"/>
        <v>1187492.1000000001</v>
      </c>
      <c r="BK109" s="9">
        <f>'Капитал МС'!BK109+ИГС!BK109+'Макс-М'!BK109</f>
        <v>352</v>
      </c>
      <c r="BL109" s="8">
        <f>'Капитал МС'!BL109+ИГС!BL109+'Макс-М'!BL109</f>
        <v>118383.79</v>
      </c>
      <c r="BM109" s="9">
        <f>'Капитал МС'!BM109+ИГС!BM109+'Макс-М'!BM109</f>
        <v>264</v>
      </c>
      <c r="BN109" s="8">
        <f>'Капитал МС'!BN109+ИГС!BN109+'Макс-М'!BN109</f>
        <v>109461.23</v>
      </c>
      <c r="BO109" s="9">
        <f>'Капитал МС'!BO109+ИГС!BO109+'Макс-М'!BO109</f>
        <v>1241</v>
      </c>
      <c r="BP109" s="8">
        <f>'Капитал МС'!BP109+ИГС!BP109+'Макс-М'!BP109</f>
        <v>959647.08</v>
      </c>
      <c r="BQ109" s="9">
        <f>'Капитал МС'!BQ109+ИГС!BQ109+'Макс-М'!BQ109</f>
        <v>16</v>
      </c>
      <c r="BR109" s="8">
        <f>'Капитал МС'!BR109+ИГС!BR109+'Макс-М'!BR109</f>
        <v>113660.26</v>
      </c>
      <c r="BS109" s="9">
        <f>'Капитал МС'!BS109+ИГС!BS109+'Макс-М'!BS109</f>
        <v>0</v>
      </c>
      <c r="BT109" s="8">
        <f>'Капитал МС'!BT109+ИГС!BT109+'Макс-М'!BT109</f>
        <v>0</v>
      </c>
      <c r="BU109" s="9">
        <f>'Капитал МС'!BU109+ИГС!BU109+'Макс-М'!BU109</f>
        <v>0</v>
      </c>
      <c r="BV109" s="8">
        <f>'Капитал МС'!BV109+ИГС!BV109+'Макс-М'!BV109</f>
        <v>0</v>
      </c>
      <c r="BW109" s="9">
        <f>'Капитал МС'!BW109+ИГС!BW109+'Макс-М'!BW109</f>
        <v>0</v>
      </c>
      <c r="BX109" s="8">
        <f>'Капитал МС'!BX109+ИГС!BX109+'Макс-М'!BX109</f>
        <v>0</v>
      </c>
      <c r="BY109" s="9">
        <f>'Капитал МС'!BY109+ИГС!BY109+'Макс-М'!BY109</f>
        <v>0</v>
      </c>
      <c r="BZ109" s="8">
        <f>'Капитал МС'!BZ109+ИГС!BZ109+'Макс-М'!BZ109</f>
        <v>0</v>
      </c>
      <c r="CA109" s="8">
        <f t="shared" si="117"/>
        <v>1301152.31</v>
      </c>
      <c r="CB109" s="8">
        <f t="shared" si="118"/>
        <v>1187492.08</v>
      </c>
      <c r="CC109" s="9">
        <f>'Капитал МС'!CC109+ИГС!CC109+'Макс-М'!CC109</f>
        <v>351</v>
      </c>
      <c r="CD109" s="8">
        <f>'Капитал МС'!CD109+ИГС!CD109+'Макс-М'!CD109</f>
        <v>118383.78</v>
      </c>
      <c r="CE109" s="9">
        <f>'Капитал МС'!CE109+ИГС!CE109+'Макс-М'!CE109</f>
        <v>260</v>
      </c>
      <c r="CF109" s="8">
        <f>'Капитал МС'!CF109+ИГС!CF109+'Макс-М'!CF109</f>
        <v>109461.21</v>
      </c>
      <c r="CG109" s="9">
        <f>'Капитал МС'!CG109+ИГС!CG109+'Макс-М'!CG109</f>
        <v>1238</v>
      </c>
      <c r="CH109" s="8">
        <f>'Капитал МС'!CH109+ИГС!CH109+'Макс-М'!CH109</f>
        <v>959647.09</v>
      </c>
      <c r="CI109" s="9">
        <f>'Капитал МС'!CI109+ИГС!CI109+'Макс-М'!CI109</f>
        <v>15</v>
      </c>
      <c r="CJ109" s="8">
        <f>'Капитал МС'!CJ109+ИГС!CJ109+'Макс-М'!CJ109</f>
        <v>113660.23</v>
      </c>
      <c r="CK109" s="9">
        <f>'Капитал МС'!CK109+ИГС!CK109+'Макс-М'!CK109</f>
        <v>0</v>
      </c>
      <c r="CL109" s="8">
        <f>'Капитал МС'!CL109+ИГС!CL109+'Макс-М'!CL109</f>
        <v>0</v>
      </c>
      <c r="CM109" s="9">
        <f>'Капитал МС'!CM109+ИГС!CM109+'Макс-М'!CM109</f>
        <v>0</v>
      </c>
      <c r="CN109" s="8">
        <f>'Капитал МС'!CN109+ИГС!CN109+'Макс-М'!CN109</f>
        <v>0</v>
      </c>
      <c r="CO109" s="9">
        <f>'Капитал МС'!CO109+ИГС!CO109+'Макс-М'!CO109</f>
        <v>0</v>
      </c>
      <c r="CP109" s="8">
        <f>'Капитал МС'!CP109+ИГС!CP109+'Макс-М'!CP109</f>
        <v>0</v>
      </c>
      <c r="CQ109" s="9">
        <f>'Капитал МС'!CQ109+ИГС!CQ109+'Макс-М'!CQ109</f>
        <v>0</v>
      </c>
      <c r="CR109" s="8">
        <f>'Капитал МС'!CR109+ИГС!CR109+'Макс-М'!CR109</f>
        <v>0</v>
      </c>
    </row>
    <row r="110" spans="1:96" x14ac:dyDescent="0.25">
      <c r="A110" s="12">
        <v>89</v>
      </c>
      <c r="B110" s="18" t="s">
        <v>141</v>
      </c>
      <c r="C110" s="12">
        <v>330307</v>
      </c>
      <c r="D110" s="25" t="s">
        <v>176</v>
      </c>
      <c r="E110" s="25" t="s">
        <v>161</v>
      </c>
      <c r="F110" s="31" t="s">
        <v>177</v>
      </c>
      <c r="G110" s="8">
        <f t="shared" si="94"/>
        <v>1046091.14</v>
      </c>
      <c r="H110" s="8">
        <f t="shared" si="95"/>
        <v>1046091.14</v>
      </c>
      <c r="I110" s="9">
        <f t="shared" si="119"/>
        <v>370</v>
      </c>
      <c r="J110" s="8">
        <f t="shared" si="96"/>
        <v>140547.12</v>
      </c>
      <c r="K110" s="9">
        <f t="shared" si="97"/>
        <v>176</v>
      </c>
      <c r="L110" s="8">
        <f t="shared" si="98"/>
        <v>81942.320000000007</v>
      </c>
      <c r="M110" s="9">
        <f t="shared" si="99"/>
        <v>951</v>
      </c>
      <c r="N110" s="8">
        <f t="shared" si="100"/>
        <v>823601.7</v>
      </c>
      <c r="O110" s="9">
        <f t="shared" si="101"/>
        <v>0</v>
      </c>
      <c r="P110" s="8">
        <f t="shared" si="102"/>
        <v>0</v>
      </c>
      <c r="Q110" s="9">
        <f t="shared" si="103"/>
        <v>0</v>
      </c>
      <c r="R110" s="8">
        <f t="shared" si="104"/>
        <v>0</v>
      </c>
      <c r="S110" s="9">
        <f t="shared" si="105"/>
        <v>0</v>
      </c>
      <c r="T110" s="8">
        <f t="shared" si="106"/>
        <v>0</v>
      </c>
      <c r="U110" s="9">
        <f t="shared" si="107"/>
        <v>0</v>
      </c>
      <c r="V110" s="8">
        <f t="shared" si="108"/>
        <v>0</v>
      </c>
      <c r="W110" s="9">
        <f t="shared" si="109"/>
        <v>0</v>
      </c>
      <c r="X110" s="8">
        <f t="shared" si="110"/>
        <v>0</v>
      </c>
      <c r="Y110" s="8">
        <f t="shared" si="111"/>
        <v>261522.78</v>
      </c>
      <c r="Z110" s="8">
        <f t="shared" si="112"/>
        <v>261522.78</v>
      </c>
      <c r="AA110" s="9">
        <f>'Капитал МС'!AA110+ИГС!AA110+'Макс-М'!AA110</f>
        <v>93</v>
      </c>
      <c r="AB110" s="8">
        <f>'Капитал МС'!AB110+ИГС!AB110+'Макс-М'!AB110</f>
        <v>35136.78</v>
      </c>
      <c r="AC110" s="9">
        <f>'Капитал МС'!AC110+ИГС!AC110+'Макс-М'!AC110</f>
        <v>44</v>
      </c>
      <c r="AD110" s="8">
        <f>'Капитал МС'!AD110+ИГС!AD110+'Макс-М'!AD110</f>
        <v>20485.580000000002</v>
      </c>
      <c r="AE110" s="9">
        <f>'Капитал МС'!AE110+ИГС!AE110+'Макс-М'!AE110</f>
        <v>239</v>
      </c>
      <c r="AF110" s="8">
        <f>'Капитал МС'!AF110+ИГС!AF110+'Макс-М'!AF110</f>
        <v>205900.42</v>
      </c>
      <c r="AG110" s="9">
        <f>'Капитал МС'!AG110+ИГС!AG110+'Макс-М'!AG110</f>
        <v>0</v>
      </c>
      <c r="AH110" s="8">
        <f>'Капитал МС'!AH110+ИГС!AH110+'Макс-М'!AH110</f>
        <v>0</v>
      </c>
      <c r="AI110" s="9">
        <f>'Капитал МС'!AI110+ИГС!AI110+'Макс-М'!AI110</f>
        <v>0</v>
      </c>
      <c r="AJ110" s="8">
        <f>'Капитал МС'!AJ110+ИГС!AJ110+'Макс-М'!AJ110</f>
        <v>0</v>
      </c>
      <c r="AK110" s="9">
        <f>'Капитал МС'!AK110+ИГС!AK110+'Макс-М'!AK110</f>
        <v>0</v>
      </c>
      <c r="AL110" s="8">
        <f>'Капитал МС'!AL110+ИГС!AL110+'Макс-М'!AL110</f>
        <v>0</v>
      </c>
      <c r="AM110" s="9">
        <f>'Капитал МС'!AM110+ИГС!AM110+'Макс-М'!AM110</f>
        <v>0</v>
      </c>
      <c r="AN110" s="8">
        <f>'Капитал МС'!AN110+ИГС!AN110+'Макс-М'!AN110</f>
        <v>0</v>
      </c>
      <c r="AO110" s="9">
        <f>'Капитал МС'!AO110+ИГС!AO110+'Макс-М'!AO110</f>
        <v>0</v>
      </c>
      <c r="AP110" s="8">
        <f>'Капитал МС'!AP110+ИГС!AP110+'Макс-М'!AP110</f>
        <v>0</v>
      </c>
      <c r="AQ110" s="8">
        <f t="shared" si="113"/>
        <v>261522.78</v>
      </c>
      <c r="AR110" s="8">
        <f t="shared" si="114"/>
        <v>261522.78</v>
      </c>
      <c r="AS110" s="9">
        <f>'Капитал МС'!AS110+ИГС!AS110+'Макс-М'!AS110</f>
        <v>93</v>
      </c>
      <c r="AT110" s="8">
        <f>'Капитал МС'!AT110+ИГС!AT110+'Макс-М'!AT110</f>
        <v>35136.78</v>
      </c>
      <c r="AU110" s="9">
        <f>'Капитал МС'!AU110+ИГС!AU110+'Макс-М'!AU110</f>
        <v>44</v>
      </c>
      <c r="AV110" s="8">
        <f>'Капитал МС'!AV110+ИГС!AV110+'Макс-М'!AV110</f>
        <v>20485.580000000002</v>
      </c>
      <c r="AW110" s="9">
        <f>'Капитал МС'!AW110+ИГС!AW110+'Макс-М'!AW110</f>
        <v>239</v>
      </c>
      <c r="AX110" s="8">
        <f>'Капитал МС'!AX110+ИГС!AX110+'Макс-М'!AX110</f>
        <v>205900.42</v>
      </c>
      <c r="AY110" s="9">
        <f>'Капитал МС'!AY110+ИГС!AY110+'Макс-М'!AY110</f>
        <v>0</v>
      </c>
      <c r="AZ110" s="8">
        <f>'Капитал МС'!AZ110+ИГС!AZ110+'Макс-М'!AZ110</f>
        <v>0</v>
      </c>
      <c r="BA110" s="9">
        <f>'Капитал МС'!BA110+ИГС!BA110+'Макс-М'!BA110</f>
        <v>0</v>
      </c>
      <c r="BB110" s="8">
        <f>'Капитал МС'!BB110+ИГС!BB110+'Макс-М'!BB110</f>
        <v>0</v>
      </c>
      <c r="BC110" s="9">
        <f>'Капитал МС'!BC110+ИГС!BC110+'Макс-М'!BC110</f>
        <v>0</v>
      </c>
      <c r="BD110" s="8">
        <f>'Капитал МС'!BD110+ИГС!BD110+'Макс-М'!BD110</f>
        <v>0</v>
      </c>
      <c r="BE110" s="9">
        <f>'Капитал МС'!BE110+ИГС!BE110+'Макс-М'!BE110</f>
        <v>0</v>
      </c>
      <c r="BF110" s="8">
        <f>'Капитал МС'!BF110+ИГС!BF110+'Макс-М'!BF110</f>
        <v>0</v>
      </c>
      <c r="BG110" s="9">
        <f>'Капитал МС'!BG110+ИГС!BG110+'Макс-М'!BG110</f>
        <v>0</v>
      </c>
      <c r="BH110" s="8">
        <f>'Капитал МС'!BH110+ИГС!BH110+'Макс-М'!BH110</f>
        <v>0</v>
      </c>
      <c r="BI110" s="8">
        <f t="shared" si="115"/>
        <v>261522.78</v>
      </c>
      <c r="BJ110" s="8">
        <f t="shared" si="116"/>
        <v>261522.78</v>
      </c>
      <c r="BK110" s="9">
        <f>'Капитал МС'!BK110+ИГС!BK110+'Макс-М'!BK110</f>
        <v>93</v>
      </c>
      <c r="BL110" s="8">
        <f>'Капитал МС'!BL110+ИГС!BL110+'Макс-М'!BL110</f>
        <v>35136.78</v>
      </c>
      <c r="BM110" s="9">
        <f>'Капитал МС'!BM110+ИГС!BM110+'Макс-М'!BM110</f>
        <v>44</v>
      </c>
      <c r="BN110" s="8">
        <f>'Капитал МС'!BN110+ИГС!BN110+'Макс-М'!BN110</f>
        <v>20485.580000000002</v>
      </c>
      <c r="BO110" s="9">
        <f>'Капитал МС'!BO110+ИГС!BO110+'Макс-М'!BO110</f>
        <v>239</v>
      </c>
      <c r="BP110" s="8">
        <f>'Капитал МС'!BP110+ИГС!BP110+'Макс-М'!BP110</f>
        <v>205900.42</v>
      </c>
      <c r="BQ110" s="9">
        <f>'Капитал МС'!BQ110+ИГС!BQ110+'Макс-М'!BQ110</f>
        <v>0</v>
      </c>
      <c r="BR110" s="8">
        <f>'Капитал МС'!BR110+ИГС!BR110+'Макс-М'!BR110</f>
        <v>0</v>
      </c>
      <c r="BS110" s="9">
        <f>'Капитал МС'!BS110+ИГС!BS110+'Макс-М'!BS110</f>
        <v>0</v>
      </c>
      <c r="BT110" s="8">
        <f>'Капитал МС'!BT110+ИГС!BT110+'Макс-М'!BT110</f>
        <v>0</v>
      </c>
      <c r="BU110" s="9">
        <f>'Капитал МС'!BU110+ИГС!BU110+'Макс-М'!BU110</f>
        <v>0</v>
      </c>
      <c r="BV110" s="8">
        <f>'Капитал МС'!BV110+ИГС!BV110+'Макс-М'!BV110</f>
        <v>0</v>
      </c>
      <c r="BW110" s="9">
        <f>'Капитал МС'!BW110+ИГС!BW110+'Макс-М'!BW110</f>
        <v>0</v>
      </c>
      <c r="BX110" s="8">
        <f>'Капитал МС'!BX110+ИГС!BX110+'Макс-М'!BX110</f>
        <v>0</v>
      </c>
      <c r="BY110" s="9">
        <f>'Капитал МС'!BY110+ИГС!BY110+'Макс-М'!BY110</f>
        <v>0</v>
      </c>
      <c r="BZ110" s="8">
        <f>'Капитал МС'!BZ110+ИГС!BZ110+'Макс-М'!BZ110</f>
        <v>0</v>
      </c>
      <c r="CA110" s="8">
        <f t="shared" si="117"/>
        <v>261522.8</v>
      </c>
      <c r="CB110" s="8">
        <f t="shared" si="118"/>
        <v>261522.8</v>
      </c>
      <c r="CC110" s="9">
        <f>'Капитал МС'!CC110+ИГС!CC110+'Макс-М'!CC110</f>
        <v>91</v>
      </c>
      <c r="CD110" s="8">
        <f>'Капитал МС'!CD110+ИГС!CD110+'Макс-М'!CD110</f>
        <v>35136.78</v>
      </c>
      <c r="CE110" s="9">
        <f>'Капитал МС'!CE110+ИГС!CE110+'Макс-М'!CE110</f>
        <v>44</v>
      </c>
      <c r="CF110" s="8">
        <f>'Капитал МС'!CF110+ИГС!CF110+'Макс-М'!CF110</f>
        <v>20485.580000000002</v>
      </c>
      <c r="CG110" s="9">
        <f>'Капитал МС'!CG110+ИГС!CG110+'Макс-М'!CG110</f>
        <v>234</v>
      </c>
      <c r="CH110" s="8">
        <f>'Капитал МС'!CH110+ИГС!CH110+'Макс-М'!CH110</f>
        <v>205900.44</v>
      </c>
      <c r="CI110" s="9">
        <f>'Капитал МС'!CI110+ИГС!CI110+'Макс-М'!CI110</f>
        <v>0</v>
      </c>
      <c r="CJ110" s="8">
        <f>'Капитал МС'!CJ110+ИГС!CJ110+'Макс-М'!CJ110</f>
        <v>0</v>
      </c>
      <c r="CK110" s="9">
        <f>'Капитал МС'!CK110+ИГС!CK110+'Макс-М'!CK110</f>
        <v>0</v>
      </c>
      <c r="CL110" s="8">
        <f>'Капитал МС'!CL110+ИГС!CL110+'Макс-М'!CL110</f>
        <v>0</v>
      </c>
      <c r="CM110" s="9">
        <f>'Капитал МС'!CM110+ИГС!CM110+'Макс-М'!CM110</f>
        <v>0</v>
      </c>
      <c r="CN110" s="8">
        <f>'Капитал МС'!CN110+ИГС!CN110+'Макс-М'!CN110</f>
        <v>0</v>
      </c>
      <c r="CO110" s="9">
        <f>'Капитал МС'!CO110+ИГС!CO110+'Макс-М'!CO110</f>
        <v>0</v>
      </c>
      <c r="CP110" s="8">
        <f>'Капитал МС'!CP110+ИГС!CP110+'Макс-М'!CP110</f>
        <v>0</v>
      </c>
      <c r="CQ110" s="9">
        <f>'Капитал МС'!CQ110+ИГС!CQ110+'Макс-М'!CQ110</f>
        <v>0</v>
      </c>
      <c r="CR110" s="8">
        <f>'Капитал МС'!CR110+ИГС!CR110+'Макс-М'!CR110</f>
        <v>0</v>
      </c>
    </row>
    <row r="111" spans="1:96" x14ac:dyDescent="0.25">
      <c r="A111" s="12">
        <v>90</v>
      </c>
      <c r="B111" s="18" t="s">
        <v>83</v>
      </c>
      <c r="C111" s="12">
        <v>330338</v>
      </c>
      <c r="D111" s="25" t="s">
        <v>176</v>
      </c>
      <c r="E111" s="25" t="s">
        <v>161</v>
      </c>
      <c r="F111" s="31" t="s">
        <v>177</v>
      </c>
      <c r="G111" s="8">
        <f t="shared" si="94"/>
        <v>17089061.48</v>
      </c>
      <c r="H111" s="8">
        <f t="shared" si="95"/>
        <v>355842.18</v>
      </c>
      <c r="I111" s="9">
        <f t="shared" si="119"/>
        <v>494</v>
      </c>
      <c r="J111" s="8">
        <f t="shared" si="96"/>
        <v>355842.18</v>
      </c>
      <c r="K111" s="9">
        <f t="shared" si="97"/>
        <v>0</v>
      </c>
      <c r="L111" s="8">
        <f t="shared" si="98"/>
        <v>0</v>
      </c>
      <c r="M111" s="9">
        <f t="shared" si="99"/>
        <v>0</v>
      </c>
      <c r="N111" s="8">
        <f t="shared" si="100"/>
        <v>0</v>
      </c>
      <c r="O111" s="9">
        <f t="shared" si="101"/>
        <v>201</v>
      </c>
      <c r="P111" s="8">
        <f t="shared" si="102"/>
        <v>8414503.8000000007</v>
      </c>
      <c r="Q111" s="9">
        <f t="shared" si="103"/>
        <v>117</v>
      </c>
      <c r="R111" s="8">
        <f t="shared" si="104"/>
        <v>8318715.5</v>
      </c>
      <c r="S111" s="9">
        <f t="shared" si="105"/>
        <v>0</v>
      </c>
      <c r="T111" s="8">
        <f t="shared" si="106"/>
        <v>0</v>
      </c>
      <c r="U111" s="9">
        <f t="shared" si="107"/>
        <v>115</v>
      </c>
      <c r="V111" s="8">
        <f t="shared" si="108"/>
        <v>8220200</v>
      </c>
      <c r="W111" s="9">
        <f t="shared" si="109"/>
        <v>0</v>
      </c>
      <c r="X111" s="8">
        <f t="shared" si="110"/>
        <v>0</v>
      </c>
      <c r="Y111" s="8">
        <f t="shared" si="111"/>
        <v>4272265.4000000004</v>
      </c>
      <c r="Z111" s="8">
        <f t="shared" si="112"/>
        <v>88960.55</v>
      </c>
      <c r="AA111" s="9">
        <f>'Капитал МС'!AA111+ИГС!AA111+'Макс-М'!AA111</f>
        <v>123</v>
      </c>
      <c r="AB111" s="8">
        <f>'Капитал МС'!AB111+ИГС!AB111+'Макс-М'!AB111</f>
        <v>88960.55</v>
      </c>
      <c r="AC111" s="9">
        <f>'Капитал МС'!AC111+ИГС!AC111+'Макс-М'!AC111</f>
        <v>0</v>
      </c>
      <c r="AD111" s="8">
        <f>'Капитал МС'!AD111+ИГС!AD111+'Макс-М'!AD111</f>
        <v>0</v>
      </c>
      <c r="AE111" s="9">
        <f>'Капитал МС'!AE111+ИГС!AE111+'Макс-М'!AE111</f>
        <v>0</v>
      </c>
      <c r="AF111" s="8">
        <f>'Капитал МС'!AF111+ИГС!AF111+'Макс-М'!AF111</f>
        <v>0</v>
      </c>
      <c r="AG111" s="9">
        <f>'Капитал МС'!AG111+ИГС!AG111+'Макс-М'!AG111</f>
        <v>51</v>
      </c>
      <c r="AH111" s="8">
        <f>'Капитал МС'!AH111+ИГС!AH111+'Макс-М'!AH111</f>
        <v>2103625.96</v>
      </c>
      <c r="AI111" s="9">
        <f>'Капитал МС'!AI111+ИГС!AI111+'Макс-М'!AI111</f>
        <v>29</v>
      </c>
      <c r="AJ111" s="8">
        <f>'Капитал МС'!AJ111+ИГС!AJ111+'Макс-М'!AJ111</f>
        <v>2079678.89</v>
      </c>
      <c r="AK111" s="9">
        <f>'Капитал МС'!AK111+ИГС!AK111+'Макс-М'!AK111</f>
        <v>0</v>
      </c>
      <c r="AL111" s="8">
        <f>'Капитал МС'!AL111+ИГС!AL111+'Макс-М'!AL111</f>
        <v>0</v>
      </c>
      <c r="AM111" s="9">
        <f>'Капитал МС'!AM111+ИГС!AM111+'Макс-М'!AM111</f>
        <v>28</v>
      </c>
      <c r="AN111" s="8">
        <f>'Капитал МС'!AN111+ИГС!AN111+'Макс-М'!AN111</f>
        <v>2055050</v>
      </c>
      <c r="AO111" s="9">
        <f>'Капитал МС'!AO111+ИГС!AO111+'Макс-М'!AO111</f>
        <v>0</v>
      </c>
      <c r="AP111" s="8">
        <f>'Капитал МС'!AP111+ИГС!AP111+'Макс-М'!AP111</f>
        <v>0</v>
      </c>
      <c r="AQ111" s="8">
        <f t="shared" si="113"/>
        <v>4272265.4000000004</v>
      </c>
      <c r="AR111" s="8">
        <f t="shared" si="114"/>
        <v>88960.55</v>
      </c>
      <c r="AS111" s="9">
        <f>'Капитал МС'!AS111+ИГС!AS111+'Макс-М'!AS111</f>
        <v>123</v>
      </c>
      <c r="AT111" s="8">
        <f>'Капитал МС'!AT111+ИГС!AT111+'Макс-М'!AT111</f>
        <v>88960.55</v>
      </c>
      <c r="AU111" s="9">
        <f>'Капитал МС'!AU111+ИГС!AU111+'Макс-М'!AU111</f>
        <v>0</v>
      </c>
      <c r="AV111" s="8">
        <f>'Капитал МС'!AV111+ИГС!AV111+'Макс-М'!AV111</f>
        <v>0</v>
      </c>
      <c r="AW111" s="9">
        <f>'Капитал МС'!AW111+ИГС!AW111+'Макс-М'!AW111</f>
        <v>0</v>
      </c>
      <c r="AX111" s="8">
        <f>'Капитал МС'!AX111+ИГС!AX111+'Макс-М'!AX111</f>
        <v>0</v>
      </c>
      <c r="AY111" s="9">
        <f>'Капитал МС'!AY111+ИГС!AY111+'Макс-М'!AY111</f>
        <v>51</v>
      </c>
      <c r="AZ111" s="8">
        <f>'Капитал МС'!AZ111+ИГС!AZ111+'Макс-М'!AZ111</f>
        <v>2103625.96</v>
      </c>
      <c r="BA111" s="9">
        <f>'Капитал МС'!BA111+ИГС!BA111+'Макс-М'!BA111</f>
        <v>29</v>
      </c>
      <c r="BB111" s="8">
        <f>'Капитал МС'!BB111+ИГС!BB111+'Макс-М'!BB111</f>
        <v>2079678.89</v>
      </c>
      <c r="BC111" s="9">
        <f>'Капитал МС'!BC111+ИГС!BC111+'Макс-М'!BC111</f>
        <v>0</v>
      </c>
      <c r="BD111" s="8">
        <f>'Капитал МС'!BD111+ИГС!BD111+'Макс-М'!BD111</f>
        <v>0</v>
      </c>
      <c r="BE111" s="9">
        <f>'Капитал МС'!BE111+ИГС!BE111+'Макс-М'!BE111</f>
        <v>28</v>
      </c>
      <c r="BF111" s="8">
        <f>'Капитал МС'!BF111+ИГС!BF111+'Макс-М'!BF111</f>
        <v>2055050</v>
      </c>
      <c r="BG111" s="9">
        <f>'Капитал МС'!BG111+ИГС!BG111+'Макс-М'!BG111</f>
        <v>0</v>
      </c>
      <c r="BH111" s="8">
        <f>'Капитал МС'!BH111+ИГС!BH111+'Макс-М'!BH111</f>
        <v>0</v>
      </c>
      <c r="BI111" s="8">
        <f t="shared" si="115"/>
        <v>4272265.4000000004</v>
      </c>
      <c r="BJ111" s="8">
        <f t="shared" si="116"/>
        <v>88960.55</v>
      </c>
      <c r="BK111" s="9">
        <f>'Капитал МС'!BK111+ИГС!BK111+'Макс-М'!BK111</f>
        <v>123</v>
      </c>
      <c r="BL111" s="8">
        <f>'Капитал МС'!BL111+ИГС!BL111+'Макс-М'!BL111</f>
        <v>88960.55</v>
      </c>
      <c r="BM111" s="9">
        <f>'Капитал МС'!BM111+ИГС!BM111+'Макс-М'!BM111</f>
        <v>0</v>
      </c>
      <c r="BN111" s="8">
        <f>'Капитал МС'!BN111+ИГС!BN111+'Макс-М'!BN111</f>
        <v>0</v>
      </c>
      <c r="BO111" s="9">
        <f>'Капитал МС'!BO111+ИГС!BO111+'Макс-М'!BO111</f>
        <v>0</v>
      </c>
      <c r="BP111" s="8">
        <f>'Капитал МС'!BP111+ИГС!BP111+'Макс-М'!BP111</f>
        <v>0</v>
      </c>
      <c r="BQ111" s="9">
        <f>'Капитал МС'!BQ111+ИГС!BQ111+'Макс-М'!BQ111</f>
        <v>51</v>
      </c>
      <c r="BR111" s="8">
        <f>'Капитал МС'!BR111+ИГС!BR111+'Макс-М'!BR111</f>
        <v>2103625.96</v>
      </c>
      <c r="BS111" s="9">
        <f>'Капитал МС'!BS111+ИГС!BS111+'Макс-М'!BS111</f>
        <v>29</v>
      </c>
      <c r="BT111" s="8">
        <f>'Капитал МС'!BT111+ИГС!BT111+'Макс-М'!BT111</f>
        <v>2079678.89</v>
      </c>
      <c r="BU111" s="9">
        <f>'Капитал МС'!BU111+ИГС!BU111+'Макс-М'!BU111</f>
        <v>0</v>
      </c>
      <c r="BV111" s="8">
        <f>'Капитал МС'!BV111+ИГС!BV111+'Макс-М'!BV111</f>
        <v>0</v>
      </c>
      <c r="BW111" s="9">
        <f>'Капитал МС'!BW111+ИГС!BW111+'Макс-М'!BW111</f>
        <v>28</v>
      </c>
      <c r="BX111" s="8">
        <f>'Капитал МС'!BX111+ИГС!BX111+'Макс-М'!BX111</f>
        <v>2055050</v>
      </c>
      <c r="BY111" s="9">
        <f>'Капитал МС'!BY111+ИГС!BY111+'Макс-М'!BY111</f>
        <v>0</v>
      </c>
      <c r="BZ111" s="8">
        <f>'Капитал МС'!BZ111+ИГС!BZ111+'Макс-М'!BZ111</f>
        <v>0</v>
      </c>
      <c r="CA111" s="8">
        <f t="shared" si="117"/>
        <v>4272265.28</v>
      </c>
      <c r="CB111" s="8">
        <f t="shared" si="118"/>
        <v>88960.53</v>
      </c>
      <c r="CC111" s="9">
        <f>'Капитал МС'!CC111+ИГС!CC111+'Макс-М'!CC111</f>
        <v>125</v>
      </c>
      <c r="CD111" s="8">
        <f>'Капитал МС'!CD111+ИГС!CD111+'Макс-М'!CD111</f>
        <v>88960.53</v>
      </c>
      <c r="CE111" s="9">
        <f>'Капитал МС'!CE111+ИГС!CE111+'Макс-М'!CE111</f>
        <v>0</v>
      </c>
      <c r="CF111" s="8">
        <f>'Капитал МС'!CF111+ИГС!CF111+'Макс-М'!CF111</f>
        <v>0</v>
      </c>
      <c r="CG111" s="9">
        <f>'Капитал МС'!CG111+ИГС!CG111+'Макс-М'!CG111</f>
        <v>0</v>
      </c>
      <c r="CH111" s="8">
        <f>'Капитал МС'!CH111+ИГС!CH111+'Макс-М'!CH111</f>
        <v>0</v>
      </c>
      <c r="CI111" s="9">
        <f>'Капитал МС'!CI111+ИГС!CI111+'Макс-М'!CI111</f>
        <v>48</v>
      </c>
      <c r="CJ111" s="8">
        <f>'Капитал МС'!CJ111+ИГС!CJ111+'Макс-М'!CJ111</f>
        <v>2103625.92</v>
      </c>
      <c r="CK111" s="9">
        <f>'Капитал МС'!CK111+ИГС!CK111+'Макс-М'!CK111</f>
        <v>30</v>
      </c>
      <c r="CL111" s="8">
        <f>'Капитал МС'!CL111+ИГС!CL111+'Макс-М'!CL111</f>
        <v>2079678.83</v>
      </c>
      <c r="CM111" s="9">
        <f>'Капитал МС'!CM111+ИГС!CM111+'Макс-М'!CM111</f>
        <v>0</v>
      </c>
      <c r="CN111" s="8">
        <f>'Капитал МС'!CN111+ИГС!CN111+'Макс-М'!CN111</f>
        <v>0</v>
      </c>
      <c r="CO111" s="9">
        <f>'Капитал МС'!CO111+ИГС!CO111+'Макс-М'!CO111</f>
        <v>31</v>
      </c>
      <c r="CP111" s="8">
        <f>'Капитал МС'!CP111+ИГС!CP111+'Макс-М'!CP111</f>
        <v>2055050</v>
      </c>
      <c r="CQ111" s="9">
        <f>'Капитал МС'!CQ111+ИГС!CQ111+'Макс-М'!CQ111</f>
        <v>0</v>
      </c>
      <c r="CR111" s="8">
        <f>'Капитал МС'!CR111+ИГС!CR111+'Макс-М'!CR111</f>
        <v>0</v>
      </c>
    </row>
    <row r="112" spans="1:96" x14ac:dyDescent="0.25">
      <c r="A112" s="12">
        <v>91</v>
      </c>
      <c r="B112" s="18" t="s">
        <v>84</v>
      </c>
      <c r="C112" s="12">
        <v>330339</v>
      </c>
      <c r="D112" s="25" t="s">
        <v>176</v>
      </c>
      <c r="E112" s="25" t="s">
        <v>161</v>
      </c>
      <c r="F112" s="31" t="s">
        <v>177</v>
      </c>
      <c r="G112" s="8">
        <f t="shared" si="94"/>
        <v>3751866.03</v>
      </c>
      <c r="H112" s="8">
        <f t="shared" si="95"/>
        <v>3751866.03</v>
      </c>
      <c r="I112" s="9">
        <f t="shared" si="119"/>
        <v>0</v>
      </c>
      <c r="J112" s="8">
        <f t="shared" si="96"/>
        <v>0</v>
      </c>
      <c r="K112" s="9">
        <f t="shared" si="97"/>
        <v>0</v>
      </c>
      <c r="L112" s="8">
        <f t="shared" si="98"/>
        <v>0</v>
      </c>
      <c r="M112" s="9">
        <f t="shared" si="99"/>
        <v>0</v>
      </c>
      <c r="N112" s="8">
        <f t="shared" si="100"/>
        <v>3751866.03</v>
      </c>
      <c r="O112" s="9">
        <f t="shared" si="101"/>
        <v>0</v>
      </c>
      <c r="P112" s="8">
        <f t="shared" si="102"/>
        <v>0</v>
      </c>
      <c r="Q112" s="9">
        <f t="shared" si="103"/>
        <v>0</v>
      </c>
      <c r="R112" s="8">
        <f t="shared" si="104"/>
        <v>0</v>
      </c>
      <c r="S112" s="9">
        <f t="shared" si="105"/>
        <v>0</v>
      </c>
      <c r="T112" s="8">
        <f t="shared" si="106"/>
        <v>0</v>
      </c>
      <c r="U112" s="9">
        <f t="shared" si="107"/>
        <v>0</v>
      </c>
      <c r="V112" s="8">
        <f t="shared" si="108"/>
        <v>0</v>
      </c>
      <c r="W112" s="9">
        <f t="shared" si="109"/>
        <v>0</v>
      </c>
      <c r="X112" s="8">
        <f t="shared" si="110"/>
        <v>0</v>
      </c>
      <c r="Y112" s="8">
        <f t="shared" si="111"/>
        <v>937966.51</v>
      </c>
      <c r="Z112" s="8">
        <f t="shared" si="112"/>
        <v>937966.51</v>
      </c>
      <c r="AA112" s="9">
        <f>'Капитал МС'!AA112+ИГС!AA112+'Макс-М'!AA112</f>
        <v>0</v>
      </c>
      <c r="AB112" s="8">
        <f>'Капитал МС'!AB112+ИГС!AB112+'Макс-М'!AB112</f>
        <v>0</v>
      </c>
      <c r="AC112" s="9">
        <f>'Капитал МС'!AC112+ИГС!AC112+'Макс-М'!AC112</f>
        <v>0</v>
      </c>
      <c r="AD112" s="8">
        <f>'Капитал МС'!AD112+ИГС!AD112+'Макс-М'!AD112</f>
        <v>0</v>
      </c>
      <c r="AE112" s="9">
        <f>'Капитал МС'!AE112+ИГС!AE112+'Макс-М'!AE112</f>
        <v>0</v>
      </c>
      <c r="AF112" s="8">
        <f>'Капитал МС'!AF112+ИГС!AF112+'Макс-М'!AF112</f>
        <v>937966.51</v>
      </c>
      <c r="AG112" s="9">
        <f>'Капитал МС'!AG112+ИГС!AG112+'Макс-М'!AG112</f>
        <v>0</v>
      </c>
      <c r="AH112" s="8">
        <f>'Капитал МС'!AH112+ИГС!AH112+'Макс-М'!AH112</f>
        <v>0</v>
      </c>
      <c r="AI112" s="9">
        <f>'Капитал МС'!AI112+ИГС!AI112+'Макс-М'!AI112</f>
        <v>0</v>
      </c>
      <c r="AJ112" s="8">
        <f>'Капитал МС'!AJ112+ИГС!AJ112+'Макс-М'!AJ112</f>
        <v>0</v>
      </c>
      <c r="AK112" s="9">
        <f>'Капитал МС'!AK112+ИГС!AK112+'Макс-М'!AK112</f>
        <v>0</v>
      </c>
      <c r="AL112" s="8">
        <f>'Капитал МС'!AL112+ИГС!AL112+'Макс-М'!AL112</f>
        <v>0</v>
      </c>
      <c r="AM112" s="9">
        <f>'Капитал МС'!AM112+ИГС!AM112+'Макс-М'!AM112</f>
        <v>0</v>
      </c>
      <c r="AN112" s="8">
        <f>'Капитал МС'!AN112+ИГС!AN112+'Макс-М'!AN112</f>
        <v>0</v>
      </c>
      <c r="AO112" s="9">
        <f>'Капитал МС'!AO112+ИГС!AO112+'Макс-М'!AO112</f>
        <v>0</v>
      </c>
      <c r="AP112" s="8">
        <f>'Капитал МС'!AP112+ИГС!AP112+'Макс-М'!AP112</f>
        <v>0</v>
      </c>
      <c r="AQ112" s="8">
        <f t="shared" si="113"/>
        <v>937966.51</v>
      </c>
      <c r="AR112" s="8">
        <f t="shared" si="114"/>
        <v>937966.51</v>
      </c>
      <c r="AS112" s="9">
        <f>'Капитал МС'!AS112+ИГС!AS112+'Макс-М'!AS112</f>
        <v>0</v>
      </c>
      <c r="AT112" s="8">
        <f>'Капитал МС'!AT112+ИГС!AT112+'Макс-М'!AT112</f>
        <v>0</v>
      </c>
      <c r="AU112" s="9">
        <f>'Капитал МС'!AU112+ИГС!AU112+'Макс-М'!AU112</f>
        <v>0</v>
      </c>
      <c r="AV112" s="8">
        <f>'Капитал МС'!AV112+ИГС!AV112+'Макс-М'!AV112</f>
        <v>0</v>
      </c>
      <c r="AW112" s="9">
        <f>'Капитал МС'!AW112+ИГС!AW112+'Макс-М'!AW112</f>
        <v>0</v>
      </c>
      <c r="AX112" s="8">
        <f>'Капитал МС'!AX112+ИГС!AX112+'Макс-М'!AX112</f>
        <v>937966.51</v>
      </c>
      <c r="AY112" s="9">
        <f>'Капитал МС'!AY112+ИГС!AY112+'Макс-М'!AY112</f>
        <v>0</v>
      </c>
      <c r="AZ112" s="8">
        <f>'Капитал МС'!AZ112+ИГС!AZ112+'Макс-М'!AZ112</f>
        <v>0</v>
      </c>
      <c r="BA112" s="9">
        <f>'Капитал МС'!BA112+ИГС!BA112+'Макс-М'!BA112</f>
        <v>0</v>
      </c>
      <c r="BB112" s="8">
        <f>'Капитал МС'!BB112+ИГС!BB112+'Макс-М'!BB112</f>
        <v>0</v>
      </c>
      <c r="BC112" s="9">
        <f>'Капитал МС'!BC112+ИГС!BC112+'Макс-М'!BC112</f>
        <v>0</v>
      </c>
      <c r="BD112" s="8">
        <f>'Капитал МС'!BD112+ИГС!BD112+'Макс-М'!BD112</f>
        <v>0</v>
      </c>
      <c r="BE112" s="9">
        <f>'Капитал МС'!BE112+ИГС!BE112+'Макс-М'!BE112</f>
        <v>0</v>
      </c>
      <c r="BF112" s="8">
        <f>'Капитал МС'!BF112+ИГС!BF112+'Макс-М'!BF112</f>
        <v>0</v>
      </c>
      <c r="BG112" s="9">
        <f>'Капитал МС'!BG112+ИГС!BG112+'Макс-М'!BG112</f>
        <v>0</v>
      </c>
      <c r="BH112" s="8">
        <f>'Капитал МС'!BH112+ИГС!BH112+'Макс-М'!BH112</f>
        <v>0</v>
      </c>
      <c r="BI112" s="8">
        <f t="shared" si="115"/>
        <v>937966.51</v>
      </c>
      <c r="BJ112" s="8">
        <f t="shared" si="116"/>
        <v>937966.51</v>
      </c>
      <c r="BK112" s="9">
        <f>'Капитал МС'!BK112+ИГС!BK112+'Макс-М'!BK112</f>
        <v>0</v>
      </c>
      <c r="BL112" s="8">
        <f>'Капитал МС'!BL112+ИГС!BL112+'Макс-М'!BL112</f>
        <v>0</v>
      </c>
      <c r="BM112" s="9">
        <f>'Капитал МС'!BM112+ИГС!BM112+'Макс-М'!BM112</f>
        <v>0</v>
      </c>
      <c r="BN112" s="8">
        <f>'Капитал МС'!BN112+ИГС!BN112+'Макс-М'!BN112</f>
        <v>0</v>
      </c>
      <c r="BO112" s="9">
        <f>'Капитал МС'!BO112+ИГС!BO112+'Макс-М'!BO112</f>
        <v>0</v>
      </c>
      <c r="BP112" s="8">
        <f>'Капитал МС'!BP112+ИГС!BP112+'Макс-М'!BP112</f>
        <v>937966.51</v>
      </c>
      <c r="BQ112" s="9">
        <f>'Капитал МС'!BQ112+ИГС!BQ112+'Макс-М'!BQ112</f>
        <v>0</v>
      </c>
      <c r="BR112" s="8">
        <f>'Капитал МС'!BR112+ИГС!BR112+'Макс-М'!BR112</f>
        <v>0</v>
      </c>
      <c r="BS112" s="9">
        <f>'Капитал МС'!BS112+ИГС!BS112+'Макс-М'!BS112</f>
        <v>0</v>
      </c>
      <c r="BT112" s="8">
        <f>'Капитал МС'!BT112+ИГС!BT112+'Макс-М'!BT112</f>
        <v>0</v>
      </c>
      <c r="BU112" s="9">
        <f>'Капитал МС'!BU112+ИГС!BU112+'Макс-М'!BU112</f>
        <v>0</v>
      </c>
      <c r="BV112" s="8">
        <f>'Капитал МС'!BV112+ИГС!BV112+'Макс-М'!BV112</f>
        <v>0</v>
      </c>
      <c r="BW112" s="9">
        <f>'Капитал МС'!BW112+ИГС!BW112+'Макс-М'!BW112</f>
        <v>0</v>
      </c>
      <c r="BX112" s="8">
        <f>'Капитал МС'!BX112+ИГС!BX112+'Макс-М'!BX112</f>
        <v>0</v>
      </c>
      <c r="BY112" s="9">
        <f>'Капитал МС'!BY112+ИГС!BY112+'Макс-М'!BY112</f>
        <v>0</v>
      </c>
      <c r="BZ112" s="8">
        <f>'Капитал МС'!BZ112+ИГС!BZ112+'Макс-М'!BZ112</f>
        <v>0</v>
      </c>
      <c r="CA112" s="8">
        <f t="shared" si="117"/>
        <v>937966.5</v>
      </c>
      <c r="CB112" s="8">
        <f t="shared" si="118"/>
        <v>937966.5</v>
      </c>
      <c r="CC112" s="9">
        <f>'Капитал МС'!CC112+ИГС!CC112+'Макс-М'!CC112</f>
        <v>0</v>
      </c>
      <c r="CD112" s="8">
        <f>'Капитал МС'!CD112+ИГС!CD112+'Макс-М'!CD112</f>
        <v>0</v>
      </c>
      <c r="CE112" s="9">
        <f>'Капитал МС'!CE112+ИГС!CE112+'Макс-М'!CE112</f>
        <v>0</v>
      </c>
      <c r="CF112" s="8">
        <f>'Капитал МС'!CF112+ИГС!CF112+'Макс-М'!CF112</f>
        <v>0</v>
      </c>
      <c r="CG112" s="9">
        <f>'Капитал МС'!CG112+ИГС!CG112+'Макс-М'!CG112</f>
        <v>0</v>
      </c>
      <c r="CH112" s="8">
        <f>'Капитал МС'!CH112+ИГС!CH112+'Макс-М'!CH112</f>
        <v>937966.5</v>
      </c>
      <c r="CI112" s="9">
        <f>'Капитал МС'!CI112+ИГС!CI112+'Макс-М'!CI112</f>
        <v>0</v>
      </c>
      <c r="CJ112" s="8">
        <f>'Капитал МС'!CJ112+ИГС!CJ112+'Макс-М'!CJ112</f>
        <v>0</v>
      </c>
      <c r="CK112" s="9">
        <f>'Капитал МС'!CK112+ИГС!CK112+'Макс-М'!CK112</f>
        <v>0</v>
      </c>
      <c r="CL112" s="8">
        <f>'Капитал МС'!CL112+ИГС!CL112+'Макс-М'!CL112</f>
        <v>0</v>
      </c>
      <c r="CM112" s="9">
        <f>'Капитал МС'!CM112+ИГС!CM112+'Макс-М'!CM112</f>
        <v>0</v>
      </c>
      <c r="CN112" s="8">
        <f>'Капитал МС'!CN112+ИГС!CN112+'Макс-М'!CN112</f>
        <v>0</v>
      </c>
      <c r="CO112" s="9">
        <f>'Капитал МС'!CO112+ИГС!CO112+'Макс-М'!CO112</f>
        <v>0</v>
      </c>
      <c r="CP112" s="8">
        <f>'Капитал МС'!CP112+ИГС!CP112+'Макс-М'!CP112</f>
        <v>0</v>
      </c>
      <c r="CQ112" s="9">
        <f>'Капитал МС'!CQ112+ИГС!CQ112+'Макс-М'!CQ112</f>
        <v>0</v>
      </c>
      <c r="CR112" s="8">
        <f>'Капитал МС'!CR112+ИГС!CR112+'Макс-М'!CR112</f>
        <v>0</v>
      </c>
    </row>
    <row r="113" spans="1:96" x14ac:dyDescent="0.25">
      <c r="A113" s="12">
        <v>92</v>
      </c>
      <c r="B113" s="18" t="s">
        <v>134</v>
      </c>
      <c r="C113" s="12">
        <v>330400</v>
      </c>
      <c r="D113" s="25" t="s">
        <v>176</v>
      </c>
      <c r="E113" s="25" t="s">
        <v>161</v>
      </c>
      <c r="F113" s="31" t="s">
        <v>177</v>
      </c>
      <c r="G113" s="8">
        <f t="shared" si="94"/>
        <v>855123.02</v>
      </c>
      <c r="H113" s="8">
        <f t="shared" si="95"/>
        <v>855123.02</v>
      </c>
      <c r="I113" s="9">
        <f t="shared" si="119"/>
        <v>642</v>
      </c>
      <c r="J113" s="8">
        <f t="shared" si="96"/>
        <v>290132.64</v>
      </c>
      <c r="K113" s="9">
        <f t="shared" si="97"/>
        <v>0</v>
      </c>
      <c r="L113" s="8">
        <f t="shared" si="98"/>
        <v>0</v>
      </c>
      <c r="M113" s="9">
        <f t="shared" si="99"/>
        <v>532</v>
      </c>
      <c r="N113" s="8">
        <f t="shared" si="100"/>
        <v>564990.38</v>
      </c>
      <c r="O113" s="9">
        <f t="shared" si="101"/>
        <v>0</v>
      </c>
      <c r="P113" s="8">
        <f t="shared" si="102"/>
        <v>0</v>
      </c>
      <c r="Q113" s="9">
        <f t="shared" si="103"/>
        <v>0</v>
      </c>
      <c r="R113" s="8">
        <f t="shared" si="104"/>
        <v>0</v>
      </c>
      <c r="S113" s="9">
        <f t="shared" si="105"/>
        <v>0</v>
      </c>
      <c r="T113" s="8">
        <f t="shared" si="106"/>
        <v>0</v>
      </c>
      <c r="U113" s="9">
        <f t="shared" si="107"/>
        <v>0</v>
      </c>
      <c r="V113" s="8">
        <f t="shared" si="108"/>
        <v>0</v>
      </c>
      <c r="W113" s="9">
        <f t="shared" si="109"/>
        <v>0</v>
      </c>
      <c r="X113" s="8">
        <f t="shared" si="110"/>
        <v>0</v>
      </c>
      <c r="Y113" s="8">
        <f t="shared" si="111"/>
        <v>213780.76</v>
      </c>
      <c r="Z113" s="8">
        <f t="shared" si="112"/>
        <v>213780.76</v>
      </c>
      <c r="AA113" s="9">
        <f>'Капитал МС'!AA113+ИГС!AA113+'Макс-М'!AA113</f>
        <v>161</v>
      </c>
      <c r="AB113" s="8">
        <f>'Капитал МС'!AB113+ИГС!AB113+'Макс-М'!AB113</f>
        <v>72533.16</v>
      </c>
      <c r="AC113" s="9">
        <f>'Капитал МС'!AC113+ИГС!AC113+'Макс-М'!AC113</f>
        <v>0</v>
      </c>
      <c r="AD113" s="8">
        <f>'Капитал МС'!AD113+ИГС!AD113+'Макс-М'!AD113</f>
        <v>0</v>
      </c>
      <c r="AE113" s="9">
        <f>'Капитал МС'!AE113+ИГС!AE113+'Макс-М'!AE113</f>
        <v>134</v>
      </c>
      <c r="AF113" s="8">
        <f>'Капитал МС'!AF113+ИГС!AF113+'Макс-М'!AF113</f>
        <v>141247.6</v>
      </c>
      <c r="AG113" s="9">
        <f>'Капитал МС'!AG113+ИГС!AG113+'Макс-М'!AG113</f>
        <v>0</v>
      </c>
      <c r="AH113" s="8">
        <f>'Капитал МС'!AH113+ИГС!AH113+'Макс-М'!AH113</f>
        <v>0</v>
      </c>
      <c r="AI113" s="9">
        <f>'Капитал МС'!AI113+ИГС!AI113+'Макс-М'!AI113</f>
        <v>0</v>
      </c>
      <c r="AJ113" s="8">
        <f>'Капитал МС'!AJ113+ИГС!AJ113+'Макс-М'!AJ113</f>
        <v>0</v>
      </c>
      <c r="AK113" s="9">
        <f>'Капитал МС'!AK113+ИГС!AK113+'Макс-М'!AK113</f>
        <v>0</v>
      </c>
      <c r="AL113" s="8">
        <f>'Капитал МС'!AL113+ИГС!AL113+'Макс-М'!AL113</f>
        <v>0</v>
      </c>
      <c r="AM113" s="9">
        <f>'Капитал МС'!AM113+ИГС!AM113+'Макс-М'!AM113</f>
        <v>0</v>
      </c>
      <c r="AN113" s="8">
        <f>'Капитал МС'!AN113+ИГС!AN113+'Макс-М'!AN113</f>
        <v>0</v>
      </c>
      <c r="AO113" s="9">
        <f>'Капитал МС'!AO113+ИГС!AO113+'Макс-М'!AO113</f>
        <v>0</v>
      </c>
      <c r="AP113" s="8">
        <f>'Капитал МС'!AP113+ИГС!AP113+'Макс-М'!AP113</f>
        <v>0</v>
      </c>
      <c r="AQ113" s="8">
        <f t="shared" si="113"/>
        <v>213780.76</v>
      </c>
      <c r="AR113" s="8">
        <f t="shared" si="114"/>
        <v>213780.76</v>
      </c>
      <c r="AS113" s="9">
        <f>'Капитал МС'!AS113+ИГС!AS113+'Макс-М'!AS113</f>
        <v>161</v>
      </c>
      <c r="AT113" s="8">
        <f>'Капитал МС'!AT113+ИГС!AT113+'Макс-М'!AT113</f>
        <v>72533.16</v>
      </c>
      <c r="AU113" s="9">
        <f>'Капитал МС'!AU113+ИГС!AU113+'Макс-М'!AU113</f>
        <v>0</v>
      </c>
      <c r="AV113" s="8">
        <f>'Капитал МС'!AV113+ИГС!AV113+'Макс-М'!AV113</f>
        <v>0</v>
      </c>
      <c r="AW113" s="9">
        <f>'Капитал МС'!AW113+ИГС!AW113+'Макс-М'!AW113</f>
        <v>134</v>
      </c>
      <c r="AX113" s="8">
        <f>'Капитал МС'!AX113+ИГС!AX113+'Макс-М'!AX113</f>
        <v>141247.6</v>
      </c>
      <c r="AY113" s="9">
        <f>'Капитал МС'!AY113+ИГС!AY113+'Макс-М'!AY113</f>
        <v>0</v>
      </c>
      <c r="AZ113" s="8">
        <f>'Капитал МС'!AZ113+ИГС!AZ113+'Макс-М'!AZ113</f>
        <v>0</v>
      </c>
      <c r="BA113" s="9">
        <f>'Капитал МС'!BA113+ИГС!BA113+'Макс-М'!BA113</f>
        <v>0</v>
      </c>
      <c r="BB113" s="8">
        <f>'Капитал МС'!BB113+ИГС!BB113+'Макс-М'!BB113</f>
        <v>0</v>
      </c>
      <c r="BC113" s="9">
        <f>'Капитал МС'!BC113+ИГС!BC113+'Макс-М'!BC113</f>
        <v>0</v>
      </c>
      <c r="BD113" s="8">
        <f>'Капитал МС'!BD113+ИГС!BD113+'Макс-М'!BD113</f>
        <v>0</v>
      </c>
      <c r="BE113" s="9">
        <f>'Капитал МС'!BE113+ИГС!BE113+'Макс-М'!BE113</f>
        <v>0</v>
      </c>
      <c r="BF113" s="8">
        <f>'Капитал МС'!BF113+ИГС!BF113+'Макс-М'!BF113</f>
        <v>0</v>
      </c>
      <c r="BG113" s="9">
        <f>'Капитал МС'!BG113+ИГС!BG113+'Макс-М'!BG113</f>
        <v>0</v>
      </c>
      <c r="BH113" s="8">
        <f>'Капитал МС'!BH113+ИГС!BH113+'Макс-М'!BH113</f>
        <v>0</v>
      </c>
      <c r="BI113" s="8">
        <f t="shared" si="115"/>
        <v>213780.76</v>
      </c>
      <c r="BJ113" s="8">
        <f t="shared" si="116"/>
        <v>213780.76</v>
      </c>
      <c r="BK113" s="9">
        <f>'Капитал МС'!BK113+ИГС!BK113+'Макс-М'!BK113</f>
        <v>161</v>
      </c>
      <c r="BL113" s="8">
        <f>'Капитал МС'!BL113+ИГС!BL113+'Макс-М'!BL113</f>
        <v>72533.16</v>
      </c>
      <c r="BM113" s="9">
        <f>'Капитал МС'!BM113+ИГС!BM113+'Макс-М'!BM113</f>
        <v>0</v>
      </c>
      <c r="BN113" s="8">
        <f>'Капитал МС'!BN113+ИГС!BN113+'Макс-М'!BN113</f>
        <v>0</v>
      </c>
      <c r="BO113" s="9">
        <f>'Капитал МС'!BO113+ИГС!BO113+'Макс-М'!BO113</f>
        <v>134</v>
      </c>
      <c r="BP113" s="8">
        <f>'Капитал МС'!BP113+ИГС!BP113+'Макс-М'!BP113</f>
        <v>141247.6</v>
      </c>
      <c r="BQ113" s="9">
        <f>'Капитал МС'!BQ113+ИГС!BQ113+'Макс-М'!BQ113</f>
        <v>0</v>
      </c>
      <c r="BR113" s="8">
        <f>'Капитал МС'!BR113+ИГС!BR113+'Макс-М'!BR113</f>
        <v>0</v>
      </c>
      <c r="BS113" s="9">
        <f>'Капитал МС'!BS113+ИГС!BS113+'Макс-М'!BS113</f>
        <v>0</v>
      </c>
      <c r="BT113" s="8">
        <f>'Капитал МС'!BT113+ИГС!BT113+'Макс-М'!BT113</f>
        <v>0</v>
      </c>
      <c r="BU113" s="9">
        <f>'Капитал МС'!BU113+ИГС!BU113+'Макс-М'!BU113</f>
        <v>0</v>
      </c>
      <c r="BV113" s="8">
        <f>'Капитал МС'!BV113+ИГС!BV113+'Макс-М'!BV113</f>
        <v>0</v>
      </c>
      <c r="BW113" s="9">
        <f>'Капитал МС'!BW113+ИГС!BW113+'Макс-М'!BW113</f>
        <v>0</v>
      </c>
      <c r="BX113" s="8">
        <f>'Капитал МС'!BX113+ИГС!BX113+'Макс-М'!BX113</f>
        <v>0</v>
      </c>
      <c r="BY113" s="9">
        <f>'Капитал МС'!BY113+ИГС!BY113+'Макс-М'!BY113</f>
        <v>0</v>
      </c>
      <c r="BZ113" s="8">
        <f>'Капитал МС'!BZ113+ИГС!BZ113+'Макс-М'!BZ113</f>
        <v>0</v>
      </c>
      <c r="CA113" s="8">
        <f t="shared" si="117"/>
        <v>213780.74</v>
      </c>
      <c r="CB113" s="8">
        <f t="shared" si="118"/>
        <v>213780.74</v>
      </c>
      <c r="CC113" s="9">
        <f>'Капитал МС'!CC113+ИГС!CC113+'Макс-М'!CC113</f>
        <v>159</v>
      </c>
      <c r="CD113" s="8">
        <f>'Капитал МС'!CD113+ИГС!CD113+'Макс-М'!CD113</f>
        <v>72533.16</v>
      </c>
      <c r="CE113" s="9">
        <f>'Капитал МС'!CE113+ИГС!CE113+'Макс-М'!CE113</f>
        <v>0</v>
      </c>
      <c r="CF113" s="8">
        <f>'Капитал МС'!CF113+ИГС!CF113+'Макс-М'!CF113</f>
        <v>0</v>
      </c>
      <c r="CG113" s="9">
        <f>'Капитал МС'!CG113+ИГС!CG113+'Макс-М'!CG113</f>
        <v>130</v>
      </c>
      <c r="CH113" s="8">
        <f>'Капитал МС'!CH113+ИГС!CH113+'Макс-М'!CH113</f>
        <v>141247.57999999999</v>
      </c>
      <c r="CI113" s="9">
        <f>'Капитал МС'!CI113+ИГС!CI113+'Макс-М'!CI113</f>
        <v>0</v>
      </c>
      <c r="CJ113" s="8">
        <f>'Капитал МС'!CJ113+ИГС!CJ113+'Макс-М'!CJ113</f>
        <v>0</v>
      </c>
      <c r="CK113" s="9">
        <f>'Капитал МС'!CK113+ИГС!CK113+'Макс-М'!CK113</f>
        <v>0</v>
      </c>
      <c r="CL113" s="8">
        <f>'Капитал МС'!CL113+ИГС!CL113+'Макс-М'!CL113</f>
        <v>0</v>
      </c>
      <c r="CM113" s="9">
        <f>'Капитал МС'!CM113+ИГС!CM113+'Макс-М'!CM113</f>
        <v>0</v>
      </c>
      <c r="CN113" s="8">
        <f>'Капитал МС'!CN113+ИГС!CN113+'Макс-М'!CN113</f>
        <v>0</v>
      </c>
      <c r="CO113" s="9">
        <f>'Капитал МС'!CO113+ИГС!CO113+'Макс-М'!CO113</f>
        <v>0</v>
      </c>
      <c r="CP113" s="8">
        <f>'Капитал МС'!CP113+ИГС!CP113+'Макс-М'!CP113</f>
        <v>0</v>
      </c>
      <c r="CQ113" s="9">
        <f>'Капитал МС'!CQ113+ИГС!CQ113+'Макс-М'!CQ113</f>
        <v>0</v>
      </c>
      <c r="CR113" s="8">
        <f>'Капитал МС'!CR113+ИГС!CR113+'Макс-М'!CR113</f>
        <v>0</v>
      </c>
    </row>
    <row r="114" spans="1:96" x14ac:dyDescent="0.25">
      <c r="A114" s="12">
        <v>93</v>
      </c>
      <c r="B114" s="18" t="s">
        <v>135</v>
      </c>
      <c r="C114" s="12">
        <v>330405</v>
      </c>
      <c r="D114" s="25" t="s">
        <v>176</v>
      </c>
      <c r="E114" s="25" t="s">
        <v>161</v>
      </c>
      <c r="F114" s="31" t="s">
        <v>177</v>
      </c>
      <c r="G114" s="8">
        <f t="shared" si="94"/>
        <v>1042922.59</v>
      </c>
      <c r="H114" s="8">
        <f t="shared" si="95"/>
        <v>864313.62</v>
      </c>
      <c r="I114" s="9">
        <f t="shared" si="119"/>
        <v>904</v>
      </c>
      <c r="J114" s="8">
        <f t="shared" si="96"/>
        <v>442628.34</v>
      </c>
      <c r="K114" s="9">
        <f t="shared" si="97"/>
        <v>0</v>
      </c>
      <c r="L114" s="8">
        <f t="shared" si="98"/>
        <v>0</v>
      </c>
      <c r="M114" s="9">
        <f t="shared" si="99"/>
        <v>385</v>
      </c>
      <c r="N114" s="8">
        <f t="shared" si="100"/>
        <v>421685.28</v>
      </c>
      <c r="O114" s="9">
        <f t="shared" si="101"/>
        <v>27</v>
      </c>
      <c r="P114" s="8">
        <f t="shared" si="102"/>
        <v>178608.97</v>
      </c>
      <c r="Q114" s="9">
        <f t="shared" si="103"/>
        <v>0</v>
      </c>
      <c r="R114" s="8">
        <f t="shared" si="104"/>
        <v>0</v>
      </c>
      <c r="S114" s="9">
        <f t="shared" si="105"/>
        <v>0</v>
      </c>
      <c r="T114" s="8">
        <f t="shared" si="106"/>
        <v>0</v>
      </c>
      <c r="U114" s="9">
        <f t="shared" si="107"/>
        <v>0</v>
      </c>
      <c r="V114" s="8">
        <f t="shared" si="108"/>
        <v>0</v>
      </c>
      <c r="W114" s="9">
        <f t="shared" si="109"/>
        <v>0</v>
      </c>
      <c r="X114" s="8">
        <f t="shared" si="110"/>
        <v>0</v>
      </c>
      <c r="Y114" s="8">
        <f t="shared" si="111"/>
        <v>260730.66</v>
      </c>
      <c r="Z114" s="8">
        <f t="shared" si="112"/>
        <v>216078.41</v>
      </c>
      <c r="AA114" s="9">
        <f>'Капитал МС'!AA114+ИГС!AA114+'Макс-М'!AA114</f>
        <v>226</v>
      </c>
      <c r="AB114" s="8">
        <f>'Капитал МС'!AB114+ИГС!AB114+'Макс-М'!AB114</f>
        <v>110657.09</v>
      </c>
      <c r="AC114" s="9">
        <f>'Капитал МС'!AC114+ИГС!AC114+'Макс-М'!AC114</f>
        <v>0</v>
      </c>
      <c r="AD114" s="8">
        <f>'Капитал МС'!AD114+ИГС!AD114+'Макс-М'!AD114</f>
        <v>0</v>
      </c>
      <c r="AE114" s="9">
        <f>'Капитал МС'!AE114+ИГС!AE114+'Макс-М'!AE114</f>
        <v>96</v>
      </c>
      <c r="AF114" s="8">
        <f>'Капитал МС'!AF114+ИГС!AF114+'Макс-М'!AF114</f>
        <v>105421.32</v>
      </c>
      <c r="AG114" s="9">
        <f>'Капитал МС'!AG114+ИГС!AG114+'Макс-М'!AG114</f>
        <v>7</v>
      </c>
      <c r="AH114" s="8">
        <f>'Капитал МС'!AH114+ИГС!AH114+'Макс-М'!AH114</f>
        <v>44652.25</v>
      </c>
      <c r="AI114" s="9">
        <f>'Капитал МС'!AI114+ИГС!AI114+'Макс-М'!AI114</f>
        <v>0</v>
      </c>
      <c r="AJ114" s="8">
        <f>'Капитал МС'!AJ114+ИГС!AJ114+'Макс-М'!AJ114</f>
        <v>0</v>
      </c>
      <c r="AK114" s="9">
        <f>'Капитал МС'!AK114+ИГС!AK114+'Макс-М'!AK114</f>
        <v>0</v>
      </c>
      <c r="AL114" s="8">
        <f>'Капитал МС'!AL114+ИГС!AL114+'Макс-М'!AL114</f>
        <v>0</v>
      </c>
      <c r="AM114" s="9">
        <f>'Капитал МС'!AM114+ИГС!AM114+'Макс-М'!AM114</f>
        <v>0</v>
      </c>
      <c r="AN114" s="8">
        <f>'Капитал МС'!AN114+ИГС!AN114+'Макс-М'!AN114</f>
        <v>0</v>
      </c>
      <c r="AO114" s="9">
        <f>'Капитал МС'!AO114+ИГС!AO114+'Макс-М'!AO114</f>
        <v>0</v>
      </c>
      <c r="AP114" s="8">
        <f>'Капитал МС'!AP114+ИГС!AP114+'Макс-М'!AP114</f>
        <v>0</v>
      </c>
      <c r="AQ114" s="8">
        <f t="shared" si="113"/>
        <v>260730.66</v>
      </c>
      <c r="AR114" s="8">
        <f t="shared" si="114"/>
        <v>216078.41</v>
      </c>
      <c r="AS114" s="9">
        <f>'Капитал МС'!AS114+ИГС!AS114+'Макс-М'!AS114</f>
        <v>226</v>
      </c>
      <c r="AT114" s="8">
        <f>'Капитал МС'!AT114+ИГС!AT114+'Макс-М'!AT114</f>
        <v>110657.09</v>
      </c>
      <c r="AU114" s="9">
        <f>'Капитал МС'!AU114+ИГС!AU114+'Макс-М'!AU114</f>
        <v>0</v>
      </c>
      <c r="AV114" s="8">
        <f>'Капитал МС'!AV114+ИГС!AV114+'Макс-М'!AV114</f>
        <v>0</v>
      </c>
      <c r="AW114" s="9">
        <f>'Капитал МС'!AW114+ИГС!AW114+'Макс-М'!AW114</f>
        <v>96</v>
      </c>
      <c r="AX114" s="8">
        <f>'Капитал МС'!AX114+ИГС!AX114+'Макс-М'!AX114</f>
        <v>105421.32</v>
      </c>
      <c r="AY114" s="9">
        <f>'Капитал МС'!AY114+ИГС!AY114+'Макс-М'!AY114</f>
        <v>7</v>
      </c>
      <c r="AZ114" s="8">
        <f>'Капитал МС'!AZ114+ИГС!AZ114+'Макс-М'!AZ114</f>
        <v>44652.25</v>
      </c>
      <c r="BA114" s="9">
        <f>'Капитал МС'!BA114+ИГС!BA114+'Макс-М'!BA114</f>
        <v>0</v>
      </c>
      <c r="BB114" s="8">
        <f>'Капитал МС'!BB114+ИГС!BB114+'Макс-М'!BB114</f>
        <v>0</v>
      </c>
      <c r="BC114" s="9">
        <f>'Капитал МС'!BC114+ИГС!BC114+'Макс-М'!BC114</f>
        <v>0</v>
      </c>
      <c r="BD114" s="8">
        <f>'Капитал МС'!BD114+ИГС!BD114+'Макс-М'!BD114</f>
        <v>0</v>
      </c>
      <c r="BE114" s="9">
        <f>'Капитал МС'!BE114+ИГС!BE114+'Макс-М'!BE114</f>
        <v>0</v>
      </c>
      <c r="BF114" s="8">
        <f>'Капитал МС'!BF114+ИГС!BF114+'Макс-М'!BF114</f>
        <v>0</v>
      </c>
      <c r="BG114" s="9">
        <f>'Капитал МС'!BG114+ИГС!BG114+'Макс-М'!BG114</f>
        <v>0</v>
      </c>
      <c r="BH114" s="8">
        <f>'Капитал МС'!BH114+ИГС!BH114+'Макс-М'!BH114</f>
        <v>0</v>
      </c>
      <c r="BI114" s="8">
        <f t="shared" si="115"/>
        <v>260730.66</v>
      </c>
      <c r="BJ114" s="8">
        <f t="shared" si="116"/>
        <v>216078.41</v>
      </c>
      <c r="BK114" s="9">
        <f>'Капитал МС'!BK114+ИГС!BK114+'Макс-М'!BK114</f>
        <v>226</v>
      </c>
      <c r="BL114" s="8">
        <f>'Капитал МС'!BL114+ИГС!BL114+'Макс-М'!BL114</f>
        <v>110657.09</v>
      </c>
      <c r="BM114" s="9">
        <f>'Капитал МС'!BM114+ИГС!BM114+'Макс-М'!BM114</f>
        <v>0</v>
      </c>
      <c r="BN114" s="8">
        <f>'Капитал МС'!BN114+ИГС!BN114+'Макс-М'!BN114</f>
        <v>0</v>
      </c>
      <c r="BO114" s="9">
        <f>'Капитал МС'!BO114+ИГС!BO114+'Макс-М'!BO114</f>
        <v>96</v>
      </c>
      <c r="BP114" s="8">
        <f>'Капитал МС'!BP114+ИГС!BP114+'Макс-М'!BP114</f>
        <v>105421.32</v>
      </c>
      <c r="BQ114" s="9">
        <f>'Капитал МС'!BQ114+ИГС!BQ114+'Макс-М'!BQ114</f>
        <v>7</v>
      </c>
      <c r="BR114" s="8">
        <f>'Капитал МС'!BR114+ИГС!BR114+'Макс-М'!BR114</f>
        <v>44652.25</v>
      </c>
      <c r="BS114" s="9">
        <f>'Капитал МС'!BS114+ИГС!BS114+'Макс-М'!BS114</f>
        <v>0</v>
      </c>
      <c r="BT114" s="8">
        <f>'Капитал МС'!BT114+ИГС!BT114+'Макс-М'!BT114</f>
        <v>0</v>
      </c>
      <c r="BU114" s="9">
        <f>'Капитал МС'!BU114+ИГС!BU114+'Макс-М'!BU114</f>
        <v>0</v>
      </c>
      <c r="BV114" s="8">
        <f>'Капитал МС'!BV114+ИГС!BV114+'Макс-М'!BV114</f>
        <v>0</v>
      </c>
      <c r="BW114" s="9">
        <f>'Капитал МС'!BW114+ИГС!BW114+'Макс-М'!BW114</f>
        <v>0</v>
      </c>
      <c r="BX114" s="8">
        <f>'Капитал МС'!BX114+ИГС!BX114+'Макс-М'!BX114</f>
        <v>0</v>
      </c>
      <c r="BY114" s="9">
        <f>'Капитал МС'!BY114+ИГС!BY114+'Макс-М'!BY114</f>
        <v>0</v>
      </c>
      <c r="BZ114" s="8">
        <f>'Капитал МС'!BZ114+ИГС!BZ114+'Макс-М'!BZ114</f>
        <v>0</v>
      </c>
      <c r="CA114" s="8">
        <f t="shared" si="117"/>
        <v>260730.61</v>
      </c>
      <c r="CB114" s="8">
        <f t="shared" si="118"/>
        <v>216078.39</v>
      </c>
      <c r="CC114" s="9">
        <f>'Капитал МС'!CC114+ИГС!CC114+'Макс-М'!CC114</f>
        <v>226</v>
      </c>
      <c r="CD114" s="8">
        <f>'Капитал МС'!CD114+ИГС!CD114+'Макс-М'!CD114</f>
        <v>110657.07</v>
      </c>
      <c r="CE114" s="9">
        <f>'Капитал МС'!CE114+ИГС!CE114+'Макс-М'!CE114</f>
        <v>0</v>
      </c>
      <c r="CF114" s="8">
        <f>'Капитал МС'!CF114+ИГС!CF114+'Макс-М'!CF114</f>
        <v>0</v>
      </c>
      <c r="CG114" s="9">
        <f>'Капитал МС'!CG114+ИГС!CG114+'Макс-М'!CG114</f>
        <v>97</v>
      </c>
      <c r="CH114" s="8">
        <f>'Капитал МС'!CH114+ИГС!CH114+'Макс-М'!CH114</f>
        <v>105421.32</v>
      </c>
      <c r="CI114" s="9">
        <f>'Капитал МС'!CI114+ИГС!CI114+'Макс-М'!CI114</f>
        <v>6</v>
      </c>
      <c r="CJ114" s="8">
        <f>'Капитал МС'!CJ114+ИГС!CJ114+'Макс-М'!CJ114</f>
        <v>44652.22</v>
      </c>
      <c r="CK114" s="9">
        <f>'Капитал МС'!CK114+ИГС!CK114+'Макс-М'!CK114</f>
        <v>0</v>
      </c>
      <c r="CL114" s="8">
        <f>'Капитал МС'!CL114+ИГС!CL114+'Макс-М'!CL114</f>
        <v>0</v>
      </c>
      <c r="CM114" s="9">
        <f>'Капитал МС'!CM114+ИГС!CM114+'Макс-М'!CM114</f>
        <v>0</v>
      </c>
      <c r="CN114" s="8">
        <f>'Капитал МС'!CN114+ИГС!CN114+'Макс-М'!CN114</f>
        <v>0</v>
      </c>
      <c r="CO114" s="9">
        <f>'Капитал МС'!CO114+ИГС!CO114+'Макс-М'!CO114</f>
        <v>0</v>
      </c>
      <c r="CP114" s="8">
        <f>'Капитал МС'!CP114+ИГС!CP114+'Макс-М'!CP114</f>
        <v>0</v>
      </c>
      <c r="CQ114" s="9">
        <f>'Капитал МС'!CQ114+ИГС!CQ114+'Макс-М'!CQ114</f>
        <v>0</v>
      </c>
      <c r="CR114" s="8">
        <f>'Капитал МС'!CR114+ИГС!CR114+'Макс-М'!CR114</f>
        <v>0</v>
      </c>
    </row>
    <row r="115" spans="1:96" x14ac:dyDescent="0.25">
      <c r="A115" s="12"/>
      <c r="B115" s="17" t="s">
        <v>85</v>
      </c>
      <c r="C115" s="12"/>
      <c r="D115" s="25"/>
      <c r="E115" s="25"/>
      <c r="F115" s="31"/>
      <c r="G115" s="8">
        <f t="shared" si="94"/>
        <v>0</v>
      </c>
      <c r="H115" s="8">
        <f t="shared" si="95"/>
        <v>0</v>
      </c>
      <c r="I115" s="9">
        <f t="shared" si="119"/>
        <v>0</v>
      </c>
      <c r="J115" s="8">
        <f t="shared" si="96"/>
        <v>0</v>
      </c>
      <c r="K115" s="9">
        <f t="shared" si="97"/>
        <v>0</v>
      </c>
      <c r="L115" s="8">
        <f t="shared" si="98"/>
        <v>0</v>
      </c>
      <c r="M115" s="9">
        <f t="shared" si="99"/>
        <v>0</v>
      </c>
      <c r="N115" s="8">
        <f t="shared" si="100"/>
        <v>0</v>
      </c>
      <c r="O115" s="9">
        <f t="shared" si="101"/>
        <v>0</v>
      </c>
      <c r="P115" s="8">
        <f t="shared" si="102"/>
        <v>0</v>
      </c>
      <c r="Q115" s="9">
        <f t="shared" si="103"/>
        <v>0</v>
      </c>
      <c r="R115" s="8">
        <f t="shared" si="104"/>
        <v>0</v>
      </c>
      <c r="S115" s="9">
        <f t="shared" si="105"/>
        <v>0</v>
      </c>
      <c r="T115" s="8">
        <f t="shared" si="106"/>
        <v>0</v>
      </c>
      <c r="U115" s="9">
        <f t="shared" si="107"/>
        <v>0</v>
      </c>
      <c r="V115" s="8">
        <f t="shared" si="108"/>
        <v>0</v>
      </c>
      <c r="W115" s="9">
        <f t="shared" si="109"/>
        <v>0</v>
      </c>
      <c r="X115" s="8">
        <f t="shared" si="110"/>
        <v>0</v>
      </c>
      <c r="Y115" s="8">
        <f t="shared" si="111"/>
        <v>0</v>
      </c>
      <c r="Z115" s="8">
        <f t="shared" si="112"/>
        <v>0</v>
      </c>
      <c r="AA115" s="9">
        <f>'Капитал МС'!AA115+ИГС!AA115+'Макс-М'!AA115</f>
        <v>0</v>
      </c>
      <c r="AB115" s="8">
        <f>'Капитал МС'!AB115+ИГС!AB115+'Макс-М'!AB115</f>
        <v>0</v>
      </c>
      <c r="AC115" s="9">
        <f>'Капитал МС'!AC115+ИГС!AC115+'Макс-М'!AC115</f>
        <v>0</v>
      </c>
      <c r="AD115" s="8">
        <f>'Капитал МС'!AD115+ИГС!AD115+'Макс-М'!AD115</f>
        <v>0</v>
      </c>
      <c r="AE115" s="9">
        <f>'Капитал МС'!AE115+ИГС!AE115+'Макс-М'!AE115</f>
        <v>0</v>
      </c>
      <c r="AF115" s="8">
        <f>'Капитал МС'!AF115+ИГС!AF115+'Макс-М'!AF115</f>
        <v>0</v>
      </c>
      <c r="AG115" s="9">
        <f>'Капитал МС'!AG115+ИГС!AG115+'Макс-М'!AG115</f>
        <v>0</v>
      </c>
      <c r="AH115" s="8">
        <f>'Капитал МС'!AH115+ИГС!AH115+'Макс-М'!AH115</f>
        <v>0</v>
      </c>
      <c r="AI115" s="9">
        <f>'Капитал МС'!AI115+ИГС!AI115+'Макс-М'!AI115</f>
        <v>0</v>
      </c>
      <c r="AJ115" s="8">
        <f>'Капитал МС'!AJ115+ИГС!AJ115+'Макс-М'!AJ115</f>
        <v>0</v>
      </c>
      <c r="AK115" s="9">
        <f>'Капитал МС'!AK115+ИГС!AK115+'Макс-М'!AK115</f>
        <v>0</v>
      </c>
      <c r="AL115" s="8">
        <f>'Капитал МС'!AL115+ИГС!AL115+'Макс-М'!AL115</f>
        <v>0</v>
      </c>
      <c r="AM115" s="9">
        <f>'Капитал МС'!AM115+ИГС!AM115+'Макс-М'!AM115</f>
        <v>0</v>
      </c>
      <c r="AN115" s="8">
        <f>'Капитал МС'!AN115+ИГС!AN115+'Макс-М'!AN115</f>
        <v>0</v>
      </c>
      <c r="AO115" s="9">
        <f>'Капитал МС'!AO115+ИГС!AO115+'Макс-М'!AO115</f>
        <v>0</v>
      </c>
      <c r="AP115" s="8">
        <f>'Капитал МС'!AP115+ИГС!AP115+'Макс-М'!AP115</f>
        <v>0</v>
      </c>
      <c r="AQ115" s="8">
        <f t="shared" si="113"/>
        <v>0</v>
      </c>
      <c r="AR115" s="8">
        <f t="shared" si="114"/>
        <v>0</v>
      </c>
      <c r="AS115" s="9">
        <f>'Капитал МС'!AS115+ИГС!AS115+'Макс-М'!AS115</f>
        <v>0</v>
      </c>
      <c r="AT115" s="8">
        <f>'Капитал МС'!AT115+ИГС!AT115+'Макс-М'!AT115</f>
        <v>0</v>
      </c>
      <c r="AU115" s="9">
        <f>'Капитал МС'!AU115+ИГС!AU115+'Макс-М'!AU115</f>
        <v>0</v>
      </c>
      <c r="AV115" s="8">
        <f>'Капитал МС'!AV115+ИГС!AV115+'Макс-М'!AV115</f>
        <v>0</v>
      </c>
      <c r="AW115" s="9">
        <f>'Капитал МС'!AW115+ИГС!AW115+'Макс-М'!AW115</f>
        <v>0</v>
      </c>
      <c r="AX115" s="8">
        <f>'Капитал МС'!AX115+ИГС!AX115+'Макс-М'!AX115</f>
        <v>0</v>
      </c>
      <c r="AY115" s="9">
        <f>'Капитал МС'!AY115+ИГС!AY115+'Макс-М'!AY115</f>
        <v>0</v>
      </c>
      <c r="AZ115" s="8">
        <f>'Капитал МС'!AZ115+ИГС!AZ115+'Макс-М'!AZ115</f>
        <v>0</v>
      </c>
      <c r="BA115" s="9">
        <f>'Капитал МС'!BA115+ИГС!BA115+'Макс-М'!BA115</f>
        <v>0</v>
      </c>
      <c r="BB115" s="8">
        <f>'Капитал МС'!BB115+ИГС!BB115+'Макс-М'!BB115</f>
        <v>0</v>
      </c>
      <c r="BC115" s="9">
        <f>'Капитал МС'!BC115+ИГС!BC115+'Макс-М'!BC115</f>
        <v>0</v>
      </c>
      <c r="BD115" s="8">
        <f>'Капитал МС'!BD115+ИГС!BD115+'Макс-М'!BD115</f>
        <v>0</v>
      </c>
      <c r="BE115" s="9">
        <f>'Капитал МС'!BE115+ИГС!BE115+'Макс-М'!BE115</f>
        <v>0</v>
      </c>
      <c r="BF115" s="8">
        <f>'Капитал МС'!BF115+ИГС!BF115+'Макс-М'!BF115</f>
        <v>0</v>
      </c>
      <c r="BG115" s="9">
        <f>'Капитал МС'!BG115+ИГС!BG115+'Макс-М'!BG115</f>
        <v>0</v>
      </c>
      <c r="BH115" s="8">
        <f>'Капитал МС'!BH115+ИГС!BH115+'Макс-М'!BH115</f>
        <v>0</v>
      </c>
      <c r="BI115" s="8">
        <f t="shared" si="115"/>
        <v>0</v>
      </c>
      <c r="BJ115" s="8">
        <f t="shared" si="116"/>
        <v>0</v>
      </c>
      <c r="BK115" s="9">
        <f>'Капитал МС'!BK115+ИГС!BK115+'Макс-М'!BK115</f>
        <v>0</v>
      </c>
      <c r="BL115" s="8">
        <f>'Капитал МС'!BL115+ИГС!BL115+'Макс-М'!BL115</f>
        <v>0</v>
      </c>
      <c r="BM115" s="9">
        <f>'Капитал МС'!BM115+ИГС!BM115+'Макс-М'!BM115</f>
        <v>0</v>
      </c>
      <c r="BN115" s="8">
        <f>'Капитал МС'!BN115+ИГС!BN115+'Макс-М'!BN115</f>
        <v>0</v>
      </c>
      <c r="BO115" s="9">
        <f>'Капитал МС'!BO115+ИГС!BO115+'Макс-М'!BO115</f>
        <v>0</v>
      </c>
      <c r="BP115" s="8">
        <f>'Капитал МС'!BP115+ИГС!BP115+'Макс-М'!BP115</f>
        <v>0</v>
      </c>
      <c r="BQ115" s="9">
        <f>'Капитал МС'!BQ115+ИГС!BQ115+'Макс-М'!BQ115</f>
        <v>0</v>
      </c>
      <c r="BR115" s="8">
        <f>'Капитал МС'!BR115+ИГС!BR115+'Макс-М'!BR115</f>
        <v>0</v>
      </c>
      <c r="BS115" s="9">
        <f>'Капитал МС'!BS115+ИГС!BS115+'Макс-М'!BS115</f>
        <v>0</v>
      </c>
      <c r="BT115" s="8">
        <f>'Капитал МС'!BT115+ИГС!BT115+'Макс-М'!BT115</f>
        <v>0</v>
      </c>
      <c r="BU115" s="9">
        <f>'Капитал МС'!BU115+ИГС!BU115+'Макс-М'!BU115</f>
        <v>0</v>
      </c>
      <c r="BV115" s="8">
        <f>'Капитал МС'!BV115+ИГС!BV115+'Макс-М'!BV115</f>
        <v>0</v>
      </c>
      <c r="BW115" s="9">
        <f>'Капитал МС'!BW115+ИГС!BW115+'Макс-М'!BW115</f>
        <v>0</v>
      </c>
      <c r="BX115" s="8">
        <f>'Капитал МС'!BX115+ИГС!BX115+'Макс-М'!BX115</f>
        <v>0</v>
      </c>
      <c r="BY115" s="9">
        <f>'Капитал МС'!BY115+ИГС!BY115+'Макс-М'!BY115</f>
        <v>0</v>
      </c>
      <c r="BZ115" s="8">
        <f>'Капитал МС'!BZ115+ИГС!BZ115+'Макс-М'!BZ115</f>
        <v>0</v>
      </c>
      <c r="CA115" s="8">
        <f t="shared" si="117"/>
        <v>0</v>
      </c>
      <c r="CB115" s="8">
        <f t="shared" si="118"/>
        <v>0</v>
      </c>
      <c r="CC115" s="9">
        <f>'Капитал МС'!CC115+ИГС!CC115+'Макс-М'!CC115</f>
        <v>0</v>
      </c>
      <c r="CD115" s="8">
        <f>'Капитал МС'!CD115+ИГС!CD115+'Макс-М'!CD115</f>
        <v>0</v>
      </c>
      <c r="CE115" s="9">
        <f>'Капитал МС'!CE115+ИГС!CE115+'Макс-М'!CE115</f>
        <v>0</v>
      </c>
      <c r="CF115" s="8">
        <f>'Капитал МС'!CF115+ИГС!CF115+'Макс-М'!CF115</f>
        <v>0</v>
      </c>
      <c r="CG115" s="9">
        <f>'Капитал МС'!CG115+ИГС!CG115+'Макс-М'!CG115</f>
        <v>0</v>
      </c>
      <c r="CH115" s="8">
        <f>'Капитал МС'!CH115+ИГС!CH115+'Макс-М'!CH115</f>
        <v>0</v>
      </c>
      <c r="CI115" s="9">
        <f>'Капитал МС'!CI115+ИГС!CI115+'Макс-М'!CI115</f>
        <v>0</v>
      </c>
      <c r="CJ115" s="8">
        <f>'Капитал МС'!CJ115+ИГС!CJ115+'Макс-М'!CJ115</f>
        <v>0</v>
      </c>
      <c r="CK115" s="9">
        <f>'Капитал МС'!CK115+ИГС!CK115+'Макс-М'!CK115</f>
        <v>0</v>
      </c>
      <c r="CL115" s="8">
        <f>'Капитал МС'!CL115+ИГС!CL115+'Макс-М'!CL115</f>
        <v>0</v>
      </c>
      <c r="CM115" s="9">
        <f>'Капитал МС'!CM115+ИГС!CM115+'Макс-М'!CM115</f>
        <v>0</v>
      </c>
      <c r="CN115" s="8">
        <f>'Капитал МС'!CN115+ИГС!CN115+'Макс-М'!CN115</f>
        <v>0</v>
      </c>
      <c r="CO115" s="9">
        <f>'Капитал МС'!CO115+ИГС!CO115+'Макс-М'!CO115</f>
        <v>0</v>
      </c>
      <c r="CP115" s="8">
        <f>'Капитал МС'!CP115+ИГС!CP115+'Макс-М'!CP115</f>
        <v>0</v>
      </c>
      <c r="CQ115" s="9">
        <f>'Капитал МС'!CQ115+ИГС!CQ115+'Макс-М'!CQ115</f>
        <v>0</v>
      </c>
      <c r="CR115" s="8">
        <f>'Капитал МС'!CR115+ИГС!CR115+'Макс-М'!CR115</f>
        <v>0</v>
      </c>
    </row>
    <row r="116" spans="1:96" x14ac:dyDescent="0.25">
      <c r="A116" s="12">
        <v>94</v>
      </c>
      <c r="B116" s="18" t="s">
        <v>86</v>
      </c>
      <c r="C116" s="12">
        <v>330071</v>
      </c>
      <c r="D116" s="25" t="s">
        <v>178</v>
      </c>
      <c r="E116" s="25" t="s">
        <v>155</v>
      </c>
      <c r="F116" s="31" t="s">
        <v>179</v>
      </c>
      <c r="G116" s="8">
        <f t="shared" si="94"/>
        <v>275709511.66000003</v>
      </c>
      <c r="H116" s="8">
        <f t="shared" si="95"/>
        <v>145666325.56</v>
      </c>
      <c r="I116" s="9">
        <f t="shared" si="119"/>
        <v>135018</v>
      </c>
      <c r="J116" s="8">
        <f t="shared" si="96"/>
        <v>72585971.849999994</v>
      </c>
      <c r="K116" s="9">
        <f t="shared" si="97"/>
        <v>14970</v>
      </c>
      <c r="L116" s="8">
        <f t="shared" si="98"/>
        <v>5648071.0099999998</v>
      </c>
      <c r="M116" s="9">
        <f t="shared" si="99"/>
        <v>52321</v>
      </c>
      <c r="N116" s="8">
        <f t="shared" si="100"/>
        <v>67432282.700000003</v>
      </c>
      <c r="O116" s="9">
        <f t="shared" si="101"/>
        <v>1369</v>
      </c>
      <c r="P116" s="8">
        <f t="shared" si="102"/>
        <v>9644197.0399999991</v>
      </c>
      <c r="Q116" s="9">
        <f t="shared" si="103"/>
        <v>4404</v>
      </c>
      <c r="R116" s="8">
        <f t="shared" si="104"/>
        <v>77388610.079999998</v>
      </c>
      <c r="S116" s="9">
        <f t="shared" si="105"/>
        <v>0</v>
      </c>
      <c r="T116" s="8">
        <f t="shared" si="106"/>
        <v>0</v>
      </c>
      <c r="U116" s="9">
        <f t="shared" si="107"/>
        <v>0</v>
      </c>
      <c r="V116" s="8">
        <f t="shared" si="108"/>
        <v>0</v>
      </c>
      <c r="W116" s="9">
        <f t="shared" si="109"/>
        <v>14671</v>
      </c>
      <c r="X116" s="8">
        <f t="shared" si="110"/>
        <v>43010378.979999997</v>
      </c>
      <c r="Y116" s="8">
        <f t="shared" si="111"/>
        <v>69448053.140000001</v>
      </c>
      <c r="Z116" s="8">
        <f t="shared" si="112"/>
        <v>36916751.609999999</v>
      </c>
      <c r="AA116" s="9">
        <f>'Капитал МС'!AA116+ИГС!AA116+'Макс-М'!AA116</f>
        <v>33755</v>
      </c>
      <c r="AB116" s="8">
        <f>'Капитал МС'!AB116+ИГС!AB116+'Макс-М'!AB116</f>
        <v>18371569.559999999</v>
      </c>
      <c r="AC116" s="9">
        <f>'Капитал МС'!AC116+ИГС!AC116+'Макс-М'!AC116</f>
        <v>3743</v>
      </c>
      <c r="AD116" s="8">
        <f>'Капитал МС'!AD116+ИГС!AD116+'Макс-М'!AD116</f>
        <v>1412017.76</v>
      </c>
      <c r="AE116" s="9">
        <f>'Капитал МС'!AE116+ИГС!AE116+'Макс-М'!AE116</f>
        <v>13081</v>
      </c>
      <c r="AF116" s="8">
        <f>'Капитал МС'!AF116+ИГС!AF116+'Макс-М'!AF116</f>
        <v>17133164.289999999</v>
      </c>
      <c r="AG116" s="9">
        <f>'Капитал МС'!AG116+ИГС!AG116+'Макс-М'!AG116</f>
        <v>342</v>
      </c>
      <c r="AH116" s="8">
        <f>'Капитал МС'!AH116+ИГС!AH116+'Макс-М'!AH116</f>
        <v>2411049.2599999998</v>
      </c>
      <c r="AI116" s="9">
        <f>'Капитал МС'!AI116+ИГС!AI116+'Макс-М'!AI116</f>
        <v>1102</v>
      </c>
      <c r="AJ116" s="8">
        <f>'Капитал МС'!AJ116+ИГС!AJ116+'Макс-М'!AJ116</f>
        <v>19347152.52</v>
      </c>
      <c r="AK116" s="9">
        <f>'Капитал МС'!AK116+ИГС!AK116+'Макс-М'!AK116</f>
        <v>0</v>
      </c>
      <c r="AL116" s="8">
        <f>'Капитал МС'!AL116+ИГС!AL116+'Макс-М'!AL116</f>
        <v>0</v>
      </c>
      <c r="AM116" s="9">
        <f>'Капитал МС'!AM116+ИГС!AM116+'Макс-М'!AM116</f>
        <v>0</v>
      </c>
      <c r="AN116" s="8">
        <f>'Капитал МС'!AN116+ИГС!AN116+'Макс-М'!AN116</f>
        <v>0</v>
      </c>
      <c r="AO116" s="9">
        <f>'Капитал МС'!AO116+ИГС!AO116+'Макс-М'!AO116</f>
        <v>3668</v>
      </c>
      <c r="AP116" s="8">
        <f>'Капитал МС'!AP116+ИГС!AP116+'Макс-М'!AP116</f>
        <v>10773099.75</v>
      </c>
      <c r="AQ116" s="8">
        <f t="shared" si="113"/>
        <v>69448053.140000001</v>
      </c>
      <c r="AR116" s="8">
        <f t="shared" si="114"/>
        <v>36916751.609999999</v>
      </c>
      <c r="AS116" s="9">
        <f>'Капитал МС'!AS116+ИГС!AS116+'Макс-М'!AS116</f>
        <v>33755</v>
      </c>
      <c r="AT116" s="8">
        <f>'Капитал МС'!AT116+ИГС!AT116+'Макс-М'!AT116</f>
        <v>18371569.559999999</v>
      </c>
      <c r="AU116" s="9">
        <f>'Капитал МС'!AU116+ИГС!AU116+'Макс-М'!AU116</f>
        <v>3743</v>
      </c>
      <c r="AV116" s="8">
        <f>'Капитал МС'!AV116+ИГС!AV116+'Макс-М'!AV116</f>
        <v>1412017.76</v>
      </c>
      <c r="AW116" s="9">
        <f>'Капитал МС'!AW116+ИГС!AW116+'Макс-М'!AW116</f>
        <v>13081</v>
      </c>
      <c r="AX116" s="8">
        <f>'Капитал МС'!AX116+ИГС!AX116+'Макс-М'!AX116</f>
        <v>17133164.289999999</v>
      </c>
      <c r="AY116" s="9">
        <f>'Капитал МС'!AY116+ИГС!AY116+'Макс-М'!AY116</f>
        <v>342</v>
      </c>
      <c r="AZ116" s="8">
        <f>'Капитал МС'!AZ116+ИГС!AZ116+'Макс-М'!AZ116</f>
        <v>2411049.2599999998</v>
      </c>
      <c r="BA116" s="9">
        <f>'Капитал МС'!BA116+ИГС!BA116+'Макс-М'!BA116</f>
        <v>1102</v>
      </c>
      <c r="BB116" s="8">
        <f>'Капитал МС'!BB116+ИГС!BB116+'Макс-М'!BB116</f>
        <v>19347152.52</v>
      </c>
      <c r="BC116" s="9">
        <f>'Капитал МС'!BC116+ИГС!BC116+'Макс-М'!BC116</f>
        <v>0</v>
      </c>
      <c r="BD116" s="8">
        <f>'Капитал МС'!BD116+ИГС!BD116+'Макс-М'!BD116</f>
        <v>0</v>
      </c>
      <c r="BE116" s="9">
        <f>'Капитал МС'!BE116+ИГС!BE116+'Макс-М'!BE116</f>
        <v>0</v>
      </c>
      <c r="BF116" s="8">
        <f>'Капитал МС'!BF116+ИГС!BF116+'Макс-М'!BF116</f>
        <v>0</v>
      </c>
      <c r="BG116" s="9">
        <f>'Капитал МС'!BG116+ИГС!BG116+'Макс-М'!BG116</f>
        <v>3668</v>
      </c>
      <c r="BH116" s="8">
        <f>'Капитал МС'!BH116+ИГС!BH116+'Макс-М'!BH116</f>
        <v>10773099.75</v>
      </c>
      <c r="BI116" s="8">
        <f t="shared" si="115"/>
        <v>69448053.129999995</v>
      </c>
      <c r="BJ116" s="8">
        <f t="shared" si="116"/>
        <v>36916751.609999999</v>
      </c>
      <c r="BK116" s="9">
        <f>'Капитал МС'!BK116+ИГС!BK116+'Макс-М'!BK116</f>
        <v>33755</v>
      </c>
      <c r="BL116" s="8">
        <f>'Капитал МС'!BL116+ИГС!BL116+'Макс-М'!BL116</f>
        <v>18371569.559999999</v>
      </c>
      <c r="BM116" s="9">
        <f>'Капитал МС'!BM116+ИГС!BM116+'Макс-М'!BM116</f>
        <v>3743</v>
      </c>
      <c r="BN116" s="8">
        <f>'Капитал МС'!BN116+ИГС!BN116+'Макс-М'!BN116</f>
        <v>1412017.76</v>
      </c>
      <c r="BO116" s="9">
        <f>'Капитал МС'!BO116+ИГС!BO116+'Макс-М'!BO116</f>
        <v>13081</v>
      </c>
      <c r="BP116" s="8">
        <f>'Капитал МС'!BP116+ИГС!BP116+'Макс-М'!BP116</f>
        <v>17133164.289999999</v>
      </c>
      <c r="BQ116" s="9">
        <f>'Капитал МС'!BQ116+ИГС!BQ116+'Макс-М'!BQ116</f>
        <v>342</v>
      </c>
      <c r="BR116" s="8">
        <f>'Капитал МС'!BR116+ИГС!BR116+'Макс-М'!BR116</f>
        <v>2411049.2599999998</v>
      </c>
      <c r="BS116" s="9">
        <f>'Капитал МС'!BS116+ИГС!BS116+'Макс-М'!BS116</f>
        <v>1102</v>
      </c>
      <c r="BT116" s="8">
        <f>'Капитал МС'!BT116+ИГС!BT116+'Макс-М'!BT116</f>
        <v>19347152.52</v>
      </c>
      <c r="BU116" s="9">
        <f>'Капитал МС'!BU116+ИГС!BU116+'Макс-М'!BU116</f>
        <v>0</v>
      </c>
      <c r="BV116" s="8">
        <f>'Капитал МС'!BV116+ИГС!BV116+'Макс-М'!BV116</f>
        <v>0</v>
      </c>
      <c r="BW116" s="9">
        <f>'Капитал МС'!BW116+ИГС!BW116+'Макс-М'!BW116</f>
        <v>0</v>
      </c>
      <c r="BX116" s="8">
        <f>'Капитал МС'!BX116+ИГС!BX116+'Макс-М'!BX116</f>
        <v>0</v>
      </c>
      <c r="BY116" s="9">
        <f>'Капитал МС'!BY116+ИГС!BY116+'Макс-М'!BY116</f>
        <v>3668</v>
      </c>
      <c r="BZ116" s="8">
        <f>'Капитал МС'!BZ116+ИГС!BZ116+'Макс-М'!BZ116</f>
        <v>10773099.74</v>
      </c>
      <c r="CA116" s="8">
        <f t="shared" si="117"/>
        <v>67365352.25</v>
      </c>
      <c r="CB116" s="8">
        <f t="shared" si="118"/>
        <v>34916070.729999997</v>
      </c>
      <c r="CC116" s="9">
        <f>'Капитал МС'!CC116+ИГС!CC116+'Макс-М'!CC116</f>
        <v>33753</v>
      </c>
      <c r="CD116" s="8">
        <f>'Капитал МС'!CD116+ИГС!CD116+'Макс-М'!CD116</f>
        <v>17471263.170000002</v>
      </c>
      <c r="CE116" s="9">
        <f>'Капитал МС'!CE116+ИГС!CE116+'Макс-М'!CE116</f>
        <v>3741</v>
      </c>
      <c r="CF116" s="8">
        <f>'Капитал МС'!CF116+ИГС!CF116+'Макс-М'!CF116</f>
        <v>1412017.73</v>
      </c>
      <c r="CG116" s="9">
        <f>'Капитал МС'!CG116+ИГС!CG116+'Макс-М'!CG116</f>
        <v>13078</v>
      </c>
      <c r="CH116" s="8">
        <f>'Капитал МС'!CH116+ИГС!CH116+'Макс-М'!CH116</f>
        <v>16032789.83</v>
      </c>
      <c r="CI116" s="9">
        <f>'Капитал МС'!CI116+ИГС!CI116+'Макс-М'!CI116</f>
        <v>343</v>
      </c>
      <c r="CJ116" s="8">
        <f>'Капитал МС'!CJ116+ИГС!CJ116+'Макс-М'!CJ116</f>
        <v>2411049.2599999998</v>
      </c>
      <c r="CK116" s="9">
        <f>'Капитал МС'!CK116+ИГС!CK116+'Макс-М'!CK116</f>
        <v>1098</v>
      </c>
      <c r="CL116" s="8">
        <f>'Капитал МС'!CL116+ИГС!CL116+'Макс-М'!CL116</f>
        <v>19347152.52</v>
      </c>
      <c r="CM116" s="9">
        <f>'Капитал МС'!CM116+ИГС!CM116+'Макс-М'!CM116</f>
        <v>0</v>
      </c>
      <c r="CN116" s="8">
        <f>'Капитал МС'!CN116+ИГС!CN116+'Макс-М'!CN116</f>
        <v>0</v>
      </c>
      <c r="CO116" s="9">
        <f>'Капитал МС'!CO116+ИГС!CO116+'Макс-М'!CO116</f>
        <v>0</v>
      </c>
      <c r="CP116" s="8">
        <f>'Капитал МС'!CP116+ИГС!CP116+'Макс-М'!CP116</f>
        <v>0</v>
      </c>
      <c r="CQ116" s="9">
        <f>'Капитал МС'!CQ116+ИГС!CQ116+'Макс-М'!CQ116</f>
        <v>3667</v>
      </c>
      <c r="CR116" s="8">
        <f>'Капитал МС'!CR116+ИГС!CR116+'Макс-М'!CR116</f>
        <v>10691079.74</v>
      </c>
    </row>
    <row r="117" spans="1:96" x14ac:dyDescent="0.25">
      <c r="A117" s="12">
        <v>95</v>
      </c>
      <c r="B117" s="18" t="s">
        <v>87</v>
      </c>
      <c r="C117" s="12">
        <v>330359</v>
      </c>
      <c r="D117" s="25" t="s">
        <v>178</v>
      </c>
      <c r="E117" s="25" t="s">
        <v>161</v>
      </c>
      <c r="F117" s="31" t="s">
        <v>179</v>
      </c>
      <c r="G117" s="8">
        <f t="shared" si="94"/>
        <v>16238106.789999999</v>
      </c>
      <c r="H117" s="8">
        <f t="shared" si="95"/>
        <v>4359021</v>
      </c>
      <c r="I117" s="9">
        <f t="shared" si="119"/>
        <v>153</v>
      </c>
      <c r="J117" s="8">
        <f t="shared" si="96"/>
        <v>84998.93</v>
      </c>
      <c r="K117" s="9">
        <f t="shared" si="97"/>
        <v>3160</v>
      </c>
      <c r="L117" s="8">
        <f t="shared" si="98"/>
        <v>1316445.03</v>
      </c>
      <c r="M117" s="9">
        <f t="shared" si="99"/>
        <v>7011</v>
      </c>
      <c r="N117" s="8">
        <f t="shared" si="100"/>
        <v>2957577.04</v>
      </c>
      <c r="O117" s="9">
        <f t="shared" si="101"/>
        <v>1192</v>
      </c>
      <c r="P117" s="8">
        <f t="shared" si="102"/>
        <v>11879085.789999999</v>
      </c>
      <c r="Q117" s="9">
        <f t="shared" si="103"/>
        <v>0</v>
      </c>
      <c r="R117" s="8">
        <f t="shared" si="104"/>
        <v>0</v>
      </c>
      <c r="S117" s="9">
        <f t="shared" si="105"/>
        <v>0</v>
      </c>
      <c r="T117" s="8">
        <f t="shared" si="106"/>
        <v>0</v>
      </c>
      <c r="U117" s="9">
        <f t="shared" si="107"/>
        <v>0</v>
      </c>
      <c r="V117" s="8">
        <f t="shared" si="108"/>
        <v>0</v>
      </c>
      <c r="W117" s="9">
        <f t="shared" si="109"/>
        <v>0</v>
      </c>
      <c r="X117" s="8">
        <f t="shared" si="110"/>
        <v>0</v>
      </c>
      <c r="Y117" s="8">
        <f t="shared" si="111"/>
        <v>4059526.71</v>
      </c>
      <c r="Z117" s="8">
        <f t="shared" si="112"/>
        <v>1089755.26</v>
      </c>
      <c r="AA117" s="9">
        <f>'Капитал МС'!AA117+ИГС!AA117+'Макс-М'!AA117</f>
        <v>38</v>
      </c>
      <c r="AB117" s="8">
        <f>'Капитал МС'!AB117+ИГС!AB117+'Макс-М'!AB117</f>
        <v>21249.74</v>
      </c>
      <c r="AC117" s="9">
        <f>'Капитал МС'!AC117+ИГС!AC117+'Макс-М'!AC117</f>
        <v>790</v>
      </c>
      <c r="AD117" s="8">
        <f>'Капитал МС'!AD117+ИГС!AD117+'Макс-М'!AD117</f>
        <v>329111.26</v>
      </c>
      <c r="AE117" s="9">
        <f>'Капитал МС'!AE117+ИГС!AE117+'Макс-М'!AE117</f>
        <v>1753</v>
      </c>
      <c r="AF117" s="8">
        <f>'Капитал МС'!AF117+ИГС!AF117+'Макс-М'!AF117</f>
        <v>739394.26</v>
      </c>
      <c r="AG117" s="9">
        <f>'Капитал МС'!AG117+ИГС!AG117+'Макс-М'!AG117</f>
        <v>298</v>
      </c>
      <c r="AH117" s="8">
        <f>'Капитал МС'!AH117+ИГС!AH117+'Макс-М'!AH117</f>
        <v>2969771.45</v>
      </c>
      <c r="AI117" s="9">
        <f>'Капитал МС'!AI117+ИГС!AI117+'Макс-М'!AI117</f>
        <v>0</v>
      </c>
      <c r="AJ117" s="8">
        <f>'Капитал МС'!AJ117+ИГС!AJ117+'Макс-М'!AJ117</f>
        <v>0</v>
      </c>
      <c r="AK117" s="9">
        <f>'Капитал МС'!AK117+ИГС!AK117+'Макс-М'!AK117</f>
        <v>0</v>
      </c>
      <c r="AL117" s="8">
        <f>'Капитал МС'!AL117+ИГС!AL117+'Макс-М'!AL117</f>
        <v>0</v>
      </c>
      <c r="AM117" s="9">
        <f>'Капитал МС'!AM117+ИГС!AM117+'Макс-М'!AM117</f>
        <v>0</v>
      </c>
      <c r="AN117" s="8">
        <f>'Капитал МС'!AN117+ИГС!AN117+'Макс-М'!AN117</f>
        <v>0</v>
      </c>
      <c r="AO117" s="9">
        <f>'Капитал МС'!AO117+ИГС!AO117+'Макс-М'!AO117</f>
        <v>0</v>
      </c>
      <c r="AP117" s="8">
        <f>'Капитал МС'!AP117+ИГС!AP117+'Макс-М'!AP117</f>
        <v>0</v>
      </c>
      <c r="AQ117" s="8">
        <f t="shared" si="113"/>
        <v>4059526.71</v>
      </c>
      <c r="AR117" s="8">
        <f t="shared" si="114"/>
        <v>1089755.26</v>
      </c>
      <c r="AS117" s="9">
        <f>'Капитал МС'!AS117+ИГС!AS117+'Макс-М'!AS117</f>
        <v>38</v>
      </c>
      <c r="AT117" s="8">
        <f>'Капитал МС'!AT117+ИГС!AT117+'Макс-М'!AT117</f>
        <v>21249.74</v>
      </c>
      <c r="AU117" s="9">
        <f>'Капитал МС'!AU117+ИГС!AU117+'Макс-М'!AU117</f>
        <v>790</v>
      </c>
      <c r="AV117" s="8">
        <f>'Капитал МС'!AV117+ИГС!AV117+'Макс-М'!AV117</f>
        <v>329111.26</v>
      </c>
      <c r="AW117" s="9">
        <f>'Капитал МС'!AW117+ИГС!AW117+'Макс-М'!AW117</f>
        <v>1753</v>
      </c>
      <c r="AX117" s="8">
        <f>'Капитал МС'!AX117+ИГС!AX117+'Макс-М'!AX117</f>
        <v>739394.26</v>
      </c>
      <c r="AY117" s="9">
        <f>'Капитал МС'!AY117+ИГС!AY117+'Макс-М'!AY117</f>
        <v>298</v>
      </c>
      <c r="AZ117" s="8">
        <f>'Капитал МС'!AZ117+ИГС!AZ117+'Макс-М'!AZ117</f>
        <v>2969771.45</v>
      </c>
      <c r="BA117" s="9">
        <f>'Капитал МС'!BA117+ИГС!BA117+'Макс-М'!BA117</f>
        <v>0</v>
      </c>
      <c r="BB117" s="8">
        <f>'Капитал МС'!BB117+ИГС!BB117+'Макс-М'!BB117</f>
        <v>0</v>
      </c>
      <c r="BC117" s="9">
        <f>'Капитал МС'!BC117+ИГС!BC117+'Макс-М'!BC117</f>
        <v>0</v>
      </c>
      <c r="BD117" s="8">
        <f>'Капитал МС'!BD117+ИГС!BD117+'Макс-М'!BD117</f>
        <v>0</v>
      </c>
      <c r="BE117" s="9">
        <f>'Капитал МС'!BE117+ИГС!BE117+'Макс-М'!BE117</f>
        <v>0</v>
      </c>
      <c r="BF117" s="8">
        <f>'Капитал МС'!BF117+ИГС!BF117+'Макс-М'!BF117</f>
        <v>0</v>
      </c>
      <c r="BG117" s="9">
        <f>'Капитал МС'!BG117+ИГС!BG117+'Макс-М'!BG117</f>
        <v>0</v>
      </c>
      <c r="BH117" s="8">
        <f>'Капитал МС'!BH117+ИГС!BH117+'Макс-М'!BH117</f>
        <v>0</v>
      </c>
      <c r="BI117" s="8">
        <f t="shared" si="115"/>
        <v>4059526.71</v>
      </c>
      <c r="BJ117" s="8">
        <f t="shared" si="116"/>
        <v>1089755.26</v>
      </c>
      <c r="BK117" s="9">
        <f>'Капитал МС'!BK117+ИГС!BK117+'Макс-М'!BK117</f>
        <v>38</v>
      </c>
      <c r="BL117" s="8">
        <f>'Капитал МС'!BL117+ИГС!BL117+'Макс-М'!BL117</f>
        <v>21249.74</v>
      </c>
      <c r="BM117" s="9">
        <f>'Капитал МС'!BM117+ИГС!BM117+'Макс-М'!BM117</f>
        <v>790</v>
      </c>
      <c r="BN117" s="8">
        <f>'Капитал МС'!BN117+ИГС!BN117+'Макс-М'!BN117</f>
        <v>329111.26</v>
      </c>
      <c r="BO117" s="9">
        <f>'Капитал МС'!BO117+ИГС!BO117+'Макс-М'!BO117</f>
        <v>1753</v>
      </c>
      <c r="BP117" s="8">
        <f>'Капитал МС'!BP117+ИГС!BP117+'Макс-М'!BP117</f>
        <v>739394.26</v>
      </c>
      <c r="BQ117" s="9">
        <f>'Капитал МС'!BQ117+ИГС!BQ117+'Макс-М'!BQ117</f>
        <v>298</v>
      </c>
      <c r="BR117" s="8">
        <f>'Капитал МС'!BR117+ИГС!BR117+'Макс-М'!BR117</f>
        <v>2969771.45</v>
      </c>
      <c r="BS117" s="9">
        <f>'Капитал МС'!BS117+ИГС!BS117+'Макс-М'!BS117</f>
        <v>0</v>
      </c>
      <c r="BT117" s="8">
        <f>'Капитал МС'!BT117+ИГС!BT117+'Макс-М'!BT117</f>
        <v>0</v>
      </c>
      <c r="BU117" s="9">
        <f>'Капитал МС'!BU117+ИГС!BU117+'Макс-М'!BU117</f>
        <v>0</v>
      </c>
      <c r="BV117" s="8">
        <f>'Капитал МС'!BV117+ИГС!BV117+'Макс-М'!BV117</f>
        <v>0</v>
      </c>
      <c r="BW117" s="9">
        <f>'Капитал МС'!BW117+ИГС!BW117+'Макс-М'!BW117</f>
        <v>0</v>
      </c>
      <c r="BX117" s="8">
        <f>'Капитал МС'!BX117+ИГС!BX117+'Макс-М'!BX117</f>
        <v>0</v>
      </c>
      <c r="BY117" s="9">
        <f>'Капитал МС'!BY117+ИГС!BY117+'Макс-М'!BY117</f>
        <v>0</v>
      </c>
      <c r="BZ117" s="8">
        <f>'Капитал МС'!BZ117+ИГС!BZ117+'Макс-М'!BZ117</f>
        <v>0</v>
      </c>
      <c r="CA117" s="8">
        <f t="shared" si="117"/>
        <v>4059526.66</v>
      </c>
      <c r="CB117" s="8">
        <f t="shared" si="118"/>
        <v>1089755.22</v>
      </c>
      <c r="CC117" s="9">
        <f>'Капитал МС'!CC117+ИГС!CC117+'Макс-М'!CC117</f>
        <v>39</v>
      </c>
      <c r="CD117" s="8">
        <f>'Капитал МС'!CD117+ИГС!CD117+'Макс-М'!CD117</f>
        <v>21249.71</v>
      </c>
      <c r="CE117" s="9">
        <f>'Капитал МС'!CE117+ИГС!CE117+'Макс-М'!CE117</f>
        <v>790</v>
      </c>
      <c r="CF117" s="8">
        <f>'Капитал МС'!CF117+ИГС!CF117+'Макс-М'!CF117</f>
        <v>329111.25</v>
      </c>
      <c r="CG117" s="9">
        <f>'Капитал МС'!CG117+ИГС!CG117+'Макс-М'!CG117</f>
        <v>1752</v>
      </c>
      <c r="CH117" s="8">
        <f>'Капитал МС'!CH117+ИГС!CH117+'Макс-М'!CH117</f>
        <v>739394.26</v>
      </c>
      <c r="CI117" s="9">
        <f>'Капитал МС'!CI117+ИГС!CI117+'Макс-М'!CI117</f>
        <v>298</v>
      </c>
      <c r="CJ117" s="8">
        <f>'Капитал МС'!CJ117+ИГС!CJ117+'Макс-М'!CJ117</f>
        <v>2969771.44</v>
      </c>
      <c r="CK117" s="9">
        <f>'Капитал МС'!CK117+ИГС!CK117+'Макс-М'!CK117</f>
        <v>0</v>
      </c>
      <c r="CL117" s="8">
        <f>'Капитал МС'!CL117+ИГС!CL117+'Макс-М'!CL117</f>
        <v>0</v>
      </c>
      <c r="CM117" s="9">
        <f>'Капитал МС'!CM117+ИГС!CM117+'Макс-М'!CM117</f>
        <v>0</v>
      </c>
      <c r="CN117" s="8">
        <f>'Капитал МС'!CN117+ИГС!CN117+'Макс-М'!CN117</f>
        <v>0</v>
      </c>
      <c r="CO117" s="9">
        <f>'Капитал МС'!CO117+ИГС!CO117+'Макс-М'!CO117</f>
        <v>0</v>
      </c>
      <c r="CP117" s="8">
        <f>'Капитал МС'!CP117+ИГС!CP117+'Макс-М'!CP117</f>
        <v>0</v>
      </c>
      <c r="CQ117" s="9">
        <f>'Капитал МС'!CQ117+ИГС!CQ117+'Макс-М'!CQ117</f>
        <v>0</v>
      </c>
      <c r="CR117" s="8">
        <f>'Капитал МС'!CR117+ИГС!CR117+'Макс-М'!CR117</f>
        <v>0</v>
      </c>
    </row>
    <row r="118" spans="1:96" x14ac:dyDescent="0.25">
      <c r="A118" s="12">
        <v>96</v>
      </c>
      <c r="B118" s="18" t="s">
        <v>88</v>
      </c>
      <c r="C118" s="12">
        <v>330360</v>
      </c>
      <c r="D118" s="25" t="s">
        <v>178</v>
      </c>
      <c r="E118" s="25" t="s">
        <v>161</v>
      </c>
      <c r="F118" s="31" t="s">
        <v>179</v>
      </c>
      <c r="G118" s="8">
        <f t="shared" si="94"/>
        <v>16107045.859999999</v>
      </c>
      <c r="H118" s="8">
        <f t="shared" si="95"/>
        <v>10730515.18</v>
      </c>
      <c r="I118" s="9">
        <f t="shared" si="119"/>
        <v>0</v>
      </c>
      <c r="J118" s="8">
        <f t="shared" si="96"/>
        <v>0</v>
      </c>
      <c r="K118" s="9">
        <f t="shared" si="97"/>
        <v>0</v>
      </c>
      <c r="L118" s="8">
        <f t="shared" si="98"/>
        <v>0</v>
      </c>
      <c r="M118" s="9">
        <f t="shared" si="99"/>
        <v>17213</v>
      </c>
      <c r="N118" s="8">
        <f t="shared" si="100"/>
        <v>10730515.18</v>
      </c>
      <c r="O118" s="9">
        <f t="shared" si="101"/>
        <v>498</v>
      </c>
      <c r="P118" s="8">
        <f t="shared" si="102"/>
        <v>3593828.95</v>
      </c>
      <c r="Q118" s="9">
        <f t="shared" si="103"/>
        <v>150</v>
      </c>
      <c r="R118" s="8">
        <f t="shared" si="104"/>
        <v>1782701.73</v>
      </c>
      <c r="S118" s="9">
        <f t="shared" si="105"/>
        <v>0</v>
      </c>
      <c r="T118" s="8">
        <f t="shared" si="106"/>
        <v>0</v>
      </c>
      <c r="U118" s="9">
        <f t="shared" si="107"/>
        <v>0</v>
      </c>
      <c r="V118" s="8">
        <f t="shared" si="108"/>
        <v>0</v>
      </c>
      <c r="W118" s="9">
        <f t="shared" si="109"/>
        <v>0</v>
      </c>
      <c r="X118" s="8">
        <f t="shared" si="110"/>
        <v>0</v>
      </c>
      <c r="Y118" s="8">
        <f t="shared" si="111"/>
        <v>4026761.48</v>
      </c>
      <c r="Z118" s="8">
        <f t="shared" si="112"/>
        <v>2682628.7999999998</v>
      </c>
      <c r="AA118" s="9">
        <f>'Капитал МС'!AA118+ИГС!AA118+'Макс-М'!AA118</f>
        <v>0</v>
      </c>
      <c r="AB118" s="8">
        <f>'Капитал МС'!AB118+ИГС!AB118+'Макс-М'!AB118</f>
        <v>0</v>
      </c>
      <c r="AC118" s="9">
        <f>'Капитал МС'!AC118+ИГС!AC118+'Макс-М'!AC118</f>
        <v>0</v>
      </c>
      <c r="AD118" s="8">
        <f>'Капитал МС'!AD118+ИГС!AD118+'Макс-М'!AD118</f>
        <v>0</v>
      </c>
      <c r="AE118" s="9">
        <f>'Капитал МС'!AE118+ИГС!AE118+'Макс-М'!AE118</f>
        <v>4304</v>
      </c>
      <c r="AF118" s="8">
        <f>'Капитал МС'!AF118+ИГС!AF118+'Макс-М'!AF118</f>
        <v>2682628.7999999998</v>
      </c>
      <c r="AG118" s="9">
        <f>'Капитал МС'!AG118+ИГС!AG118+'Макс-М'!AG118</f>
        <v>125</v>
      </c>
      <c r="AH118" s="8">
        <f>'Капитал МС'!AH118+ИГС!AH118+'Макс-М'!AH118</f>
        <v>898457.24</v>
      </c>
      <c r="AI118" s="9">
        <f>'Капитал МС'!AI118+ИГС!AI118+'Макс-М'!AI118</f>
        <v>38</v>
      </c>
      <c r="AJ118" s="8">
        <f>'Капитал МС'!AJ118+ИГС!AJ118+'Макс-М'!AJ118</f>
        <v>445675.44</v>
      </c>
      <c r="AK118" s="9">
        <f>'Капитал МС'!AK118+ИГС!AK118+'Макс-М'!AK118</f>
        <v>0</v>
      </c>
      <c r="AL118" s="8">
        <f>'Капитал МС'!AL118+ИГС!AL118+'Макс-М'!AL118</f>
        <v>0</v>
      </c>
      <c r="AM118" s="9">
        <f>'Капитал МС'!AM118+ИГС!AM118+'Макс-М'!AM118</f>
        <v>0</v>
      </c>
      <c r="AN118" s="8">
        <f>'Капитал МС'!AN118+ИГС!AN118+'Макс-М'!AN118</f>
        <v>0</v>
      </c>
      <c r="AO118" s="9">
        <f>'Капитал МС'!AO118+ИГС!AO118+'Макс-М'!AO118</f>
        <v>0</v>
      </c>
      <c r="AP118" s="8">
        <f>'Капитал МС'!AP118+ИГС!AP118+'Макс-М'!AP118</f>
        <v>0</v>
      </c>
      <c r="AQ118" s="8">
        <f t="shared" si="113"/>
        <v>4026761.48</v>
      </c>
      <c r="AR118" s="8">
        <f t="shared" si="114"/>
        <v>2682628.7999999998</v>
      </c>
      <c r="AS118" s="9">
        <f>'Капитал МС'!AS118+ИГС!AS118+'Макс-М'!AS118</f>
        <v>0</v>
      </c>
      <c r="AT118" s="8">
        <f>'Капитал МС'!AT118+ИГС!AT118+'Макс-М'!AT118</f>
        <v>0</v>
      </c>
      <c r="AU118" s="9">
        <f>'Капитал МС'!AU118+ИГС!AU118+'Макс-М'!AU118</f>
        <v>0</v>
      </c>
      <c r="AV118" s="8">
        <f>'Капитал МС'!AV118+ИГС!AV118+'Макс-М'!AV118</f>
        <v>0</v>
      </c>
      <c r="AW118" s="9">
        <f>'Капитал МС'!AW118+ИГС!AW118+'Макс-М'!AW118</f>
        <v>4304</v>
      </c>
      <c r="AX118" s="8">
        <f>'Капитал МС'!AX118+ИГС!AX118+'Макс-М'!AX118</f>
        <v>2682628.7999999998</v>
      </c>
      <c r="AY118" s="9">
        <f>'Капитал МС'!AY118+ИГС!AY118+'Макс-М'!AY118</f>
        <v>125</v>
      </c>
      <c r="AZ118" s="8">
        <f>'Капитал МС'!AZ118+ИГС!AZ118+'Макс-М'!AZ118</f>
        <v>898457.24</v>
      </c>
      <c r="BA118" s="9">
        <f>'Капитал МС'!BA118+ИГС!BA118+'Макс-М'!BA118</f>
        <v>38</v>
      </c>
      <c r="BB118" s="8">
        <f>'Капитал МС'!BB118+ИГС!BB118+'Макс-М'!BB118</f>
        <v>445675.44</v>
      </c>
      <c r="BC118" s="9">
        <f>'Капитал МС'!BC118+ИГС!BC118+'Макс-М'!BC118</f>
        <v>0</v>
      </c>
      <c r="BD118" s="8">
        <f>'Капитал МС'!BD118+ИГС!BD118+'Макс-М'!BD118</f>
        <v>0</v>
      </c>
      <c r="BE118" s="9">
        <f>'Капитал МС'!BE118+ИГС!BE118+'Макс-М'!BE118</f>
        <v>0</v>
      </c>
      <c r="BF118" s="8">
        <f>'Капитал МС'!BF118+ИГС!BF118+'Макс-М'!BF118</f>
        <v>0</v>
      </c>
      <c r="BG118" s="9">
        <f>'Капитал МС'!BG118+ИГС!BG118+'Макс-М'!BG118</f>
        <v>0</v>
      </c>
      <c r="BH118" s="8">
        <f>'Капитал МС'!BH118+ИГС!BH118+'Макс-М'!BH118</f>
        <v>0</v>
      </c>
      <c r="BI118" s="8">
        <f t="shared" si="115"/>
        <v>4026761.48</v>
      </c>
      <c r="BJ118" s="8">
        <f t="shared" si="116"/>
        <v>2682628.7999999998</v>
      </c>
      <c r="BK118" s="9">
        <f>'Капитал МС'!BK118+ИГС!BK118+'Макс-М'!BK118</f>
        <v>0</v>
      </c>
      <c r="BL118" s="8">
        <f>'Капитал МС'!BL118+ИГС!BL118+'Макс-М'!BL118</f>
        <v>0</v>
      </c>
      <c r="BM118" s="9">
        <f>'Капитал МС'!BM118+ИГС!BM118+'Макс-М'!BM118</f>
        <v>0</v>
      </c>
      <c r="BN118" s="8">
        <f>'Капитал МС'!BN118+ИГС!BN118+'Макс-М'!BN118</f>
        <v>0</v>
      </c>
      <c r="BO118" s="9">
        <f>'Капитал МС'!BO118+ИГС!BO118+'Макс-М'!BO118</f>
        <v>4304</v>
      </c>
      <c r="BP118" s="8">
        <f>'Капитал МС'!BP118+ИГС!BP118+'Макс-М'!BP118</f>
        <v>2682628.7999999998</v>
      </c>
      <c r="BQ118" s="9">
        <f>'Капитал МС'!BQ118+ИГС!BQ118+'Макс-М'!BQ118</f>
        <v>125</v>
      </c>
      <c r="BR118" s="8">
        <f>'Капитал МС'!BR118+ИГС!BR118+'Макс-М'!BR118</f>
        <v>898457.24</v>
      </c>
      <c r="BS118" s="9">
        <f>'Капитал МС'!BS118+ИГС!BS118+'Макс-М'!BS118</f>
        <v>38</v>
      </c>
      <c r="BT118" s="8">
        <f>'Капитал МС'!BT118+ИГС!BT118+'Макс-М'!BT118</f>
        <v>445675.44</v>
      </c>
      <c r="BU118" s="9">
        <f>'Капитал МС'!BU118+ИГС!BU118+'Макс-М'!BU118</f>
        <v>0</v>
      </c>
      <c r="BV118" s="8">
        <f>'Капитал МС'!BV118+ИГС!BV118+'Макс-М'!BV118</f>
        <v>0</v>
      </c>
      <c r="BW118" s="9">
        <f>'Капитал МС'!BW118+ИГС!BW118+'Макс-М'!BW118</f>
        <v>0</v>
      </c>
      <c r="BX118" s="8">
        <f>'Капитал МС'!BX118+ИГС!BX118+'Макс-М'!BX118</f>
        <v>0</v>
      </c>
      <c r="BY118" s="9">
        <f>'Капитал МС'!BY118+ИГС!BY118+'Макс-М'!BY118</f>
        <v>0</v>
      </c>
      <c r="BZ118" s="8">
        <f>'Капитал МС'!BZ118+ИГС!BZ118+'Макс-М'!BZ118</f>
        <v>0</v>
      </c>
      <c r="CA118" s="8">
        <f t="shared" si="117"/>
        <v>4026761.42</v>
      </c>
      <c r="CB118" s="8">
        <f t="shared" si="118"/>
        <v>2682628.7799999998</v>
      </c>
      <c r="CC118" s="9">
        <f>'Капитал МС'!CC118+ИГС!CC118+'Макс-М'!CC118</f>
        <v>0</v>
      </c>
      <c r="CD118" s="8">
        <f>'Капитал МС'!CD118+ИГС!CD118+'Макс-М'!CD118</f>
        <v>0</v>
      </c>
      <c r="CE118" s="9">
        <f>'Капитал МС'!CE118+ИГС!CE118+'Макс-М'!CE118</f>
        <v>0</v>
      </c>
      <c r="CF118" s="8">
        <f>'Капитал МС'!CF118+ИГС!CF118+'Макс-М'!CF118</f>
        <v>0</v>
      </c>
      <c r="CG118" s="9">
        <f>'Капитал МС'!CG118+ИГС!CG118+'Макс-М'!CG118</f>
        <v>4301</v>
      </c>
      <c r="CH118" s="8">
        <f>'Капитал МС'!CH118+ИГС!CH118+'Макс-М'!CH118</f>
        <v>2682628.7799999998</v>
      </c>
      <c r="CI118" s="9">
        <f>'Капитал МС'!CI118+ИГС!CI118+'Макс-М'!CI118</f>
        <v>123</v>
      </c>
      <c r="CJ118" s="8">
        <f>'Капитал МС'!CJ118+ИГС!CJ118+'Макс-М'!CJ118</f>
        <v>898457.23</v>
      </c>
      <c r="CK118" s="9">
        <f>'Капитал МС'!CK118+ИГС!CK118+'Макс-М'!CK118</f>
        <v>36</v>
      </c>
      <c r="CL118" s="8">
        <f>'Капитал МС'!CL118+ИГС!CL118+'Макс-М'!CL118</f>
        <v>445675.41</v>
      </c>
      <c r="CM118" s="9">
        <f>'Капитал МС'!CM118+ИГС!CM118+'Макс-М'!CM118</f>
        <v>0</v>
      </c>
      <c r="CN118" s="8">
        <f>'Капитал МС'!CN118+ИГС!CN118+'Макс-М'!CN118</f>
        <v>0</v>
      </c>
      <c r="CO118" s="9">
        <f>'Капитал МС'!CO118+ИГС!CO118+'Макс-М'!CO118</f>
        <v>0</v>
      </c>
      <c r="CP118" s="8">
        <f>'Капитал МС'!CP118+ИГС!CP118+'Макс-М'!CP118</f>
        <v>0</v>
      </c>
      <c r="CQ118" s="9">
        <f>'Капитал МС'!CQ118+ИГС!CQ118+'Макс-М'!CQ118</f>
        <v>0</v>
      </c>
      <c r="CR118" s="8">
        <f>'Капитал МС'!CR118+ИГС!CR118+'Макс-М'!CR118</f>
        <v>0</v>
      </c>
    </row>
    <row r="119" spans="1:96" x14ac:dyDescent="0.25">
      <c r="A119" s="12">
        <v>97</v>
      </c>
      <c r="B119" s="18" t="s">
        <v>142</v>
      </c>
      <c r="C119" s="12">
        <v>330415</v>
      </c>
      <c r="D119" s="25" t="s">
        <v>178</v>
      </c>
      <c r="E119" s="25" t="s">
        <v>161</v>
      </c>
      <c r="F119" s="31" t="s">
        <v>179</v>
      </c>
      <c r="G119" s="8">
        <f t="shared" si="94"/>
        <v>1275850.08</v>
      </c>
      <c r="H119" s="8">
        <f t="shared" si="95"/>
        <v>1275850.08</v>
      </c>
      <c r="I119" s="9">
        <f t="shared" si="119"/>
        <v>0</v>
      </c>
      <c r="J119" s="8">
        <f t="shared" si="96"/>
        <v>0</v>
      </c>
      <c r="K119" s="9">
        <f t="shared" si="97"/>
        <v>0</v>
      </c>
      <c r="L119" s="8">
        <f t="shared" si="98"/>
        <v>0</v>
      </c>
      <c r="M119" s="9">
        <f t="shared" si="99"/>
        <v>3461</v>
      </c>
      <c r="N119" s="8">
        <f t="shared" si="100"/>
        <v>1275850.08</v>
      </c>
      <c r="O119" s="9">
        <f t="shared" si="101"/>
        <v>0</v>
      </c>
      <c r="P119" s="8">
        <f t="shared" si="102"/>
        <v>0</v>
      </c>
      <c r="Q119" s="9">
        <f t="shared" si="103"/>
        <v>0</v>
      </c>
      <c r="R119" s="8">
        <f t="shared" si="104"/>
        <v>0</v>
      </c>
      <c r="S119" s="9">
        <f t="shared" si="105"/>
        <v>0</v>
      </c>
      <c r="T119" s="8">
        <f t="shared" si="106"/>
        <v>0</v>
      </c>
      <c r="U119" s="9">
        <f t="shared" si="107"/>
        <v>0</v>
      </c>
      <c r="V119" s="8">
        <f t="shared" si="108"/>
        <v>0</v>
      </c>
      <c r="W119" s="9">
        <f t="shared" si="109"/>
        <v>0</v>
      </c>
      <c r="X119" s="8">
        <f t="shared" si="110"/>
        <v>0</v>
      </c>
      <c r="Y119" s="8">
        <f t="shared" si="111"/>
        <v>318962.52</v>
      </c>
      <c r="Z119" s="8">
        <f t="shared" si="112"/>
        <v>318962.52</v>
      </c>
      <c r="AA119" s="9">
        <f>'Капитал МС'!AA119+ИГС!AA119+'Макс-М'!AA119</f>
        <v>0</v>
      </c>
      <c r="AB119" s="8">
        <f>'Капитал МС'!AB119+ИГС!AB119+'Макс-М'!AB119</f>
        <v>0</v>
      </c>
      <c r="AC119" s="9">
        <f>'Капитал МС'!AC119+ИГС!AC119+'Макс-М'!AC119</f>
        <v>0</v>
      </c>
      <c r="AD119" s="8">
        <f>'Капитал МС'!AD119+ИГС!AD119+'Макс-М'!AD119</f>
        <v>0</v>
      </c>
      <c r="AE119" s="9">
        <f>'Капитал МС'!AE119+ИГС!AE119+'Макс-М'!AE119</f>
        <v>866</v>
      </c>
      <c r="AF119" s="8">
        <f>'Капитал МС'!AF119+ИГС!AF119+'Макс-М'!AF119</f>
        <v>318962.52</v>
      </c>
      <c r="AG119" s="9">
        <f>'Капитал МС'!AG119+ИГС!AG119+'Макс-М'!AG119</f>
        <v>0</v>
      </c>
      <c r="AH119" s="8">
        <f>'Капитал МС'!AH119+ИГС!AH119+'Макс-М'!AH119</f>
        <v>0</v>
      </c>
      <c r="AI119" s="9">
        <f>'Капитал МС'!AI119+ИГС!AI119+'Макс-М'!AI119</f>
        <v>0</v>
      </c>
      <c r="AJ119" s="8">
        <f>'Капитал МС'!AJ119+ИГС!AJ119+'Макс-М'!AJ119</f>
        <v>0</v>
      </c>
      <c r="AK119" s="9">
        <f>'Капитал МС'!AK119+ИГС!AK119+'Макс-М'!AK119</f>
        <v>0</v>
      </c>
      <c r="AL119" s="8">
        <f>'Капитал МС'!AL119+ИГС!AL119+'Макс-М'!AL119</f>
        <v>0</v>
      </c>
      <c r="AM119" s="9">
        <f>'Капитал МС'!AM119+ИГС!AM119+'Макс-М'!AM119</f>
        <v>0</v>
      </c>
      <c r="AN119" s="8">
        <f>'Капитал МС'!AN119+ИГС!AN119+'Макс-М'!AN119</f>
        <v>0</v>
      </c>
      <c r="AO119" s="9">
        <f>'Капитал МС'!AO119+ИГС!AO119+'Макс-М'!AO119</f>
        <v>0</v>
      </c>
      <c r="AP119" s="8">
        <f>'Капитал МС'!AP119+ИГС!AP119+'Макс-М'!AP119</f>
        <v>0</v>
      </c>
      <c r="AQ119" s="8">
        <f t="shared" si="113"/>
        <v>318962.52</v>
      </c>
      <c r="AR119" s="8">
        <f t="shared" si="114"/>
        <v>318962.52</v>
      </c>
      <c r="AS119" s="9">
        <f>'Капитал МС'!AS119+ИГС!AS119+'Макс-М'!AS119</f>
        <v>0</v>
      </c>
      <c r="AT119" s="8">
        <f>'Капитал МС'!AT119+ИГС!AT119+'Макс-М'!AT119</f>
        <v>0</v>
      </c>
      <c r="AU119" s="9">
        <f>'Капитал МС'!AU119+ИГС!AU119+'Макс-М'!AU119</f>
        <v>0</v>
      </c>
      <c r="AV119" s="8">
        <f>'Капитал МС'!AV119+ИГС!AV119+'Макс-М'!AV119</f>
        <v>0</v>
      </c>
      <c r="AW119" s="9">
        <f>'Капитал МС'!AW119+ИГС!AW119+'Макс-М'!AW119</f>
        <v>866</v>
      </c>
      <c r="AX119" s="8">
        <f>'Капитал МС'!AX119+ИГС!AX119+'Макс-М'!AX119</f>
        <v>318962.52</v>
      </c>
      <c r="AY119" s="9">
        <f>'Капитал МС'!AY119+ИГС!AY119+'Макс-М'!AY119</f>
        <v>0</v>
      </c>
      <c r="AZ119" s="8">
        <f>'Капитал МС'!AZ119+ИГС!AZ119+'Макс-М'!AZ119</f>
        <v>0</v>
      </c>
      <c r="BA119" s="9">
        <f>'Капитал МС'!BA119+ИГС!BA119+'Макс-М'!BA119</f>
        <v>0</v>
      </c>
      <c r="BB119" s="8">
        <f>'Капитал МС'!BB119+ИГС!BB119+'Макс-М'!BB119</f>
        <v>0</v>
      </c>
      <c r="BC119" s="9">
        <f>'Капитал МС'!BC119+ИГС!BC119+'Макс-М'!BC119</f>
        <v>0</v>
      </c>
      <c r="BD119" s="8">
        <f>'Капитал МС'!BD119+ИГС!BD119+'Макс-М'!BD119</f>
        <v>0</v>
      </c>
      <c r="BE119" s="9">
        <f>'Капитал МС'!BE119+ИГС!BE119+'Макс-М'!BE119</f>
        <v>0</v>
      </c>
      <c r="BF119" s="8">
        <f>'Капитал МС'!BF119+ИГС!BF119+'Макс-М'!BF119</f>
        <v>0</v>
      </c>
      <c r="BG119" s="9">
        <f>'Капитал МС'!BG119+ИГС!BG119+'Макс-М'!BG119</f>
        <v>0</v>
      </c>
      <c r="BH119" s="8">
        <f>'Капитал МС'!BH119+ИГС!BH119+'Макс-М'!BH119</f>
        <v>0</v>
      </c>
      <c r="BI119" s="8">
        <f t="shared" si="115"/>
        <v>318962.52</v>
      </c>
      <c r="BJ119" s="8">
        <f t="shared" si="116"/>
        <v>318962.52</v>
      </c>
      <c r="BK119" s="9">
        <f>'Капитал МС'!BK119+ИГС!BK119+'Макс-М'!BK119</f>
        <v>0</v>
      </c>
      <c r="BL119" s="8">
        <f>'Капитал МС'!BL119+ИГС!BL119+'Макс-М'!BL119</f>
        <v>0</v>
      </c>
      <c r="BM119" s="9">
        <f>'Капитал МС'!BM119+ИГС!BM119+'Макс-М'!BM119</f>
        <v>0</v>
      </c>
      <c r="BN119" s="8">
        <f>'Капитал МС'!BN119+ИГС!BN119+'Макс-М'!BN119</f>
        <v>0</v>
      </c>
      <c r="BO119" s="9">
        <f>'Капитал МС'!BO119+ИГС!BO119+'Макс-М'!BO119</f>
        <v>866</v>
      </c>
      <c r="BP119" s="8">
        <f>'Капитал МС'!BP119+ИГС!BP119+'Макс-М'!BP119</f>
        <v>318962.52</v>
      </c>
      <c r="BQ119" s="9">
        <f>'Капитал МС'!BQ119+ИГС!BQ119+'Макс-М'!BQ119</f>
        <v>0</v>
      </c>
      <c r="BR119" s="8">
        <f>'Капитал МС'!BR119+ИГС!BR119+'Макс-М'!BR119</f>
        <v>0</v>
      </c>
      <c r="BS119" s="9">
        <f>'Капитал МС'!BS119+ИГС!BS119+'Макс-М'!BS119</f>
        <v>0</v>
      </c>
      <c r="BT119" s="8">
        <f>'Капитал МС'!BT119+ИГС!BT119+'Макс-М'!BT119</f>
        <v>0</v>
      </c>
      <c r="BU119" s="9">
        <f>'Капитал МС'!BU119+ИГС!BU119+'Макс-М'!BU119</f>
        <v>0</v>
      </c>
      <c r="BV119" s="8">
        <f>'Капитал МС'!BV119+ИГС!BV119+'Макс-М'!BV119</f>
        <v>0</v>
      </c>
      <c r="BW119" s="9">
        <f>'Капитал МС'!BW119+ИГС!BW119+'Макс-М'!BW119</f>
        <v>0</v>
      </c>
      <c r="BX119" s="8">
        <f>'Капитал МС'!BX119+ИГС!BX119+'Макс-М'!BX119</f>
        <v>0</v>
      </c>
      <c r="BY119" s="9">
        <f>'Капитал МС'!BY119+ИГС!BY119+'Макс-М'!BY119</f>
        <v>0</v>
      </c>
      <c r="BZ119" s="8">
        <f>'Капитал МС'!BZ119+ИГС!BZ119+'Макс-М'!BZ119</f>
        <v>0</v>
      </c>
      <c r="CA119" s="8">
        <f t="shared" si="117"/>
        <v>318962.52</v>
      </c>
      <c r="CB119" s="8">
        <f t="shared" si="118"/>
        <v>318962.52</v>
      </c>
      <c r="CC119" s="9">
        <f>'Капитал МС'!CC119+ИГС!CC119+'Макс-М'!CC119</f>
        <v>0</v>
      </c>
      <c r="CD119" s="8">
        <f>'Капитал МС'!CD119+ИГС!CD119+'Макс-М'!CD119</f>
        <v>0</v>
      </c>
      <c r="CE119" s="9">
        <f>'Капитал МС'!CE119+ИГС!CE119+'Макс-М'!CE119</f>
        <v>0</v>
      </c>
      <c r="CF119" s="8">
        <f>'Капитал МС'!CF119+ИГС!CF119+'Макс-М'!CF119</f>
        <v>0</v>
      </c>
      <c r="CG119" s="9">
        <f>'Капитал МС'!CG119+ИГС!CG119+'Макс-М'!CG119</f>
        <v>863</v>
      </c>
      <c r="CH119" s="8">
        <f>'Капитал МС'!CH119+ИГС!CH119+'Макс-М'!CH119</f>
        <v>318962.52</v>
      </c>
      <c r="CI119" s="9">
        <f>'Капитал МС'!CI119+ИГС!CI119+'Макс-М'!CI119</f>
        <v>0</v>
      </c>
      <c r="CJ119" s="8">
        <f>'Капитал МС'!CJ119+ИГС!CJ119+'Макс-М'!CJ119</f>
        <v>0</v>
      </c>
      <c r="CK119" s="9">
        <f>'Капитал МС'!CK119+ИГС!CK119+'Макс-М'!CK119</f>
        <v>0</v>
      </c>
      <c r="CL119" s="8">
        <f>'Капитал МС'!CL119+ИГС!CL119+'Макс-М'!CL119</f>
        <v>0</v>
      </c>
      <c r="CM119" s="9">
        <f>'Капитал МС'!CM119+ИГС!CM119+'Макс-М'!CM119</f>
        <v>0</v>
      </c>
      <c r="CN119" s="8">
        <f>'Капитал МС'!CN119+ИГС!CN119+'Макс-М'!CN119</f>
        <v>0</v>
      </c>
      <c r="CO119" s="9">
        <f>'Капитал МС'!CO119+ИГС!CO119+'Макс-М'!CO119</f>
        <v>0</v>
      </c>
      <c r="CP119" s="8">
        <f>'Капитал МС'!CP119+ИГС!CP119+'Макс-М'!CP119</f>
        <v>0</v>
      </c>
      <c r="CQ119" s="9">
        <f>'Капитал МС'!CQ119+ИГС!CQ119+'Макс-М'!CQ119</f>
        <v>0</v>
      </c>
      <c r="CR119" s="8">
        <f>'Капитал МС'!CR119+ИГС!CR119+'Макс-М'!CR119</f>
        <v>0</v>
      </c>
    </row>
    <row r="120" spans="1:96" x14ac:dyDescent="0.25">
      <c r="A120" s="12">
        <v>98</v>
      </c>
      <c r="B120" s="18" t="s">
        <v>180</v>
      </c>
      <c r="C120" s="12">
        <v>330409</v>
      </c>
      <c r="D120" s="25" t="s">
        <v>178</v>
      </c>
      <c r="E120" s="25" t="s">
        <v>161</v>
      </c>
      <c r="F120" s="31" t="s">
        <v>179</v>
      </c>
      <c r="G120" s="8">
        <f t="shared" si="94"/>
        <v>876662.69</v>
      </c>
      <c r="H120" s="8">
        <f t="shared" si="95"/>
        <v>876662.69</v>
      </c>
      <c r="I120" s="9">
        <f t="shared" si="119"/>
        <v>0</v>
      </c>
      <c r="J120" s="8">
        <f t="shared" si="96"/>
        <v>0</v>
      </c>
      <c r="K120" s="9">
        <f t="shared" si="97"/>
        <v>0</v>
      </c>
      <c r="L120" s="8">
        <f t="shared" si="98"/>
        <v>0</v>
      </c>
      <c r="M120" s="9">
        <f t="shared" si="99"/>
        <v>1711</v>
      </c>
      <c r="N120" s="8">
        <f t="shared" si="100"/>
        <v>876662.69</v>
      </c>
      <c r="O120" s="9">
        <f t="shared" si="101"/>
        <v>0</v>
      </c>
      <c r="P120" s="8">
        <f t="shared" si="102"/>
        <v>0</v>
      </c>
      <c r="Q120" s="9">
        <f t="shared" si="103"/>
        <v>0</v>
      </c>
      <c r="R120" s="8">
        <f t="shared" si="104"/>
        <v>0</v>
      </c>
      <c r="S120" s="9">
        <f t="shared" si="105"/>
        <v>0</v>
      </c>
      <c r="T120" s="8">
        <f t="shared" si="106"/>
        <v>0</v>
      </c>
      <c r="U120" s="9">
        <f t="shared" si="107"/>
        <v>0</v>
      </c>
      <c r="V120" s="8">
        <f t="shared" si="108"/>
        <v>0</v>
      </c>
      <c r="W120" s="9">
        <f t="shared" si="109"/>
        <v>0</v>
      </c>
      <c r="X120" s="8">
        <f t="shared" si="110"/>
        <v>0</v>
      </c>
      <c r="Y120" s="8">
        <f t="shared" si="111"/>
        <v>219165.67</v>
      </c>
      <c r="Z120" s="8">
        <f t="shared" si="112"/>
        <v>219165.67</v>
      </c>
      <c r="AA120" s="9">
        <f>'Капитал МС'!AA120+ИГС!AA120+'Макс-М'!AA120</f>
        <v>0</v>
      </c>
      <c r="AB120" s="8">
        <f>'Капитал МС'!AB120+ИГС!AB120+'Макс-М'!AB120</f>
        <v>0</v>
      </c>
      <c r="AC120" s="9">
        <f>'Капитал МС'!AC120+ИГС!AC120+'Макс-М'!AC120</f>
        <v>0</v>
      </c>
      <c r="AD120" s="8">
        <f>'Капитал МС'!AD120+ИГС!AD120+'Макс-М'!AD120</f>
        <v>0</v>
      </c>
      <c r="AE120" s="9">
        <f>'Капитал МС'!AE120+ИГС!AE120+'Макс-М'!AE120</f>
        <v>428</v>
      </c>
      <c r="AF120" s="8">
        <f>'Капитал МС'!AF120+ИГС!AF120+'Макс-М'!AF120</f>
        <v>219165.67</v>
      </c>
      <c r="AG120" s="9">
        <f>'Капитал МС'!AG120+ИГС!AG120+'Макс-М'!AG120</f>
        <v>0</v>
      </c>
      <c r="AH120" s="8">
        <f>'Капитал МС'!AH120+ИГС!AH120+'Макс-М'!AH120</f>
        <v>0</v>
      </c>
      <c r="AI120" s="9">
        <f>'Капитал МС'!AI120+ИГС!AI120+'Макс-М'!AI120</f>
        <v>0</v>
      </c>
      <c r="AJ120" s="8">
        <f>'Капитал МС'!AJ120+ИГС!AJ120+'Макс-М'!AJ120</f>
        <v>0</v>
      </c>
      <c r="AK120" s="9">
        <f>'Капитал МС'!AK120+ИГС!AK120+'Макс-М'!AK120</f>
        <v>0</v>
      </c>
      <c r="AL120" s="8">
        <f>'Капитал МС'!AL120+ИГС!AL120+'Макс-М'!AL120</f>
        <v>0</v>
      </c>
      <c r="AM120" s="9">
        <f>'Капитал МС'!AM120+ИГС!AM120+'Макс-М'!AM120</f>
        <v>0</v>
      </c>
      <c r="AN120" s="8">
        <f>'Капитал МС'!AN120+ИГС!AN120+'Макс-М'!AN120</f>
        <v>0</v>
      </c>
      <c r="AO120" s="9">
        <f>'Капитал МС'!AO120+ИГС!AO120+'Макс-М'!AO120</f>
        <v>0</v>
      </c>
      <c r="AP120" s="8">
        <f>'Капитал МС'!AP120+ИГС!AP120+'Макс-М'!AP120</f>
        <v>0</v>
      </c>
      <c r="AQ120" s="8">
        <f t="shared" si="113"/>
        <v>219165.67</v>
      </c>
      <c r="AR120" s="8">
        <f t="shared" si="114"/>
        <v>219165.67</v>
      </c>
      <c r="AS120" s="9">
        <f>'Капитал МС'!AS120+ИГС!AS120+'Макс-М'!AS120</f>
        <v>0</v>
      </c>
      <c r="AT120" s="8">
        <f>'Капитал МС'!AT120+ИГС!AT120+'Макс-М'!AT120</f>
        <v>0</v>
      </c>
      <c r="AU120" s="9">
        <f>'Капитал МС'!AU120+ИГС!AU120+'Макс-М'!AU120</f>
        <v>0</v>
      </c>
      <c r="AV120" s="8">
        <f>'Капитал МС'!AV120+ИГС!AV120+'Макс-М'!AV120</f>
        <v>0</v>
      </c>
      <c r="AW120" s="9">
        <f>'Капитал МС'!AW120+ИГС!AW120+'Макс-М'!AW120</f>
        <v>428</v>
      </c>
      <c r="AX120" s="8">
        <f>'Капитал МС'!AX120+ИГС!AX120+'Макс-М'!AX120</f>
        <v>219165.67</v>
      </c>
      <c r="AY120" s="9">
        <f>'Капитал МС'!AY120+ИГС!AY120+'Макс-М'!AY120</f>
        <v>0</v>
      </c>
      <c r="AZ120" s="8">
        <f>'Капитал МС'!AZ120+ИГС!AZ120+'Макс-М'!AZ120</f>
        <v>0</v>
      </c>
      <c r="BA120" s="9">
        <f>'Капитал МС'!BA120+ИГС!BA120+'Макс-М'!BA120</f>
        <v>0</v>
      </c>
      <c r="BB120" s="8">
        <f>'Капитал МС'!BB120+ИГС!BB120+'Макс-М'!BB120</f>
        <v>0</v>
      </c>
      <c r="BC120" s="9">
        <f>'Капитал МС'!BC120+ИГС!BC120+'Макс-М'!BC120</f>
        <v>0</v>
      </c>
      <c r="BD120" s="8">
        <f>'Капитал МС'!BD120+ИГС!BD120+'Макс-М'!BD120</f>
        <v>0</v>
      </c>
      <c r="BE120" s="9">
        <f>'Капитал МС'!BE120+ИГС!BE120+'Макс-М'!BE120</f>
        <v>0</v>
      </c>
      <c r="BF120" s="8">
        <f>'Капитал МС'!BF120+ИГС!BF120+'Макс-М'!BF120</f>
        <v>0</v>
      </c>
      <c r="BG120" s="9">
        <f>'Капитал МС'!BG120+ИГС!BG120+'Макс-М'!BG120</f>
        <v>0</v>
      </c>
      <c r="BH120" s="8">
        <f>'Капитал МС'!BH120+ИГС!BH120+'Макс-М'!BH120</f>
        <v>0</v>
      </c>
      <c r="BI120" s="8">
        <f t="shared" si="115"/>
        <v>219165.67</v>
      </c>
      <c r="BJ120" s="8">
        <f t="shared" si="116"/>
        <v>219165.67</v>
      </c>
      <c r="BK120" s="9">
        <f>'Капитал МС'!BK120+ИГС!BK120+'Макс-М'!BK120</f>
        <v>0</v>
      </c>
      <c r="BL120" s="8">
        <f>'Капитал МС'!BL120+ИГС!BL120+'Макс-М'!BL120</f>
        <v>0</v>
      </c>
      <c r="BM120" s="9">
        <f>'Капитал МС'!BM120+ИГС!BM120+'Макс-М'!BM120</f>
        <v>0</v>
      </c>
      <c r="BN120" s="8">
        <f>'Капитал МС'!BN120+ИГС!BN120+'Макс-М'!BN120</f>
        <v>0</v>
      </c>
      <c r="BO120" s="9">
        <f>'Капитал МС'!BO120+ИГС!BO120+'Макс-М'!BO120</f>
        <v>428</v>
      </c>
      <c r="BP120" s="8">
        <f>'Капитал МС'!BP120+ИГС!BP120+'Макс-М'!BP120</f>
        <v>219165.67</v>
      </c>
      <c r="BQ120" s="9">
        <f>'Капитал МС'!BQ120+ИГС!BQ120+'Макс-М'!BQ120</f>
        <v>0</v>
      </c>
      <c r="BR120" s="8">
        <f>'Капитал МС'!BR120+ИГС!BR120+'Макс-М'!BR120</f>
        <v>0</v>
      </c>
      <c r="BS120" s="9">
        <f>'Капитал МС'!BS120+ИГС!BS120+'Макс-М'!BS120</f>
        <v>0</v>
      </c>
      <c r="BT120" s="8">
        <f>'Капитал МС'!BT120+ИГС!BT120+'Макс-М'!BT120</f>
        <v>0</v>
      </c>
      <c r="BU120" s="9">
        <f>'Капитал МС'!BU120+ИГС!BU120+'Макс-М'!BU120</f>
        <v>0</v>
      </c>
      <c r="BV120" s="8">
        <f>'Капитал МС'!BV120+ИГС!BV120+'Макс-М'!BV120</f>
        <v>0</v>
      </c>
      <c r="BW120" s="9">
        <f>'Капитал МС'!BW120+ИГС!BW120+'Макс-М'!BW120</f>
        <v>0</v>
      </c>
      <c r="BX120" s="8">
        <f>'Капитал МС'!BX120+ИГС!BX120+'Макс-М'!BX120</f>
        <v>0</v>
      </c>
      <c r="BY120" s="9">
        <f>'Капитал МС'!BY120+ИГС!BY120+'Макс-М'!BY120</f>
        <v>0</v>
      </c>
      <c r="BZ120" s="8">
        <f>'Капитал МС'!BZ120+ИГС!BZ120+'Макс-М'!BZ120</f>
        <v>0</v>
      </c>
      <c r="CA120" s="8">
        <f t="shared" si="117"/>
        <v>219165.68</v>
      </c>
      <c r="CB120" s="8">
        <f t="shared" si="118"/>
        <v>219165.68</v>
      </c>
      <c r="CC120" s="9">
        <f>'Капитал МС'!CC120+ИГС!CC120+'Макс-М'!CC120</f>
        <v>0</v>
      </c>
      <c r="CD120" s="8">
        <f>'Капитал МС'!CD120+ИГС!CD120+'Макс-М'!CD120</f>
        <v>0</v>
      </c>
      <c r="CE120" s="9">
        <f>'Капитал МС'!CE120+ИГС!CE120+'Макс-М'!CE120</f>
        <v>0</v>
      </c>
      <c r="CF120" s="8">
        <f>'Капитал МС'!CF120+ИГС!CF120+'Макс-М'!CF120</f>
        <v>0</v>
      </c>
      <c r="CG120" s="9">
        <f>'Капитал МС'!CG120+ИГС!CG120+'Макс-М'!CG120</f>
        <v>427</v>
      </c>
      <c r="CH120" s="8">
        <f>'Капитал МС'!CH120+ИГС!CH120+'Макс-М'!CH120</f>
        <v>219165.68</v>
      </c>
      <c r="CI120" s="9">
        <f>'Капитал МС'!CI120+ИГС!CI120+'Макс-М'!CI120</f>
        <v>0</v>
      </c>
      <c r="CJ120" s="8">
        <f>'Капитал МС'!CJ120+ИГС!CJ120+'Макс-М'!CJ120</f>
        <v>0</v>
      </c>
      <c r="CK120" s="9">
        <f>'Капитал МС'!CK120+ИГС!CK120+'Макс-М'!CK120</f>
        <v>0</v>
      </c>
      <c r="CL120" s="8">
        <f>'Капитал МС'!CL120+ИГС!CL120+'Макс-М'!CL120</f>
        <v>0</v>
      </c>
      <c r="CM120" s="9">
        <f>'Капитал МС'!CM120+ИГС!CM120+'Макс-М'!CM120</f>
        <v>0</v>
      </c>
      <c r="CN120" s="8">
        <f>'Капитал МС'!CN120+ИГС!CN120+'Макс-М'!CN120</f>
        <v>0</v>
      </c>
      <c r="CO120" s="9">
        <f>'Капитал МС'!CO120+ИГС!CO120+'Макс-М'!CO120</f>
        <v>0</v>
      </c>
      <c r="CP120" s="8">
        <f>'Капитал МС'!CP120+ИГС!CP120+'Макс-М'!CP120</f>
        <v>0</v>
      </c>
      <c r="CQ120" s="9">
        <f>'Капитал МС'!CQ120+ИГС!CQ120+'Макс-М'!CQ120</f>
        <v>0</v>
      </c>
      <c r="CR120" s="8">
        <f>'Капитал МС'!CR120+ИГС!CR120+'Макс-М'!CR120</f>
        <v>0</v>
      </c>
    </row>
    <row r="121" spans="1:96" x14ac:dyDescent="0.25">
      <c r="A121" s="12">
        <v>99</v>
      </c>
      <c r="B121" s="18" t="s">
        <v>147</v>
      </c>
      <c r="C121" s="12">
        <v>330420</v>
      </c>
      <c r="D121" s="25" t="s">
        <v>178</v>
      </c>
      <c r="E121" s="25" t="s">
        <v>161</v>
      </c>
      <c r="F121" s="31" t="s">
        <v>179</v>
      </c>
      <c r="G121" s="8">
        <f t="shared" si="94"/>
        <v>61604732.490000002</v>
      </c>
      <c r="H121" s="8">
        <f t="shared" si="95"/>
        <v>608410.69999999995</v>
      </c>
      <c r="I121" s="9">
        <f t="shared" si="119"/>
        <v>0</v>
      </c>
      <c r="J121" s="8">
        <f t="shared" si="96"/>
        <v>0</v>
      </c>
      <c r="K121" s="9">
        <f t="shared" si="97"/>
        <v>0</v>
      </c>
      <c r="L121" s="8">
        <f t="shared" si="98"/>
        <v>0</v>
      </c>
      <c r="M121" s="9">
        <f t="shared" si="99"/>
        <v>1000</v>
      </c>
      <c r="N121" s="8">
        <f t="shared" si="100"/>
        <v>608410.69999999995</v>
      </c>
      <c r="O121" s="9">
        <f t="shared" si="101"/>
        <v>450</v>
      </c>
      <c r="P121" s="8">
        <f t="shared" si="102"/>
        <v>60996321.789999999</v>
      </c>
      <c r="Q121" s="9">
        <f t="shared" si="103"/>
        <v>0</v>
      </c>
      <c r="R121" s="8">
        <f t="shared" si="104"/>
        <v>0</v>
      </c>
      <c r="S121" s="9">
        <f t="shared" si="105"/>
        <v>0</v>
      </c>
      <c r="T121" s="8">
        <f t="shared" si="106"/>
        <v>0</v>
      </c>
      <c r="U121" s="9">
        <f t="shared" si="107"/>
        <v>0</v>
      </c>
      <c r="V121" s="8">
        <f t="shared" si="108"/>
        <v>0</v>
      </c>
      <c r="W121" s="9">
        <f t="shared" si="109"/>
        <v>0</v>
      </c>
      <c r="X121" s="8">
        <f t="shared" si="110"/>
        <v>0</v>
      </c>
      <c r="Y121" s="8">
        <f t="shared" si="111"/>
        <v>15401183.15</v>
      </c>
      <c r="Z121" s="8">
        <f t="shared" si="112"/>
        <v>152102.69</v>
      </c>
      <c r="AA121" s="9">
        <f>'Капитал МС'!AA121+ИГС!AA121+'Макс-М'!AA121</f>
        <v>0</v>
      </c>
      <c r="AB121" s="8">
        <f>'Капитал МС'!AB121+ИГС!AB121+'Макс-М'!AB121</f>
        <v>0</v>
      </c>
      <c r="AC121" s="9">
        <f>'Капитал МС'!AC121+ИГС!AC121+'Макс-М'!AC121</f>
        <v>0</v>
      </c>
      <c r="AD121" s="8">
        <f>'Капитал МС'!AD121+ИГС!AD121+'Макс-М'!AD121</f>
        <v>0</v>
      </c>
      <c r="AE121" s="9">
        <f>'Капитал МС'!AE121+ИГС!AE121+'Макс-М'!AE121</f>
        <v>251</v>
      </c>
      <c r="AF121" s="8">
        <f>'Капитал МС'!AF121+ИГС!AF121+'Макс-М'!AF121</f>
        <v>152102.69</v>
      </c>
      <c r="AG121" s="9">
        <f>'Капитал МС'!AG121+ИГС!AG121+'Макс-М'!AG121</f>
        <v>112</v>
      </c>
      <c r="AH121" s="8">
        <f>'Капитал МС'!AH121+ИГС!AH121+'Макс-М'!AH121</f>
        <v>15249080.460000001</v>
      </c>
      <c r="AI121" s="9">
        <f>'Капитал МС'!AI121+ИГС!AI121+'Макс-М'!AI121</f>
        <v>0</v>
      </c>
      <c r="AJ121" s="8">
        <f>'Капитал МС'!AJ121+ИГС!AJ121+'Макс-М'!AJ121</f>
        <v>0</v>
      </c>
      <c r="AK121" s="9">
        <f>'Капитал МС'!AK121+ИГС!AK121+'Макс-М'!AK121</f>
        <v>0</v>
      </c>
      <c r="AL121" s="8">
        <f>'Капитал МС'!AL121+ИГС!AL121+'Макс-М'!AL121</f>
        <v>0</v>
      </c>
      <c r="AM121" s="9">
        <f>'Капитал МС'!AM121+ИГС!AM121+'Макс-М'!AM121</f>
        <v>0</v>
      </c>
      <c r="AN121" s="8">
        <f>'Капитал МС'!AN121+ИГС!AN121+'Макс-М'!AN121</f>
        <v>0</v>
      </c>
      <c r="AO121" s="9">
        <f>'Капитал МС'!AO121+ИГС!AO121+'Макс-М'!AO121</f>
        <v>0</v>
      </c>
      <c r="AP121" s="8">
        <f>'Капитал МС'!AP121+ИГС!AP121+'Макс-М'!AP121</f>
        <v>0</v>
      </c>
      <c r="AQ121" s="8">
        <f t="shared" si="113"/>
        <v>15401183.15</v>
      </c>
      <c r="AR121" s="8">
        <f t="shared" si="114"/>
        <v>152102.69</v>
      </c>
      <c r="AS121" s="9">
        <f>'Капитал МС'!AS121+ИГС!AS121+'Макс-М'!AS121</f>
        <v>0</v>
      </c>
      <c r="AT121" s="8">
        <f>'Капитал МС'!AT121+ИГС!AT121+'Макс-М'!AT121</f>
        <v>0</v>
      </c>
      <c r="AU121" s="9">
        <f>'Капитал МС'!AU121+ИГС!AU121+'Макс-М'!AU121</f>
        <v>0</v>
      </c>
      <c r="AV121" s="8">
        <f>'Капитал МС'!AV121+ИГС!AV121+'Макс-М'!AV121</f>
        <v>0</v>
      </c>
      <c r="AW121" s="9">
        <f>'Капитал МС'!AW121+ИГС!AW121+'Макс-М'!AW121</f>
        <v>251</v>
      </c>
      <c r="AX121" s="8">
        <f>'Капитал МС'!AX121+ИГС!AX121+'Макс-М'!AX121</f>
        <v>152102.69</v>
      </c>
      <c r="AY121" s="9">
        <f>'Капитал МС'!AY121+ИГС!AY121+'Макс-М'!AY121</f>
        <v>112</v>
      </c>
      <c r="AZ121" s="8">
        <f>'Капитал МС'!AZ121+ИГС!AZ121+'Макс-М'!AZ121</f>
        <v>15249080.460000001</v>
      </c>
      <c r="BA121" s="9">
        <f>'Капитал МС'!BA121+ИГС!BA121+'Макс-М'!BA121</f>
        <v>0</v>
      </c>
      <c r="BB121" s="8">
        <f>'Капитал МС'!BB121+ИГС!BB121+'Макс-М'!BB121</f>
        <v>0</v>
      </c>
      <c r="BC121" s="9">
        <f>'Капитал МС'!BC121+ИГС!BC121+'Макс-М'!BC121</f>
        <v>0</v>
      </c>
      <c r="BD121" s="8">
        <f>'Капитал МС'!BD121+ИГС!BD121+'Макс-М'!BD121</f>
        <v>0</v>
      </c>
      <c r="BE121" s="9">
        <f>'Капитал МС'!BE121+ИГС!BE121+'Макс-М'!BE121</f>
        <v>0</v>
      </c>
      <c r="BF121" s="8">
        <f>'Капитал МС'!BF121+ИГС!BF121+'Макс-М'!BF121</f>
        <v>0</v>
      </c>
      <c r="BG121" s="9">
        <f>'Капитал МС'!BG121+ИГС!BG121+'Макс-М'!BG121</f>
        <v>0</v>
      </c>
      <c r="BH121" s="8">
        <f>'Капитал МС'!BH121+ИГС!BH121+'Макс-М'!BH121</f>
        <v>0</v>
      </c>
      <c r="BI121" s="8">
        <f t="shared" si="115"/>
        <v>15401183.15</v>
      </c>
      <c r="BJ121" s="8">
        <f t="shared" si="116"/>
        <v>152102.69</v>
      </c>
      <c r="BK121" s="9">
        <f>'Капитал МС'!BK121+ИГС!BK121+'Макс-М'!BK121</f>
        <v>0</v>
      </c>
      <c r="BL121" s="8">
        <f>'Капитал МС'!BL121+ИГС!BL121+'Макс-М'!BL121</f>
        <v>0</v>
      </c>
      <c r="BM121" s="9">
        <f>'Капитал МС'!BM121+ИГС!BM121+'Макс-М'!BM121</f>
        <v>0</v>
      </c>
      <c r="BN121" s="8">
        <f>'Капитал МС'!BN121+ИГС!BN121+'Макс-М'!BN121</f>
        <v>0</v>
      </c>
      <c r="BO121" s="9">
        <f>'Капитал МС'!BO121+ИГС!BO121+'Макс-М'!BO121</f>
        <v>251</v>
      </c>
      <c r="BP121" s="8">
        <f>'Капитал МС'!BP121+ИГС!BP121+'Макс-М'!BP121</f>
        <v>152102.69</v>
      </c>
      <c r="BQ121" s="9">
        <f>'Капитал МС'!BQ121+ИГС!BQ121+'Макс-М'!BQ121</f>
        <v>112</v>
      </c>
      <c r="BR121" s="8">
        <f>'Капитал МС'!BR121+ИГС!BR121+'Макс-М'!BR121</f>
        <v>15249080.460000001</v>
      </c>
      <c r="BS121" s="9">
        <f>'Капитал МС'!BS121+ИГС!BS121+'Макс-М'!BS121</f>
        <v>0</v>
      </c>
      <c r="BT121" s="8">
        <f>'Капитал МС'!BT121+ИГС!BT121+'Макс-М'!BT121</f>
        <v>0</v>
      </c>
      <c r="BU121" s="9">
        <f>'Капитал МС'!BU121+ИГС!BU121+'Макс-М'!BU121</f>
        <v>0</v>
      </c>
      <c r="BV121" s="8">
        <f>'Капитал МС'!BV121+ИГС!BV121+'Макс-М'!BV121</f>
        <v>0</v>
      </c>
      <c r="BW121" s="9">
        <f>'Капитал МС'!BW121+ИГС!BW121+'Макс-М'!BW121</f>
        <v>0</v>
      </c>
      <c r="BX121" s="8">
        <f>'Капитал МС'!BX121+ИГС!BX121+'Макс-М'!BX121</f>
        <v>0</v>
      </c>
      <c r="BY121" s="9">
        <f>'Капитал МС'!BY121+ИГС!BY121+'Макс-М'!BY121</f>
        <v>0</v>
      </c>
      <c r="BZ121" s="8">
        <f>'Капитал МС'!BZ121+ИГС!BZ121+'Макс-М'!BZ121</f>
        <v>0</v>
      </c>
      <c r="CA121" s="8">
        <f t="shared" si="117"/>
        <v>15401183.039999999</v>
      </c>
      <c r="CB121" s="8">
        <f t="shared" si="118"/>
        <v>152102.63</v>
      </c>
      <c r="CC121" s="9">
        <f>'Капитал МС'!CC121+ИГС!CC121+'Макс-М'!CC121</f>
        <v>0</v>
      </c>
      <c r="CD121" s="8">
        <f>'Капитал МС'!CD121+ИГС!CD121+'Макс-М'!CD121</f>
        <v>0</v>
      </c>
      <c r="CE121" s="9">
        <f>'Капитал МС'!CE121+ИГС!CE121+'Макс-М'!CE121</f>
        <v>0</v>
      </c>
      <c r="CF121" s="8">
        <f>'Капитал МС'!CF121+ИГС!CF121+'Макс-М'!CF121</f>
        <v>0</v>
      </c>
      <c r="CG121" s="9">
        <f>'Капитал МС'!CG121+ИГС!CG121+'Макс-М'!CG121</f>
        <v>247</v>
      </c>
      <c r="CH121" s="8">
        <f>'Капитал МС'!CH121+ИГС!CH121+'Макс-М'!CH121</f>
        <v>152102.63</v>
      </c>
      <c r="CI121" s="9">
        <f>'Капитал МС'!CI121+ИГС!CI121+'Макс-М'!CI121</f>
        <v>114</v>
      </c>
      <c r="CJ121" s="8">
        <f>'Капитал МС'!CJ121+ИГС!CJ121+'Макс-М'!CJ121</f>
        <v>15249080.41</v>
      </c>
      <c r="CK121" s="9">
        <f>'Капитал МС'!CK121+ИГС!CK121+'Макс-М'!CK121</f>
        <v>0</v>
      </c>
      <c r="CL121" s="8">
        <f>'Капитал МС'!CL121+ИГС!CL121+'Макс-М'!CL121</f>
        <v>0</v>
      </c>
      <c r="CM121" s="9">
        <f>'Капитал МС'!CM121+ИГС!CM121+'Макс-М'!CM121</f>
        <v>0</v>
      </c>
      <c r="CN121" s="8">
        <f>'Капитал МС'!CN121+ИГС!CN121+'Макс-М'!CN121</f>
        <v>0</v>
      </c>
      <c r="CO121" s="9">
        <f>'Капитал МС'!CO121+ИГС!CO121+'Макс-М'!CO121</f>
        <v>0</v>
      </c>
      <c r="CP121" s="8">
        <f>'Капитал МС'!CP121+ИГС!CP121+'Макс-М'!CP121</f>
        <v>0</v>
      </c>
      <c r="CQ121" s="9">
        <f>'Капитал МС'!CQ121+ИГС!CQ121+'Макс-М'!CQ121</f>
        <v>0</v>
      </c>
      <c r="CR121" s="8">
        <f>'Капитал МС'!CR121+ИГС!CR121+'Макс-М'!CR121</f>
        <v>0</v>
      </c>
    </row>
    <row r="122" spans="1:96" x14ac:dyDescent="0.25">
      <c r="A122" s="12"/>
      <c r="B122" s="17" t="s">
        <v>89</v>
      </c>
      <c r="C122" s="12"/>
      <c r="D122" s="25"/>
      <c r="E122" s="26" t="s">
        <v>155</v>
      </c>
      <c r="F122" s="31"/>
      <c r="G122" s="8">
        <f t="shared" si="94"/>
        <v>0</v>
      </c>
      <c r="H122" s="8">
        <f t="shared" si="95"/>
        <v>0</v>
      </c>
      <c r="I122" s="9">
        <f t="shared" si="119"/>
        <v>0</v>
      </c>
      <c r="J122" s="8">
        <f t="shared" si="96"/>
        <v>0</v>
      </c>
      <c r="K122" s="9">
        <f t="shared" si="97"/>
        <v>0</v>
      </c>
      <c r="L122" s="8">
        <f t="shared" si="98"/>
        <v>0</v>
      </c>
      <c r="M122" s="9">
        <f t="shared" si="99"/>
        <v>0</v>
      </c>
      <c r="N122" s="8">
        <f t="shared" si="100"/>
        <v>0</v>
      </c>
      <c r="O122" s="9">
        <f t="shared" si="101"/>
        <v>0</v>
      </c>
      <c r="P122" s="8">
        <f t="shared" si="102"/>
        <v>0</v>
      </c>
      <c r="Q122" s="9">
        <f t="shared" si="103"/>
        <v>0</v>
      </c>
      <c r="R122" s="8">
        <f t="shared" si="104"/>
        <v>0</v>
      </c>
      <c r="S122" s="9">
        <f t="shared" si="105"/>
        <v>0</v>
      </c>
      <c r="T122" s="8">
        <f t="shared" si="106"/>
        <v>0</v>
      </c>
      <c r="U122" s="9">
        <f t="shared" si="107"/>
        <v>0</v>
      </c>
      <c r="V122" s="8">
        <f t="shared" si="108"/>
        <v>0</v>
      </c>
      <c r="W122" s="9">
        <f t="shared" si="109"/>
        <v>0</v>
      </c>
      <c r="X122" s="8">
        <f t="shared" si="110"/>
        <v>0</v>
      </c>
      <c r="Y122" s="8">
        <f t="shared" si="111"/>
        <v>0</v>
      </c>
      <c r="Z122" s="8">
        <f t="shared" si="112"/>
        <v>0</v>
      </c>
      <c r="AA122" s="9">
        <f>'Капитал МС'!AA122+ИГС!AA122+'Макс-М'!AA122</f>
        <v>0</v>
      </c>
      <c r="AB122" s="8">
        <f>'Капитал МС'!AB122+ИГС!AB122+'Макс-М'!AB122</f>
        <v>0</v>
      </c>
      <c r="AC122" s="9">
        <f>'Капитал МС'!AC122+ИГС!AC122+'Макс-М'!AC122</f>
        <v>0</v>
      </c>
      <c r="AD122" s="8">
        <f>'Капитал МС'!AD122+ИГС!AD122+'Макс-М'!AD122</f>
        <v>0</v>
      </c>
      <c r="AE122" s="9">
        <f>'Капитал МС'!AE122+ИГС!AE122+'Макс-М'!AE122</f>
        <v>0</v>
      </c>
      <c r="AF122" s="8">
        <f>'Капитал МС'!AF122+ИГС!AF122+'Макс-М'!AF122</f>
        <v>0</v>
      </c>
      <c r="AG122" s="9">
        <f>'Капитал МС'!AG122+ИГС!AG122+'Макс-М'!AG122</f>
        <v>0</v>
      </c>
      <c r="AH122" s="8">
        <f>'Капитал МС'!AH122+ИГС!AH122+'Макс-М'!AH122</f>
        <v>0</v>
      </c>
      <c r="AI122" s="9">
        <f>'Капитал МС'!AI122+ИГС!AI122+'Макс-М'!AI122</f>
        <v>0</v>
      </c>
      <c r="AJ122" s="8">
        <f>'Капитал МС'!AJ122+ИГС!AJ122+'Макс-М'!AJ122</f>
        <v>0</v>
      </c>
      <c r="AK122" s="9">
        <f>'Капитал МС'!AK122+ИГС!AK122+'Макс-М'!AK122</f>
        <v>0</v>
      </c>
      <c r="AL122" s="8">
        <f>'Капитал МС'!AL122+ИГС!AL122+'Макс-М'!AL122</f>
        <v>0</v>
      </c>
      <c r="AM122" s="9">
        <f>'Капитал МС'!AM122+ИГС!AM122+'Макс-М'!AM122</f>
        <v>0</v>
      </c>
      <c r="AN122" s="8">
        <f>'Капитал МС'!AN122+ИГС!AN122+'Макс-М'!AN122</f>
        <v>0</v>
      </c>
      <c r="AO122" s="9">
        <f>'Капитал МС'!AO122+ИГС!AO122+'Макс-М'!AO122</f>
        <v>0</v>
      </c>
      <c r="AP122" s="8">
        <f>'Капитал МС'!AP122+ИГС!AP122+'Макс-М'!AP122</f>
        <v>0</v>
      </c>
      <c r="AQ122" s="8">
        <f t="shared" si="113"/>
        <v>0</v>
      </c>
      <c r="AR122" s="8">
        <f t="shared" si="114"/>
        <v>0</v>
      </c>
      <c r="AS122" s="9">
        <f>'Капитал МС'!AS122+ИГС!AS122+'Макс-М'!AS122</f>
        <v>0</v>
      </c>
      <c r="AT122" s="8">
        <f>'Капитал МС'!AT122+ИГС!AT122+'Макс-М'!AT122</f>
        <v>0</v>
      </c>
      <c r="AU122" s="9">
        <f>'Капитал МС'!AU122+ИГС!AU122+'Макс-М'!AU122</f>
        <v>0</v>
      </c>
      <c r="AV122" s="8">
        <f>'Капитал МС'!AV122+ИГС!AV122+'Макс-М'!AV122</f>
        <v>0</v>
      </c>
      <c r="AW122" s="9">
        <f>'Капитал МС'!AW122+ИГС!AW122+'Макс-М'!AW122</f>
        <v>0</v>
      </c>
      <c r="AX122" s="8">
        <f>'Капитал МС'!AX122+ИГС!AX122+'Макс-М'!AX122</f>
        <v>0</v>
      </c>
      <c r="AY122" s="9">
        <f>'Капитал МС'!AY122+ИГС!AY122+'Макс-М'!AY122</f>
        <v>0</v>
      </c>
      <c r="AZ122" s="8">
        <f>'Капитал МС'!AZ122+ИГС!AZ122+'Макс-М'!AZ122</f>
        <v>0</v>
      </c>
      <c r="BA122" s="9">
        <f>'Капитал МС'!BA122+ИГС!BA122+'Макс-М'!BA122</f>
        <v>0</v>
      </c>
      <c r="BB122" s="8">
        <f>'Капитал МС'!BB122+ИГС!BB122+'Макс-М'!BB122</f>
        <v>0</v>
      </c>
      <c r="BC122" s="9">
        <f>'Капитал МС'!BC122+ИГС!BC122+'Макс-М'!BC122</f>
        <v>0</v>
      </c>
      <c r="BD122" s="8">
        <f>'Капитал МС'!BD122+ИГС!BD122+'Макс-М'!BD122</f>
        <v>0</v>
      </c>
      <c r="BE122" s="9">
        <f>'Капитал МС'!BE122+ИГС!BE122+'Макс-М'!BE122</f>
        <v>0</v>
      </c>
      <c r="BF122" s="8">
        <f>'Капитал МС'!BF122+ИГС!BF122+'Макс-М'!BF122</f>
        <v>0</v>
      </c>
      <c r="BG122" s="9">
        <f>'Капитал МС'!BG122+ИГС!BG122+'Макс-М'!BG122</f>
        <v>0</v>
      </c>
      <c r="BH122" s="8">
        <f>'Капитал МС'!BH122+ИГС!BH122+'Макс-М'!BH122</f>
        <v>0</v>
      </c>
      <c r="BI122" s="8">
        <f t="shared" si="115"/>
        <v>0</v>
      </c>
      <c r="BJ122" s="8">
        <f t="shared" si="116"/>
        <v>0</v>
      </c>
      <c r="BK122" s="9">
        <f>'Капитал МС'!BK122+ИГС!BK122+'Макс-М'!BK122</f>
        <v>0</v>
      </c>
      <c r="BL122" s="8">
        <f>'Капитал МС'!BL122+ИГС!BL122+'Макс-М'!BL122</f>
        <v>0</v>
      </c>
      <c r="BM122" s="9">
        <f>'Капитал МС'!BM122+ИГС!BM122+'Макс-М'!BM122</f>
        <v>0</v>
      </c>
      <c r="BN122" s="8">
        <f>'Капитал МС'!BN122+ИГС!BN122+'Макс-М'!BN122</f>
        <v>0</v>
      </c>
      <c r="BO122" s="9">
        <f>'Капитал МС'!BO122+ИГС!BO122+'Макс-М'!BO122</f>
        <v>0</v>
      </c>
      <c r="BP122" s="8">
        <f>'Капитал МС'!BP122+ИГС!BP122+'Макс-М'!BP122</f>
        <v>0</v>
      </c>
      <c r="BQ122" s="9">
        <f>'Капитал МС'!BQ122+ИГС!BQ122+'Макс-М'!BQ122</f>
        <v>0</v>
      </c>
      <c r="BR122" s="8">
        <f>'Капитал МС'!BR122+ИГС!BR122+'Макс-М'!BR122</f>
        <v>0</v>
      </c>
      <c r="BS122" s="9">
        <f>'Капитал МС'!BS122+ИГС!BS122+'Макс-М'!BS122</f>
        <v>0</v>
      </c>
      <c r="BT122" s="8">
        <f>'Капитал МС'!BT122+ИГС!BT122+'Макс-М'!BT122</f>
        <v>0</v>
      </c>
      <c r="BU122" s="9">
        <f>'Капитал МС'!BU122+ИГС!BU122+'Макс-М'!BU122</f>
        <v>0</v>
      </c>
      <c r="BV122" s="8">
        <f>'Капитал МС'!BV122+ИГС!BV122+'Макс-М'!BV122</f>
        <v>0</v>
      </c>
      <c r="BW122" s="9">
        <f>'Капитал МС'!BW122+ИГС!BW122+'Макс-М'!BW122</f>
        <v>0</v>
      </c>
      <c r="BX122" s="8">
        <f>'Капитал МС'!BX122+ИГС!BX122+'Макс-М'!BX122</f>
        <v>0</v>
      </c>
      <c r="BY122" s="9">
        <f>'Капитал МС'!BY122+ИГС!BY122+'Макс-М'!BY122</f>
        <v>0</v>
      </c>
      <c r="BZ122" s="8">
        <f>'Капитал МС'!BZ122+ИГС!BZ122+'Макс-М'!BZ122</f>
        <v>0</v>
      </c>
      <c r="CA122" s="8">
        <f t="shared" si="117"/>
        <v>0</v>
      </c>
      <c r="CB122" s="8">
        <f t="shared" si="118"/>
        <v>0</v>
      </c>
      <c r="CC122" s="9">
        <f>'Капитал МС'!CC122+ИГС!CC122+'Макс-М'!CC122</f>
        <v>0</v>
      </c>
      <c r="CD122" s="8">
        <f>'Капитал МС'!CD122+ИГС!CD122+'Макс-М'!CD122</f>
        <v>0</v>
      </c>
      <c r="CE122" s="9">
        <f>'Капитал МС'!CE122+ИГС!CE122+'Макс-М'!CE122</f>
        <v>0</v>
      </c>
      <c r="CF122" s="8">
        <f>'Капитал МС'!CF122+ИГС!CF122+'Макс-М'!CF122</f>
        <v>0</v>
      </c>
      <c r="CG122" s="9">
        <f>'Капитал МС'!CG122+ИГС!CG122+'Макс-М'!CG122</f>
        <v>0</v>
      </c>
      <c r="CH122" s="8">
        <f>'Капитал МС'!CH122+ИГС!CH122+'Макс-М'!CH122</f>
        <v>0</v>
      </c>
      <c r="CI122" s="9">
        <f>'Капитал МС'!CI122+ИГС!CI122+'Макс-М'!CI122</f>
        <v>0</v>
      </c>
      <c r="CJ122" s="8">
        <f>'Капитал МС'!CJ122+ИГС!CJ122+'Макс-М'!CJ122</f>
        <v>0</v>
      </c>
      <c r="CK122" s="9">
        <f>'Капитал МС'!CK122+ИГС!CK122+'Макс-М'!CK122</f>
        <v>0</v>
      </c>
      <c r="CL122" s="8">
        <f>'Капитал МС'!CL122+ИГС!CL122+'Макс-М'!CL122</f>
        <v>0</v>
      </c>
      <c r="CM122" s="9">
        <f>'Капитал МС'!CM122+ИГС!CM122+'Макс-М'!CM122</f>
        <v>0</v>
      </c>
      <c r="CN122" s="8">
        <f>'Капитал МС'!CN122+ИГС!CN122+'Макс-М'!CN122</f>
        <v>0</v>
      </c>
      <c r="CO122" s="9">
        <f>'Капитал МС'!CO122+ИГС!CO122+'Макс-М'!CO122</f>
        <v>0</v>
      </c>
      <c r="CP122" s="8">
        <f>'Капитал МС'!CP122+ИГС!CP122+'Макс-М'!CP122</f>
        <v>0</v>
      </c>
      <c r="CQ122" s="9">
        <f>'Капитал МС'!CQ122+ИГС!CQ122+'Макс-М'!CQ122</f>
        <v>0</v>
      </c>
      <c r="CR122" s="8">
        <f>'Капитал МС'!CR122+ИГС!CR122+'Макс-М'!CR122</f>
        <v>0</v>
      </c>
    </row>
    <row r="123" spans="1:96" x14ac:dyDescent="0.25">
      <c r="A123" s="12">
        <v>100</v>
      </c>
      <c r="B123" s="18" t="s">
        <v>90</v>
      </c>
      <c r="C123" s="12">
        <v>330074</v>
      </c>
      <c r="D123" s="25" t="s">
        <v>176</v>
      </c>
      <c r="E123" s="25" t="s">
        <v>155</v>
      </c>
      <c r="F123" s="31" t="s">
        <v>177</v>
      </c>
      <c r="G123" s="8">
        <f t="shared" si="94"/>
        <v>138581478.56</v>
      </c>
      <c r="H123" s="8">
        <f t="shared" si="95"/>
        <v>93796885.689999998</v>
      </c>
      <c r="I123" s="9">
        <f t="shared" si="119"/>
        <v>52552</v>
      </c>
      <c r="J123" s="8">
        <f t="shared" si="96"/>
        <v>50020696.380000003</v>
      </c>
      <c r="K123" s="9">
        <f t="shared" si="97"/>
        <v>2936</v>
      </c>
      <c r="L123" s="8">
        <f t="shared" si="98"/>
        <v>1208083.9099999999</v>
      </c>
      <c r="M123" s="9">
        <f t="shared" si="99"/>
        <v>20826</v>
      </c>
      <c r="N123" s="8">
        <f t="shared" si="100"/>
        <v>42568105.399999999</v>
      </c>
      <c r="O123" s="9">
        <f t="shared" si="101"/>
        <v>535</v>
      </c>
      <c r="P123" s="8">
        <f t="shared" si="102"/>
        <v>3722953.19</v>
      </c>
      <c r="Q123" s="9">
        <f t="shared" si="103"/>
        <v>2100</v>
      </c>
      <c r="R123" s="8">
        <f t="shared" si="104"/>
        <v>25893742.609999999</v>
      </c>
      <c r="S123" s="9">
        <f t="shared" si="105"/>
        <v>0</v>
      </c>
      <c r="T123" s="8">
        <f t="shared" si="106"/>
        <v>0</v>
      </c>
      <c r="U123" s="9">
        <f t="shared" si="107"/>
        <v>0</v>
      </c>
      <c r="V123" s="8">
        <f t="shared" si="108"/>
        <v>0</v>
      </c>
      <c r="W123" s="9">
        <f t="shared" si="109"/>
        <v>5072</v>
      </c>
      <c r="X123" s="8">
        <f t="shared" si="110"/>
        <v>15167897.07</v>
      </c>
      <c r="Y123" s="8">
        <f t="shared" si="111"/>
        <v>35341739.75</v>
      </c>
      <c r="Z123" s="8">
        <f t="shared" si="112"/>
        <v>24141868.59</v>
      </c>
      <c r="AA123" s="9">
        <f>'Капитал МС'!AA123+ИГС!AA123+'Макс-М'!AA123</f>
        <v>13138</v>
      </c>
      <c r="AB123" s="8">
        <f>'Капитал МС'!AB123+ИГС!AB123+'Макс-М'!AB123</f>
        <v>12782232.960000001</v>
      </c>
      <c r="AC123" s="9">
        <f>'Капитал МС'!AC123+ИГС!AC123+'Макс-М'!AC123</f>
        <v>734</v>
      </c>
      <c r="AD123" s="8">
        <f>'Капитал МС'!AD123+ИГС!AD123+'Макс-М'!AD123</f>
        <v>302020.98</v>
      </c>
      <c r="AE123" s="9">
        <f>'Капитал МС'!AE123+ИГС!AE123+'Макс-М'!AE123</f>
        <v>5206</v>
      </c>
      <c r="AF123" s="8">
        <f>'Капитал МС'!AF123+ИГС!AF123+'Макс-М'!AF123</f>
        <v>11057614.65</v>
      </c>
      <c r="AG123" s="9">
        <f>'Капитал МС'!AG123+ИГС!AG123+'Макс-М'!AG123</f>
        <v>134</v>
      </c>
      <c r="AH123" s="8">
        <f>'Капитал МС'!AH123+ИГС!AH123+'Макс-М'!AH123</f>
        <v>934461.23</v>
      </c>
      <c r="AI123" s="9">
        <f>'Капитал МС'!AI123+ИГС!AI123+'Макс-М'!AI123</f>
        <v>525</v>
      </c>
      <c r="AJ123" s="8">
        <f>'Капитал МС'!AJ123+ИГС!AJ123+'Макс-М'!AJ123</f>
        <v>6473435.6600000001</v>
      </c>
      <c r="AK123" s="9">
        <f>'Капитал МС'!AK123+ИГС!AK123+'Макс-М'!AK123</f>
        <v>0</v>
      </c>
      <c r="AL123" s="8">
        <f>'Капитал МС'!AL123+ИГС!AL123+'Макс-М'!AL123</f>
        <v>0</v>
      </c>
      <c r="AM123" s="9">
        <f>'Капитал МС'!AM123+ИГС!AM123+'Макс-М'!AM123</f>
        <v>0</v>
      </c>
      <c r="AN123" s="8">
        <f>'Капитал МС'!AN123+ИГС!AN123+'Макс-М'!AN123</f>
        <v>0</v>
      </c>
      <c r="AO123" s="9">
        <f>'Капитал МС'!AO123+ИГС!AO123+'Макс-М'!AO123</f>
        <v>1269</v>
      </c>
      <c r="AP123" s="8">
        <f>'Капитал МС'!AP123+ИГС!AP123+'Макс-М'!AP123</f>
        <v>3791974.27</v>
      </c>
      <c r="AQ123" s="8">
        <f t="shared" si="113"/>
        <v>35341739.780000001</v>
      </c>
      <c r="AR123" s="8">
        <f t="shared" si="114"/>
        <v>24141868.59</v>
      </c>
      <c r="AS123" s="9">
        <f>'Капитал МС'!AS123+ИГС!AS123+'Макс-М'!AS123</f>
        <v>13138</v>
      </c>
      <c r="AT123" s="8">
        <f>'Капитал МС'!AT123+ИГС!AT123+'Макс-М'!AT123</f>
        <v>12782232.960000001</v>
      </c>
      <c r="AU123" s="9">
        <f>'Капитал МС'!AU123+ИГС!AU123+'Макс-М'!AU123</f>
        <v>734</v>
      </c>
      <c r="AV123" s="8">
        <f>'Капитал МС'!AV123+ИГС!AV123+'Макс-М'!AV123</f>
        <v>302020.98</v>
      </c>
      <c r="AW123" s="9">
        <f>'Капитал МС'!AW123+ИГС!AW123+'Макс-М'!AW123</f>
        <v>5206</v>
      </c>
      <c r="AX123" s="8">
        <f>'Капитал МС'!AX123+ИГС!AX123+'Макс-М'!AX123</f>
        <v>11057614.65</v>
      </c>
      <c r="AY123" s="9">
        <f>'Капитал МС'!AY123+ИГС!AY123+'Макс-М'!AY123</f>
        <v>134</v>
      </c>
      <c r="AZ123" s="8">
        <f>'Капитал МС'!AZ123+ИГС!AZ123+'Макс-М'!AZ123</f>
        <v>934461.26</v>
      </c>
      <c r="BA123" s="9">
        <f>'Капитал МС'!BA123+ИГС!BA123+'Макс-М'!BA123</f>
        <v>525</v>
      </c>
      <c r="BB123" s="8">
        <f>'Капитал МС'!BB123+ИГС!BB123+'Макс-М'!BB123</f>
        <v>6473435.6600000001</v>
      </c>
      <c r="BC123" s="9">
        <f>'Капитал МС'!BC123+ИГС!BC123+'Макс-М'!BC123</f>
        <v>0</v>
      </c>
      <c r="BD123" s="8">
        <f>'Капитал МС'!BD123+ИГС!BD123+'Макс-М'!BD123</f>
        <v>0</v>
      </c>
      <c r="BE123" s="9">
        <f>'Капитал МС'!BE123+ИГС!BE123+'Макс-М'!BE123</f>
        <v>0</v>
      </c>
      <c r="BF123" s="8">
        <f>'Капитал МС'!BF123+ИГС!BF123+'Макс-М'!BF123</f>
        <v>0</v>
      </c>
      <c r="BG123" s="9">
        <f>'Капитал МС'!BG123+ИГС!BG123+'Макс-М'!BG123</f>
        <v>1269</v>
      </c>
      <c r="BH123" s="8">
        <f>'Капитал МС'!BH123+ИГС!BH123+'Макс-М'!BH123</f>
        <v>3791974.27</v>
      </c>
      <c r="BI123" s="8">
        <f t="shared" si="115"/>
        <v>35334293.859999999</v>
      </c>
      <c r="BJ123" s="8">
        <f t="shared" si="116"/>
        <v>24141868.59</v>
      </c>
      <c r="BK123" s="9">
        <f>'Капитал МС'!BK123+ИГС!BK123+'Макс-М'!BK123</f>
        <v>13138</v>
      </c>
      <c r="BL123" s="8">
        <f>'Капитал МС'!BL123+ИГС!BL123+'Макс-М'!BL123</f>
        <v>12782232.960000001</v>
      </c>
      <c r="BM123" s="9">
        <f>'Капитал МС'!BM123+ИГС!BM123+'Макс-М'!BM123</f>
        <v>734</v>
      </c>
      <c r="BN123" s="8">
        <f>'Капитал МС'!BN123+ИГС!BN123+'Макс-М'!BN123</f>
        <v>302020.98</v>
      </c>
      <c r="BO123" s="9">
        <f>'Капитал МС'!BO123+ИГС!BO123+'Макс-М'!BO123</f>
        <v>5206</v>
      </c>
      <c r="BP123" s="8">
        <f>'Капитал МС'!BP123+ИГС!BP123+'Макс-М'!BP123</f>
        <v>11057614.65</v>
      </c>
      <c r="BQ123" s="9">
        <f>'Капитал МС'!BQ123+ИГС!BQ123+'Макс-М'!BQ123</f>
        <v>133</v>
      </c>
      <c r="BR123" s="8">
        <f>'Капитал МС'!BR123+ИГС!BR123+'Макс-М'!BR123</f>
        <v>927015.34</v>
      </c>
      <c r="BS123" s="9">
        <f>'Капитал МС'!BS123+ИГС!BS123+'Макс-М'!BS123</f>
        <v>525</v>
      </c>
      <c r="BT123" s="8">
        <f>'Капитал МС'!BT123+ИГС!BT123+'Макс-М'!BT123</f>
        <v>6473435.6600000001</v>
      </c>
      <c r="BU123" s="9">
        <f>'Капитал МС'!BU123+ИГС!BU123+'Макс-М'!BU123</f>
        <v>0</v>
      </c>
      <c r="BV123" s="8">
        <f>'Капитал МС'!BV123+ИГС!BV123+'Макс-М'!BV123</f>
        <v>0</v>
      </c>
      <c r="BW123" s="9">
        <f>'Капитал МС'!BW123+ИГС!BW123+'Макс-М'!BW123</f>
        <v>0</v>
      </c>
      <c r="BX123" s="8">
        <f>'Капитал МС'!BX123+ИГС!BX123+'Макс-М'!BX123</f>
        <v>0</v>
      </c>
      <c r="BY123" s="9">
        <f>'Капитал МС'!BY123+ИГС!BY123+'Макс-М'!BY123</f>
        <v>1268</v>
      </c>
      <c r="BZ123" s="8">
        <f>'Капитал МС'!BZ123+ИГС!BZ123+'Макс-М'!BZ123</f>
        <v>3791974.27</v>
      </c>
      <c r="CA123" s="8">
        <f t="shared" si="117"/>
        <v>32563705.170000002</v>
      </c>
      <c r="CB123" s="8">
        <f t="shared" si="118"/>
        <v>21371279.920000002</v>
      </c>
      <c r="CC123" s="9">
        <f>'Капитал МС'!CC123+ИГС!CC123+'Макс-М'!CC123</f>
        <v>13138</v>
      </c>
      <c r="CD123" s="8">
        <f>'Капитал МС'!CD123+ИГС!CD123+'Макс-М'!CD123</f>
        <v>11673997.5</v>
      </c>
      <c r="CE123" s="9">
        <f>'Капитал МС'!CE123+ИГС!CE123+'Макс-М'!CE123</f>
        <v>734</v>
      </c>
      <c r="CF123" s="8">
        <f>'Капитал МС'!CF123+ИГС!CF123+'Макс-М'!CF123</f>
        <v>302020.96999999997</v>
      </c>
      <c r="CG123" s="9">
        <f>'Капитал МС'!CG123+ИГС!CG123+'Макс-М'!CG123</f>
        <v>5208</v>
      </c>
      <c r="CH123" s="8">
        <f>'Капитал МС'!CH123+ИГС!CH123+'Макс-М'!CH123</f>
        <v>9395261.4499999993</v>
      </c>
      <c r="CI123" s="9">
        <f>'Капитал МС'!CI123+ИГС!CI123+'Макс-М'!CI123</f>
        <v>134</v>
      </c>
      <c r="CJ123" s="8">
        <f>'Капитал МС'!CJ123+ИГС!CJ123+'Макс-М'!CJ123</f>
        <v>927015.36</v>
      </c>
      <c r="CK123" s="9">
        <f>'Капитал МС'!CK123+ИГС!CK123+'Макс-М'!CK123</f>
        <v>525</v>
      </c>
      <c r="CL123" s="8">
        <f>'Капитал МС'!CL123+ИГС!CL123+'Макс-М'!CL123</f>
        <v>6473435.6299999999</v>
      </c>
      <c r="CM123" s="9">
        <f>'Капитал МС'!CM123+ИГС!CM123+'Макс-М'!CM123</f>
        <v>0</v>
      </c>
      <c r="CN123" s="8">
        <f>'Капитал МС'!CN123+ИГС!CN123+'Макс-М'!CN123</f>
        <v>0</v>
      </c>
      <c r="CO123" s="9">
        <f>'Капитал МС'!CO123+ИГС!CO123+'Макс-М'!CO123</f>
        <v>0</v>
      </c>
      <c r="CP123" s="8">
        <f>'Капитал МС'!CP123+ИГС!CP123+'Макс-М'!CP123</f>
        <v>0</v>
      </c>
      <c r="CQ123" s="9">
        <f>'Капитал МС'!CQ123+ИГС!CQ123+'Макс-М'!CQ123</f>
        <v>1266</v>
      </c>
      <c r="CR123" s="8">
        <f>'Капитал МС'!CR123+ИГС!CR123+'Макс-М'!CR123</f>
        <v>3791974.26</v>
      </c>
    </row>
    <row r="124" spans="1:96" x14ac:dyDescent="0.25">
      <c r="A124" s="12"/>
      <c r="B124" s="17" t="s">
        <v>91</v>
      </c>
      <c r="C124" s="12"/>
      <c r="D124" s="25"/>
      <c r="E124" s="26" t="s">
        <v>155</v>
      </c>
      <c r="F124" s="31"/>
      <c r="G124" s="8">
        <f t="shared" si="94"/>
        <v>0</v>
      </c>
      <c r="H124" s="8">
        <f t="shared" si="95"/>
        <v>0</v>
      </c>
      <c r="I124" s="9">
        <f t="shared" si="119"/>
        <v>0</v>
      </c>
      <c r="J124" s="8">
        <f t="shared" si="96"/>
        <v>0</v>
      </c>
      <c r="K124" s="9">
        <f t="shared" si="97"/>
        <v>0</v>
      </c>
      <c r="L124" s="8">
        <f t="shared" si="98"/>
        <v>0</v>
      </c>
      <c r="M124" s="9">
        <f t="shared" si="99"/>
        <v>0</v>
      </c>
      <c r="N124" s="8">
        <f t="shared" si="100"/>
        <v>0</v>
      </c>
      <c r="O124" s="9">
        <f t="shared" si="101"/>
        <v>0</v>
      </c>
      <c r="P124" s="8">
        <f t="shared" si="102"/>
        <v>0</v>
      </c>
      <c r="Q124" s="9">
        <f t="shared" si="103"/>
        <v>0</v>
      </c>
      <c r="R124" s="8">
        <f t="shared" si="104"/>
        <v>0</v>
      </c>
      <c r="S124" s="9">
        <f t="shared" si="105"/>
        <v>0</v>
      </c>
      <c r="T124" s="8">
        <f t="shared" si="106"/>
        <v>0</v>
      </c>
      <c r="U124" s="9">
        <f t="shared" si="107"/>
        <v>0</v>
      </c>
      <c r="V124" s="8">
        <f t="shared" si="108"/>
        <v>0</v>
      </c>
      <c r="W124" s="9">
        <f t="shared" si="109"/>
        <v>0</v>
      </c>
      <c r="X124" s="8">
        <f t="shared" si="110"/>
        <v>0</v>
      </c>
      <c r="Y124" s="8">
        <f t="shared" si="111"/>
        <v>0</v>
      </c>
      <c r="Z124" s="8">
        <f t="shared" si="112"/>
        <v>0</v>
      </c>
      <c r="AA124" s="9">
        <f>'Капитал МС'!AA124+ИГС!AA124+'Макс-М'!AA124</f>
        <v>0</v>
      </c>
      <c r="AB124" s="8">
        <f>'Капитал МС'!AB124+ИГС!AB124+'Макс-М'!AB124</f>
        <v>0</v>
      </c>
      <c r="AC124" s="9">
        <f>'Капитал МС'!AC124+ИГС!AC124+'Макс-М'!AC124</f>
        <v>0</v>
      </c>
      <c r="AD124" s="8">
        <f>'Капитал МС'!AD124+ИГС!AD124+'Макс-М'!AD124</f>
        <v>0</v>
      </c>
      <c r="AE124" s="9">
        <f>'Капитал МС'!AE124+ИГС!AE124+'Макс-М'!AE124</f>
        <v>0</v>
      </c>
      <c r="AF124" s="8">
        <f>'Капитал МС'!AF124+ИГС!AF124+'Макс-М'!AF124</f>
        <v>0</v>
      </c>
      <c r="AG124" s="9">
        <f>'Капитал МС'!AG124+ИГС!AG124+'Макс-М'!AG124</f>
        <v>0</v>
      </c>
      <c r="AH124" s="8">
        <f>'Капитал МС'!AH124+ИГС!AH124+'Макс-М'!AH124</f>
        <v>0</v>
      </c>
      <c r="AI124" s="9">
        <f>'Капитал МС'!AI124+ИГС!AI124+'Макс-М'!AI124</f>
        <v>0</v>
      </c>
      <c r="AJ124" s="8">
        <f>'Капитал МС'!AJ124+ИГС!AJ124+'Макс-М'!AJ124</f>
        <v>0</v>
      </c>
      <c r="AK124" s="9">
        <f>'Капитал МС'!AK124+ИГС!AK124+'Макс-М'!AK124</f>
        <v>0</v>
      </c>
      <c r="AL124" s="8">
        <f>'Капитал МС'!AL124+ИГС!AL124+'Макс-М'!AL124</f>
        <v>0</v>
      </c>
      <c r="AM124" s="9">
        <f>'Капитал МС'!AM124+ИГС!AM124+'Макс-М'!AM124</f>
        <v>0</v>
      </c>
      <c r="AN124" s="8">
        <f>'Капитал МС'!AN124+ИГС!AN124+'Макс-М'!AN124</f>
        <v>0</v>
      </c>
      <c r="AO124" s="9">
        <f>'Капитал МС'!AO124+ИГС!AO124+'Макс-М'!AO124</f>
        <v>0</v>
      </c>
      <c r="AP124" s="8">
        <f>'Капитал МС'!AP124+ИГС!AP124+'Макс-М'!AP124</f>
        <v>0</v>
      </c>
      <c r="AQ124" s="8">
        <f t="shared" si="113"/>
        <v>0</v>
      </c>
      <c r="AR124" s="8">
        <f t="shared" si="114"/>
        <v>0</v>
      </c>
      <c r="AS124" s="9">
        <f>'Капитал МС'!AS124+ИГС!AS124+'Макс-М'!AS124</f>
        <v>0</v>
      </c>
      <c r="AT124" s="8">
        <f>'Капитал МС'!AT124+ИГС!AT124+'Макс-М'!AT124</f>
        <v>0</v>
      </c>
      <c r="AU124" s="9">
        <f>'Капитал МС'!AU124+ИГС!AU124+'Макс-М'!AU124</f>
        <v>0</v>
      </c>
      <c r="AV124" s="8">
        <f>'Капитал МС'!AV124+ИГС!AV124+'Макс-М'!AV124</f>
        <v>0</v>
      </c>
      <c r="AW124" s="9">
        <f>'Капитал МС'!AW124+ИГС!AW124+'Макс-М'!AW124</f>
        <v>0</v>
      </c>
      <c r="AX124" s="8">
        <f>'Капитал МС'!AX124+ИГС!AX124+'Макс-М'!AX124</f>
        <v>0</v>
      </c>
      <c r="AY124" s="9">
        <f>'Капитал МС'!AY124+ИГС!AY124+'Макс-М'!AY124</f>
        <v>0</v>
      </c>
      <c r="AZ124" s="8">
        <f>'Капитал МС'!AZ124+ИГС!AZ124+'Макс-М'!AZ124</f>
        <v>0</v>
      </c>
      <c r="BA124" s="9">
        <f>'Капитал МС'!BA124+ИГС!BA124+'Макс-М'!BA124</f>
        <v>0</v>
      </c>
      <c r="BB124" s="8">
        <f>'Капитал МС'!BB124+ИГС!BB124+'Макс-М'!BB124</f>
        <v>0</v>
      </c>
      <c r="BC124" s="9">
        <f>'Капитал МС'!BC124+ИГС!BC124+'Макс-М'!BC124</f>
        <v>0</v>
      </c>
      <c r="BD124" s="8">
        <f>'Капитал МС'!BD124+ИГС!BD124+'Макс-М'!BD124</f>
        <v>0</v>
      </c>
      <c r="BE124" s="9">
        <f>'Капитал МС'!BE124+ИГС!BE124+'Макс-М'!BE124</f>
        <v>0</v>
      </c>
      <c r="BF124" s="8">
        <f>'Капитал МС'!BF124+ИГС!BF124+'Макс-М'!BF124</f>
        <v>0</v>
      </c>
      <c r="BG124" s="9">
        <f>'Капитал МС'!BG124+ИГС!BG124+'Макс-М'!BG124</f>
        <v>0</v>
      </c>
      <c r="BH124" s="8">
        <f>'Капитал МС'!BH124+ИГС!BH124+'Макс-М'!BH124</f>
        <v>0</v>
      </c>
      <c r="BI124" s="8">
        <f t="shared" si="115"/>
        <v>0</v>
      </c>
      <c r="BJ124" s="8">
        <f t="shared" si="116"/>
        <v>0</v>
      </c>
      <c r="BK124" s="9">
        <f>'Капитал МС'!BK124+ИГС!BK124+'Макс-М'!BK124</f>
        <v>0</v>
      </c>
      <c r="BL124" s="8">
        <f>'Капитал МС'!BL124+ИГС!BL124+'Макс-М'!BL124</f>
        <v>0</v>
      </c>
      <c r="BM124" s="9">
        <f>'Капитал МС'!BM124+ИГС!BM124+'Макс-М'!BM124</f>
        <v>0</v>
      </c>
      <c r="BN124" s="8">
        <f>'Капитал МС'!BN124+ИГС!BN124+'Макс-М'!BN124</f>
        <v>0</v>
      </c>
      <c r="BO124" s="9">
        <f>'Капитал МС'!BO124+ИГС!BO124+'Макс-М'!BO124</f>
        <v>0</v>
      </c>
      <c r="BP124" s="8">
        <f>'Капитал МС'!BP124+ИГС!BP124+'Макс-М'!BP124</f>
        <v>0</v>
      </c>
      <c r="BQ124" s="9">
        <f>'Капитал МС'!BQ124+ИГС!BQ124+'Макс-М'!BQ124</f>
        <v>0</v>
      </c>
      <c r="BR124" s="8">
        <f>'Капитал МС'!BR124+ИГС!BR124+'Макс-М'!BR124</f>
        <v>0</v>
      </c>
      <c r="BS124" s="9">
        <f>'Капитал МС'!BS124+ИГС!BS124+'Макс-М'!BS124</f>
        <v>0</v>
      </c>
      <c r="BT124" s="8">
        <f>'Капитал МС'!BT124+ИГС!BT124+'Макс-М'!BT124</f>
        <v>0</v>
      </c>
      <c r="BU124" s="9">
        <f>'Капитал МС'!BU124+ИГС!BU124+'Макс-М'!BU124</f>
        <v>0</v>
      </c>
      <c r="BV124" s="8">
        <f>'Капитал МС'!BV124+ИГС!BV124+'Макс-М'!BV124</f>
        <v>0</v>
      </c>
      <c r="BW124" s="9">
        <f>'Капитал МС'!BW124+ИГС!BW124+'Макс-М'!BW124</f>
        <v>0</v>
      </c>
      <c r="BX124" s="8">
        <f>'Капитал МС'!BX124+ИГС!BX124+'Макс-М'!BX124</f>
        <v>0</v>
      </c>
      <c r="BY124" s="9">
        <f>'Капитал МС'!BY124+ИГС!BY124+'Макс-М'!BY124</f>
        <v>0</v>
      </c>
      <c r="BZ124" s="8">
        <f>'Капитал МС'!BZ124+ИГС!BZ124+'Макс-М'!BZ124</f>
        <v>0</v>
      </c>
      <c r="CA124" s="8">
        <f t="shared" si="117"/>
        <v>0</v>
      </c>
      <c r="CB124" s="8">
        <f t="shared" si="118"/>
        <v>0</v>
      </c>
      <c r="CC124" s="9">
        <f>'Капитал МС'!CC124+ИГС!CC124+'Макс-М'!CC124</f>
        <v>0</v>
      </c>
      <c r="CD124" s="8">
        <f>'Капитал МС'!CD124+ИГС!CD124+'Макс-М'!CD124</f>
        <v>0</v>
      </c>
      <c r="CE124" s="9">
        <f>'Капитал МС'!CE124+ИГС!CE124+'Макс-М'!CE124</f>
        <v>0</v>
      </c>
      <c r="CF124" s="8">
        <f>'Капитал МС'!CF124+ИГС!CF124+'Макс-М'!CF124</f>
        <v>0</v>
      </c>
      <c r="CG124" s="9">
        <f>'Капитал МС'!CG124+ИГС!CG124+'Макс-М'!CG124</f>
        <v>0</v>
      </c>
      <c r="CH124" s="8">
        <f>'Капитал МС'!CH124+ИГС!CH124+'Макс-М'!CH124</f>
        <v>0</v>
      </c>
      <c r="CI124" s="9">
        <f>'Капитал МС'!CI124+ИГС!CI124+'Макс-М'!CI124</f>
        <v>0</v>
      </c>
      <c r="CJ124" s="8">
        <f>'Капитал МС'!CJ124+ИГС!CJ124+'Макс-М'!CJ124</f>
        <v>0</v>
      </c>
      <c r="CK124" s="9">
        <f>'Капитал МС'!CK124+ИГС!CK124+'Макс-М'!CK124</f>
        <v>0</v>
      </c>
      <c r="CL124" s="8">
        <f>'Капитал МС'!CL124+ИГС!CL124+'Макс-М'!CL124</f>
        <v>0</v>
      </c>
      <c r="CM124" s="9">
        <f>'Капитал МС'!CM124+ИГС!CM124+'Макс-М'!CM124</f>
        <v>0</v>
      </c>
      <c r="CN124" s="8">
        <f>'Капитал МС'!CN124+ИГС!CN124+'Макс-М'!CN124</f>
        <v>0</v>
      </c>
      <c r="CO124" s="9">
        <f>'Капитал МС'!CO124+ИГС!CO124+'Макс-М'!CO124</f>
        <v>0</v>
      </c>
      <c r="CP124" s="8">
        <f>'Капитал МС'!CP124+ИГС!CP124+'Макс-М'!CP124</f>
        <v>0</v>
      </c>
      <c r="CQ124" s="9">
        <f>'Капитал МС'!CQ124+ИГС!CQ124+'Макс-М'!CQ124</f>
        <v>0</v>
      </c>
      <c r="CR124" s="8">
        <f>'Капитал МС'!CR124+ИГС!CR124+'Макс-М'!CR124</f>
        <v>0</v>
      </c>
    </row>
    <row r="125" spans="1:96" x14ac:dyDescent="0.25">
      <c r="A125" s="12">
        <v>101</v>
      </c>
      <c r="B125" s="18" t="s">
        <v>92</v>
      </c>
      <c r="C125" s="12">
        <v>330075</v>
      </c>
      <c r="D125" s="25" t="s">
        <v>178</v>
      </c>
      <c r="E125" s="25" t="s">
        <v>155</v>
      </c>
      <c r="F125" s="31" t="s">
        <v>179</v>
      </c>
      <c r="G125" s="8">
        <f t="shared" si="94"/>
        <v>275620323.69</v>
      </c>
      <c r="H125" s="8">
        <f t="shared" si="95"/>
        <v>167723773.16999999</v>
      </c>
      <c r="I125" s="9">
        <f t="shared" si="119"/>
        <v>158784</v>
      </c>
      <c r="J125" s="8">
        <f t="shared" si="96"/>
        <v>95060886.150000006</v>
      </c>
      <c r="K125" s="9">
        <f t="shared" si="97"/>
        <v>28473</v>
      </c>
      <c r="L125" s="8">
        <f t="shared" si="98"/>
        <v>10455261.49</v>
      </c>
      <c r="M125" s="9">
        <f t="shared" si="99"/>
        <v>65385</v>
      </c>
      <c r="N125" s="8">
        <f t="shared" si="100"/>
        <v>62207625.530000001</v>
      </c>
      <c r="O125" s="9">
        <f t="shared" si="101"/>
        <v>2152</v>
      </c>
      <c r="P125" s="8">
        <f t="shared" si="102"/>
        <v>17563644.84</v>
      </c>
      <c r="Q125" s="9">
        <f t="shared" si="103"/>
        <v>3483</v>
      </c>
      <c r="R125" s="8">
        <f t="shared" si="104"/>
        <v>60539213.689999998</v>
      </c>
      <c r="S125" s="9">
        <f t="shared" si="105"/>
        <v>0</v>
      </c>
      <c r="T125" s="8">
        <f t="shared" si="106"/>
        <v>0</v>
      </c>
      <c r="U125" s="9">
        <f t="shared" si="107"/>
        <v>0</v>
      </c>
      <c r="V125" s="8">
        <f t="shared" si="108"/>
        <v>0</v>
      </c>
      <c r="W125" s="9">
        <f t="shared" si="109"/>
        <v>16401</v>
      </c>
      <c r="X125" s="8">
        <f t="shared" si="110"/>
        <v>29793691.989999998</v>
      </c>
      <c r="Y125" s="8">
        <f t="shared" si="111"/>
        <v>69942978.959999993</v>
      </c>
      <c r="Z125" s="8">
        <f t="shared" si="112"/>
        <v>42948336.329999998</v>
      </c>
      <c r="AA125" s="9">
        <f>'Капитал МС'!AA125+ИГС!AA125+'Макс-М'!AA125</f>
        <v>39696</v>
      </c>
      <c r="AB125" s="8">
        <f>'Капитал МС'!AB125+ИГС!AB125+'Макс-М'!AB125</f>
        <v>24243396.260000002</v>
      </c>
      <c r="AC125" s="9">
        <f>'Капитал МС'!AC125+ИГС!AC125+'Макс-М'!AC125</f>
        <v>7119</v>
      </c>
      <c r="AD125" s="8">
        <f>'Капитал МС'!AD125+ИГС!AD125+'Макс-М'!AD125</f>
        <v>2613815.37</v>
      </c>
      <c r="AE125" s="9">
        <f>'Капитал МС'!AE125+ИГС!AE125+'Макс-М'!AE125</f>
        <v>16346</v>
      </c>
      <c r="AF125" s="8">
        <f>'Капитал МС'!AF125+ИГС!AF125+'Макс-М'!AF125</f>
        <v>16091124.699999999</v>
      </c>
      <c r="AG125" s="9">
        <f>'Капитал МС'!AG125+ИГС!AG125+'Макс-М'!AG125</f>
        <v>538</v>
      </c>
      <c r="AH125" s="8">
        <f>'Капитал МС'!AH125+ИГС!AH125+'Макс-М'!AH125</f>
        <v>4390911.21</v>
      </c>
      <c r="AI125" s="9">
        <f>'Капитал МС'!AI125+ИГС!AI125+'Макс-М'!AI125</f>
        <v>872</v>
      </c>
      <c r="AJ125" s="8">
        <f>'Капитал МС'!AJ125+ИГС!AJ125+'Макс-М'!AJ125</f>
        <v>15134803.42</v>
      </c>
      <c r="AK125" s="9">
        <f>'Капитал МС'!AK125+ИГС!AK125+'Макс-М'!AK125</f>
        <v>0</v>
      </c>
      <c r="AL125" s="8">
        <f>'Капитал МС'!AL125+ИГС!AL125+'Макс-М'!AL125</f>
        <v>0</v>
      </c>
      <c r="AM125" s="9">
        <f>'Капитал МС'!AM125+ИГС!AM125+'Макс-М'!AM125</f>
        <v>0</v>
      </c>
      <c r="AN125" s="8">
        <f>'Капитал МС'!AN125+ИГС!AN125+'Макс-М'!AN125</f>
        <v>0</v>
      </c>
      <c r="AO125" s="9">
        <f>'Капитал МС'!AO125+ИГС!AO125+'Макс-М'!AO125</f>
        <v>4101</v>
      </c>
      <c r="AP125" s="8">
        <f>'Капитал МС'!AP125+ИГС!AP125+'Макс-М'!AP125</f>
        <v>7468928</v>
      </c>
      <c r="AQ125" s="8">
        <f t="shared" si="113"/>
        <v>69942978.959999993</v>
      </c>
      <c r="AR125" s="8">
        <f t="shared" si="114"/>
        <v>42948336.329999998</v>
      </c>
      <c r="AS125" s="9">
        <f>'Капитал МС'!AS125+ИГС!AS125+'Макс-М'!AS125</f>
        <v>39696</v>
      </c>
      <c r="AT125" s="8">
        <f>'Капитал МС'!AT125+ИГС!AT125+'Макс-М'!AT125</f>
        <v>24243396.260000002</v>
      </c>
      <c r="AU125" s="9">
        <f>'Капитал МС'!AU125+ИГС!AU125+'Макс-М'!AU125</f>
        <v>7119</v>
      </c>
      <c r="AV125" s="8">
        <f>'Капитал МС'!AV125+ИГС!AV125+'Макс-М'!AV125</f>
        <v>2613815.37</v>
      </c>
      <c r="AW125" s="9">
        <f>'Капитал МС'!AW125+ИГС!AW125+'Макс-М'!AW125</f>
        <v>16346</v>
      </c>
      <c r="AX125" s="8">
        <f>'Капитал МС'!AX125+ИГС!AX125+'Макс-М'!AX125</f>
        <v>16091124.699999999</v>
      </c>
      <c r="AY125" s="9">
        <f>'Капитал МС'!AY125+ИГС!AY125+'Макс-М'!AY125</f>
        <v>538</v>
      </c>
      <c r="AZ125" s="8">
        <f>'Капитал МС'!AZ125+ИГС!AZ125+'Макс-М'!AZ125</f>
        <v>4390911.21</v>
      </c>
      <c r="BA125" s="9">
        <f>'Капитал МС'!BA125+ИГС!BA125+'Макс-М'!BA125</f>
        <v>872</v>
      </c>
      <c r="BB125" s="8">
        <f>'Капитал МС'!BB125+ИГС!BB125+'Макс-М'!BB125</f>
        <v>15134803.42</v>
      </c>
      <c r="BC125" s="9">
        <f>'Капитал МС'!BC125+ИГС!BC125+'Макс-М'!BC125</f>
        <v>0</v>
      </c>
      <c r="BD125" s="8">
        <f>'Капитал МС'!BD125+ИГС!BD125+'Макс-М'!BD125</f>
        <v>0</v>
      </c>
      <c r="BE125" s="9">
        <f>'Капитал МС'!BE125+ИГС!BE125+'Макс-М'!BE125</f>
        <v>0</v>
      </c>
      <c r="BF125" s="8">
        <f>'Капитал МС'!BF125+ИГС!BF125+'Макс-М'!BF125</f>
        <v>0</v>
      </c>
      <c r="BG125" s="9">
        <f>'Капитал МС'!BG125+ИГС!BG125+'Макс-М'!BG125</f>
        <v>4101</v>
      </c>
      <c r="BH125" s="8">
        <f>'Капитал МС'!BH125+ИГС!BH125+'Макс-М'!BH125</f>
        <v>7468928</v>
      </c>
      <c r="BI125" s="8">
        <f t="shared" si="115"/>
        <v>69901968.950000003</v>
      </c>
      <c r="BJ125" s="8">
        <f t="shared" si="116"/>
        <v>42948336.329999998</v>
      </c>
      <c r="BK125" s="9">
        <f>'Капитал МС'!BK125+ИГС!BK125+'Макс-М'!BK125</f>
        <v>39696</v>
      </c>
      <c r="BL125" s="8">
        <f>'Капитал МС'!BL125+ИГС!BL125+'Макс-М'!BL125</f>
        <v>24243396.260000002</v>
      </c>
      <c r="BM125" s="9">
        <f>'Капитал МС'!BM125+ИГС!BM125+'Макс-М'!BM125</f>
        <v>7119</v>
      </c>
      <c r="BN125" s="8">
        <f>'Капитал МС'!BN125+ИГС!BN125+'Макс-М'!BN125</f>
        <v>2613815.37</v>
      </c>
      <c r="BO125" s="9">
        <f>'Капитал МС'!BO125+ИГС!BO125+'Макс-М'!BO125</f>
        <v>16346</v>
      </c>
      <c r="BP125" s="8">
        <f>'Капитал МС'!BP125+ИГС!BP125+'Макс-М'!BP125</f>
        <v>16091124.699999999</v>
      </c>
      <c r="BQ125" s="9">
        <f>'Капитал МС'!BQ125+ИГС!BQ125+'Макс-М'!BQ125</f>
        <v>538</v>
      </c>
      <c r="BR125" s="8">
        <f>'Капитал МС'!BR125+ИГС!BR125+'Макс-М'!BR125</f>
        <v>4390911.21</v>
      </c>
      <c r="BS125" s="9">
        <f>'Капитал МС'!BS125+ИГС!BS125+'Макс-М'!BS125</f>
        <v>872</v>
      </c>
      <c r="BT125" s="8">
        <f>'Капитал МС'!BT125+ИГС!BT125+'Макс-М'!BT125</f>
        <v>15134803.42</v>
      </c>
      <c r="BU125" s="9">
        <f>'Капитал МС'!BU125+ИГС!BU125+'Макс-М'!BU125</f>
        <v>0</v>
      </c>
      <c r="BV125" s="8">
        <f>'Капитал МС'!BV125+ИГС!BV125+'Макс-М'!BV125</f>
        <v>0</v>
      </c>
      <c r="BW125" s="9">
        <f>'Капитал МС'!BW125+ИГС!BW125+'Макс-М'!BW125</f>
        <v>0</v>
      </c>
      <c r="BX125" s="8">
        <f>'Капитал МС'!BX125+ИГС!BX125+'Макс-М'!BX125</f>
        <v>0</v>
      </c>
      <c r="BY125" s="9">
        <f>'Капитал МС'!BY125+ИГС!BY125+'Макс-М'!BY125</f>
        <v>4100</v>
      </c>
      <c r="BZ125" s="8">
        <f>'Капитал МС'!BZ125+ИГС!BZ125+'Макс-М'!BZ125</f>
        <v>7427917.9900000002</v>
      </c>
      <c r="CA125" s="8">
        <f t="shared" si="117"/>
        <v>65832396.82</v>
      </c>
      <c r="CB125" s="8">
        <f t="shared" si="118"/>
        <v>38878764.18</v>
      </c>
      <c r="CC125" s="9">
        <f>'Капитал МС'!CC125+ИГС!CC125+'Макс-М'!CC125</f>
        <v>39696</v>
      </c>
      <c r="CD125" s="8">
        <f>'Капитал МС'!CD125+ИГС!CD125+'Макс-М'!CD125</f>
        <v>22330697.370000001</v>
      </c>
      <c r="CE125" s="9">
        <f>'Капитал МС'!CE125+ИГС!CE125+'Макс-М'!CE125</f>
        <v>7116</v>
      </c>
      <c r="CF125" s="8">
        <f>'Капитал МС'!CF125+ИГС!CF125+'Макс-М'!CF125</f>
        <v>2613815.38</v>
      </c>
      <c r="CG125" s="9">
        <f>'Капитал МС'!CG125+ИГС!CG125+'Макс-М'!CG125</f>
        <v>16347</v>
      </c>
      <c r="CH125" s="8">
        <f>'Капитал МС'!CH125+ИГС!CH125+'Макс-М'!CH125</f>
        <v>13934251.43</v>
      </c>
      <c r="CI125" s="9">
        <f>'Капитал МС'!CI125+ИГС!CI125+'Макс-М'!CI125</f>
        <v>538</v>
      </c>
      <c r="CJ125" s="8">
        <f>'Капитал МС'!CJ125+ИГС!CJ125+'Макс-М'!CJ125</f>
        <v>4390911.21</v>
      </c>
      <c r="CK125" s="9">
        <f>'Капитал МС'!CK125+ИГС!CK125+'Макс-М'!CK125</f>
        <v>867</v>
      </c>
      <c r="CL125" s="8">
        <f>'Капитал МС'!CL125+ИГС!CL125+'Макс-М'!CL125</f>
        <v>15134803.43</v>
      </c>
      <c r="CM125" s="9">
        <f>'Капитал МС'!CM125+ИГС!CM125+'Макс-М'!CM125</f>
        <v>0</v>
      </c>
      <c r="CN125" s="8">
        <f>'Капитал МС'!CN125+ИГС!CN125+'Макс-М'!CN125</f>
        <v>0</v>
      </c>
      <c r="CO125" s="9">
        <f>'Капитал МС'!CO125+ИГС!CO125+'Макс-М'!CO125</f>
        <v>0</v>
      </c>
      <c r="CP125" s="8">
        <f>'Капитал МС'!CP125+ИГС!CP125+'Макс-М'!CP125</f>
        <v>0</v>
      </c>
      <c r="CQ125" s="9">
        <f>'Капитал МС'!CQ125+ИГС!CQ125+'Макс-М'!CQ125</f>
        <v>4099</v>
      </c>
      <c r="CR125" s="8">
        <f>'Капитал МС'!CR125+ИГС!CR125+'Макс-М'!CR125</f>
        <v>7427918</v>
      </c>
    </row>
    <row r="126" spans="1:96" x14ac:dyDescent="0.25">
      <c r="A126" s="12"/>
      <c r="B126" s="17" t="s">
        <v>93</v>
      </c>
      <c r="C126" s="12"/>
      <c r="D126" s="25"/>
      <c r="E126" s="26" t="s">
        <v>155</v>
      </c>
      <c r="F126" s="31"/>
      <c r="G126" s="8">
        <f t="shared" si="94"/>
        <v>0</v>
      </c>
      <c r="H126" s="8">
        <f t="shared" si="95"/>
        <v>0</v>
      </c>
      <c r="I126" s="9">
        <f t="shared" si="119"/>
        <v>0</v>
      </c>
      <c r="J126" s="8">
        <f t="shared" si="96"/>
        <v>0</v>
      </c>
      <c r="K126" s="9">
        <f t="shared" si="97"/>
        <v>0</v>
      </c>
      <c r="L126" s="8">
        <f t="shared" si="98"/>
        <v>0</v>
      </c>
      <c r="M126" s="9">
        <f t="shared" si="99"/>
        <v>0</v>
      </c>
      <c r="N126" s="8">
        <f t="shared" si="100"/>
        <v>0</v>
      </c>
      <c r="O126" s="9">
        <f t="shared" si="101"/>
        <v>0</v>
      </c>
      <c r="P126" s="8">
        <f t="shared" si="102"/>
        <v>0</v>
      </c>
      <c r="Q126" s="9">
        <f t="shared" si="103"/>
        <v>0</v>
      </c>
      <c r="R126" s="8">
        <f t="shared" si="104"/>
        <v>0</v>
      </c>
      <c r="S126" s="9">
        <f t="shared" si="105"/>
        <v>0</v>
      </c>
      <c r="T126" s="8">
        <f t="shared" si="106"/>
        <v>0</v>
      </c>
      <c r="U126" s="9">
        <f t="shared" si="107"/>
        <v>0</v>
      </c>
      <c r="V126" s="8">
        <f t="shared" si="108"/>
        <v>0</v>
      </c>
      <c r="W126" s="9">
        <f t="shared" si="109"/>
        <v>0</v>
      </c>
      <c r="X126" s="8">
        <f t="shared" si="110"/>
        <v>0</v>
      </c>
      <c r="Y126" s="8">
        <f t="shared" si="111"/>
        <v>0</v>
      </c>
      <c r="Z126" s="8">
        <f t="shared" si="112"/>
        <v>0</v>
      </c>
      <c r="AA126" s="9">
        <f>'Капитал МС'!AA126+ИГС!AA126+'Макс-М'!AA126</f>
        <v>0</v>
      </c>
      <c r="AB126" s="8">
        <f>'Капитал МС'!AB126+ИГС!AB126+'Макс-М'!AB126</f>
        <v>0</v>
      </c>
      <c r="AC126" s="9">
        <f>'Капитал МС'!AC126+ИГС!AC126+'Макс-М'!AC126</f>
        <v>0</v>
      </c>
      <c r="AD126" s="8">
        <f>'Капитал МС'!AD126+ИГС!AD126+'Макс-М'!AD126</f>
        <v>0</v>
      </c>
      <c r="AE126" s="9">
        <f>'Капитал МС'!AE126+ИГС!AE126+'Макс-М'!AE126</f>
        <v>0</v>
      </c>
      <c r="AF126" s="8">
        <f>'Капитал МС'!AF126+ИГС!AF126+'Макс-М'!AF126</f>
        <v>0</v>
      </c>
      <c r="AG126" s="9">
        <f>'Капитал МС'!AG126+ИГС!AG126+'Макс-М'!AG126</f>
        <v>0</v>
      </c>
      <c r="AH126" s="8">
        <f>'Капитал МС'!AH126+ИГС!AH126+'Макс-М'!AH126</f>
        <v>0</v>
      </c>
      <c r="AI126" s="9">
        <f>'Капитал МС'!AI126+ИГС!AI126+'Макс-М'!AI126</f>
        <v>0</v>
      </c>
      <c r="AJ126" s="8">
        <f>'Капитал МС'!AJ126+ИГС!AJ126+'Макс-М'!AJ126</f>
        <v>0</v>
      </c>
      <c r="AK126" s="9">
        <f>'Капитал МС'!AK126+ИГС!AK126+'Макс-М'!AK126</f>
        <v>0</v>
      </c>
      <c r="AL126" s="8">
        <f>'Капитал МС'!AL126+ИГС!AL126+'Макс-М'!AL126</f>
        <v>0</v>
      </c>
      <c r="AM126" s="9">
        <f>'Капитал МС'!AM126+ИГС!AM126+'Макс-М'!AM126</f>
        <v>0</v>
      </c>
      <c r="AN126" s="8">
        <f>'Капитал МС'!AN126+ИГС!AN126+'Макс-М'!AN126</f>
        <v>0</v>
      </c>
      <c r="AO126" s="9">
        <f>'Капитал МС'!AO126+ИГС!AO126+'Макс-М'!AO126</f>
        <v>0</v>
      </c>
      <c r="AP126" s="8">
        <f>'Капитал МС'!AP126+ИГС!AP126+'Макс-М'!AP126</f>
        <v>0</v>
      </c>
      <c r="AQ126" s="8">
        <f t="shared" si="113"/>
        <v>0</v>
      </c>
      <c r="AR126" s="8">
        <f t="shared" si="114"/>
        <v>0</v>
      </c>
      <c r="AS126" s="9">
        <f>'Капитал МС'!AS126+ИГС!AS126+'Макс-М'!AS126</f>
        <v>0</v>
      </c>
      <c r="AT126" s="8">
        <f>'Капитал МС'!AT126+ИГС!AT126+'Макс-М'!AT126</f>
        <v>0</v>
      </c>
      <c r="AU126" s="9">
        <f>'Капитал МС'!AU126+ИГС!AU126+'Макс-М'!AU126</f>
        <v>0</v>
      </c>
      <c r="AV126" s="8">
        <f>'Капитал МС'!AV126+ИГС!AV126+'Макс-М'!AV126</f>
        <v>0</v>
      </c>
      <c r="AW126" s="9">
        <f>'Капитал МС'!AW126+ИГС!AW126+'Макс-М'!AW126</f>
        <v>0</v>
      </c>
      <c r="AX126" s="8">
        <f>'Капитал МС'!AX126+ИГС!AX126+'Макс-М'!AX126</f>
        <v>0</v>
      </c>
      <c r="AY126" s="9">
        <f>'Капитал МС'!AY126+ИГС!AY126+'Макс-М'!AY126</f>
        <v>0</v>
      </c>
      <c r="AZ126" s="8">
        <f>'Капитал МС'!AZ126+ИГС!AZ126+'Макс-М'!AZ126</f>
        <v>0</v>
      </c>
      <c r="BA126" s="9">
        <f>'Капитал МС'!BA126+ИГС!BA126+'Макс-М'!BA126</f>
        <v>0</v>
      </c>
      <c r="BB126" s="8">
        <f>'Капитал МС'!BB126+ИГС!BB126+'Макс-М'!BB126</f>
        <v>0</v>
      </c>
      <c r="BC126" s="9">
        <f>'Капитал МС'!BC126+ИГС!BC126+'Макс-М'!BC126</f>
        <v>0</v>
      </c>
      <c r="BD126" s="8">
        <f>'Капитал МС'!BD126+ИГС!BD126+'Макс-М'!BD126</f>
        <v>0</v>
      </c>
      <c r="BE126" s="9">
        <f>'Капитал МС'!BE126+ИГС!BE126+'Макс-М'!BE126</f>
        <v>0</v>
      </c>
      <c r="BF126" s="8">
        <f>'Капитал МС'!BF126+ИГС!BF126+'Макс-М'!BF126</f>
        <v>0</v>
      </c>
      <c r="BG126" s="9">
        <f>'Капитал МС'!BG126+ИГС!BG126+'Макс-М'!BG126</f>
        <v>0</v>
      </c>
      <c r="BH126" s="8">
        <f>'Капитал МС'!BH126+ИГС!BH126+'Макс-М'!BH126</f>
        <v>0</v>
      </c>
      <c r="BI126" s="8">
        <f t="shared" si="115"/>
        <v>0</v>
      </c>
      <c r="BJ126" s="8">
        <f t="shared" si="116"/>
        <v>0</v>
      </c>
      <c r="BK126" s="9">
        <f>'Капитал МС'!BK126+ИГС!BK126+'Макс-М'!BK126</f>
        <v>0</v>
      </c>
      <c r="BL126" s="8">
        <f>'Капитал МС'!BL126+ИГС!BL126+'Макс-М'!BL126</f>
        <v>0</v>
      </c>
      <c r="BM126" s="9">
        <f>'Капитал МС'!BM126+ИГС!BM126+'Макс-М'!BM126</f>
        <v>0</v>
      </c>
      <c r="BN126" s="8">
        <f>'Капитал МС'!BN126+ИГС!BN126+'Макс-М'!BN126</f>
        <v>0</v>
      </c>
      <c r="BO126" s="9">
        <f>'Капитал МС'!BO126+ИГС!BO126+'Макс-М'!BO126</f>
        <v>0</v>
      </c>
      <c r="BP126" s="8">
        <f>'Капитал МС'!BP126+ИГС!BP126+'Макс-М'!BP126</f>
        <v>0</v>
      </c>
      <c r="BQ126" s="9">
        <f>'Капитал МС'!BQ126+ИГС!BQ126+'Макс-М'!BQ126</f>
        <v>0</v>
      </c>
      <c r="BR126" s="8">
        <f>'Капитал МС'!BR126+ИГС!BR126+'Макс-М'!BR126</f>
        <v>0</v>
      </c>
      <c r="BS126" s="9">
        <f>'Капитал МС'!BS126+ИГС!BS126+'Макс-М'!BS126</f>
        <v>0</v>
      </c>
      <c r="BT126" s="8">
        <f>'Капитал МС'!BT126+ИГС!BT126+'Макс-М'!BT126</f>
        <v>0</v>
      </c>
      <c r="BU126" s="9">
        <f>'Капитал МС'!BU126+ИГС!BU126+'Макс-М'!BU126</f>
        <v>0</v>
      </c>
      <c r="BV126" s="8">
        <f>'Капитал МС'!BV126+ИГС!BV126+'Макс-М'!BV126</f>
        <v>0</v>
      </c>
      <c r="BW126" s="9">
        <f>'Капитал МС'!BW126+ИГС!BW126+'Макс-М'!BW126</f>
        <v>0</v>
      </c>
      <c r="BX126" s="8">
        <f>'Капитал МС'!BX126+ИГС!BX126+'Макс-М'!BX126</f>
        <v>0</v>
      </c>
      <c r="BY126" s="9">
        <f>'Капитал МС'!BY126+ИГС!BY126+'Макс-М'!BY126</f>
        <v>0</v>
      </c>
      <c r="BZ126" s="8">
        <f>'Капитал МС'!BZ126+ИГС!BZ126+'Макс-М'!BZ126</f>
        <v>0</v>
      </c>
      <c r="CA126" s="8">
        <f t="shared" si="117"/>
        <v>0</v>
      </c>
      <c r="CB126" s="8">
        <f t="shared" si="118"/>
        <v>0</v>
      </c>
      <c r="CC126" s="9">
        <f>'Капитал МС'!CC126+ИГС!CC126+'Макс-М'!CC126</f>
        <v>0</v>
      </c>
      <c r="CD126" s="8">
        <f>'Капитал МС'!CD126+ИГС!CD126+'Макс-М'!CD126</f>
        <v>0</v>
      </c>
      <c r="CE126" s="9">
        <f>'Капитал МС'!CE126+ИГС!CE126+'Макс-М'!CE126</f>
        <v>0</v>
      </c>
      <c r="CF126" s="8">
        <f>'Капитал МС'!CF126+ИГС!CF126+'Макс-М'!CF126</f>
        <v>0</v>
      </c>
      <c r="CG126" s="9">
        <f>'Капитал МС'!CG126+ИГС!CG126+'Макс-М'!CG126</f>
        <v>0</v>
      </c>
      <c r="CH126" s="8">
        <f>'Капитал МС'!CH126+ИГС!CH126+'Макс-М'!CH126</f>
        <v>0</v>
      </c>
      <c r="CI126" s="9">
        <f>'Капитал МС'!CI126+ИГС!CI126+'Макс-М'!CI126</f>
        <v>0</v>
      </c>
      <c r="CJ126" s="8">
        <f>'Капитал МС'!CJ126+ИГС!CJ126+'Макс-М'!CJ126</f>
        <v>0</v>
      </c>
      <c r="CK126" s="9">
        <f>'Капитал МС'!CK126+ИГС!CK126+'Макс-М'!CK126</f>
        <v>0</v>
      </c>
      <c r="CL126" s="8">
        <f>'Капитал МС'!CL126+ИГС!CL126+'Макс-М'!CL126</f>
        <v>0</v>
      </c>
      <c r="CM126" s="9">
        <f>'Капитал МС'!CM126+ИГС!CM126+'Макс-М'!CM126</f>
        <v>0</v>
      </c>
      <c r="CN126" s="8">
        <f>'Капитал МС'!CN126+ИГС!CN126+'Макс-М'!CN126</f>
        <v>0</v>
      </c>
      <c r="CO126" s="9">
        <f>'Капитал МС'!CO126+ИГС!CO126+'Макс-М'!CO126</f>
        <v>0</v>
      </c>
      <c r="CP126" s="8">
        <f>'Капитал МС'!CP126+ИГС!CP126+'Макс-М'!CP126</f>
        <v>0</v>
      </c>
      <c r="CQ126" s="9">
        <f>'Капитал МС'!CQ126+ИГС!CQ126+'Макс-М'!CQ126</f>
        <v>0</v>
      </c>
      <c r="CR126" s="8">
        <f>'Капитал МС'!CR126+ИГС!CR126+'Макс-М'!CR126</f>
        <v>0</v>
      </c>
    </row>
    <row r="127" spans="1:96" x14ac:dyDescent="0.25">
      <c r="A127" s="12">
        <v>102</v>
      </c>
      <c r="B127" s="13" t="s">
        <v>94</v>
      </c>
      <c r="C127" s="12">
        <v>330079</v>
      </c>
      <c r="D127" s="25" t="s">
        <v>171</v>
      </c>
      <c r="E127" s="25" t="s">
        <v>155</v>
      </c>
      <c r="F127" s="31" t="s">
        <v>172</v>
      </c>
      <c r="G127" s="8">
        <f t="shared" si="94"/>
        <v>162794503.33000001</v>
      </c>
      <c r="H127" s="8">
        <f t="shared" si="95"/>
        <v>95470670.329999998</v>
      </c>
      <c r="I127" s="9">
        <f t="shared" si="119"/>
        <v>49310</v>
      </c>
      <c r="J127" s="8">
        <f t="shared" si="96"/>
        <v>47753714.100000001</v>
      </c>
      <c r="K127" s="9">
        <f t="shared" si="97"/>
        <v>24264</v>
      </c>
      <c r="L127" s="8">
        <f t="shared" si="98"/>
        <v>11127314.439999999</v>
      </c>
      <c r="M127" s="9">
        <f t="shared" si="99"/>
        <v>57297</v>
      </c>
      <c r="N127" s="8">
        <f t="shared" si="100"/>
        <v>36589641.789999999</v>
      </c>
      <c r="O127" s="9">
        <f t="shared" si="101"/>
        <v>1406</v>
      </c>
      <c r="P127" s="8">
        <f t="shared" si="102"/>
        <v>11595923.140000001</v>
      </c>
      <c r="Q127" s="9">
        <f t="shared" si="103"/>
        <v>2045</v>
      </c>
      <c r="R127" s="8">
        <f t="shared" si="104"/>
        <v>39841473.600000001</v>
      </c>
      <c r="S127" s="9">
        <f t="shared" si="105"/>
        <v>0</v>
      </c>
      <c r="T127" s="8">
        <f t="shared" si="106"/>
        <v>0</v>
      </c>
      <c r="U127" s="9">
        <f t="shared" si="107"/>
        <v>0</v>
      </c>
      <c r="V127" s="8">
        <f t="shared" si="108"/>
        <v>0</v>
      </c>
      <c r="W127" s="9">
        <f t="shared" si="109"/>
        <v>10701</v>
      </c>
      <c r="X127" s="8">
        <f t="shared" si="110"/>
        <v>15886436.26</v>
      </c>
      <c r="Y127" s="8">
        <f t="shared" si="111"/>
        <v>40989947.600000001</v>
      </c>
      <c r="Z127" s="8">
        <f t="shared" si="112"/>
        <v>24148736.84</v>
      </c>
      <c r="AA127" s="9">
        <f>'Капитал МС'!AA127+ИГС!AA127+'Макс-М'!AA127</f>
        <v>12328</v>
      </c>
      <c r="AB127" s="8">
        <f>'Капитал МС'!AB127+ИГС!AB127+'Макс-М'!AB127</f>
        <v>12033992.07</v>
      </c>
      <c r="AC127" s="9">
        <f>'Капитал МС'!AC127+ИГС!AC127+'Макс-М'!AC127</f>
        <v>6067</v>
      </c>
      <c r="AD127" s="8">
        <f>'Капитал МС'!AD127+ИГС!AD127+'Макс-М'!AD127</f>
        <v>2781828.61</v>
      </c>
      <c r="AE127" s="9">
        <f>'Капитал МС'!AE127+ИГС!AE127+'Макс-М'!AE127</f>
        <v>14325</v>
      </c>
      <c r="AF127" s="8">
        <f>'Капитал МС'!AF127+ИГС!AF127+'Макс-М'!AF127</f>
        <v>9332916.1600000001</v>
      </c>
      <c r="AG127" s="9">
        <f>'Капитал МС'!AG127+ИГС!AG127+'Макс-М'!AG127</f>
        <v>352</v>
      </c>
      <c r="AH127" s="8">
        <f>'Капитал МС'!AH127+ИГС!AH127+'Макс-М'!AH127</f>
        <v>2898980.79</v>
      </c>
      <c r="AI127" s="9">
        <f>'Капитал МС'!AI127+ИГС!AI127+'Макс-М'!AI127</f>
        <v>512</v>
      </c>
      <c r="AJ127" s="8">
        <f>'Капитал МС'!AJ127+ИГС!AJ127+'Макс-М'!AJ127</f>
        <v>9960368.4000000004</v>
      </c>
      <c r="AK127" s="9">
        <f>'Капитал МС'!AK127+ИГС!AK127+'Макс-М'!AK127</f>
        <v>0</v>
      </c>
      <c r="AL127" s="8">
        <f>'Капитал МС'!AL127+ИГС!AL127+'Макс-М'!AL127</f>
        <v>0</v>
      </c>
      <c r="AM127" s="9">
        <f>'Капитал МС'!AM127+ИГС!AM127+'Макс-М'!AM127</f>
        <v>0</v>
      </c>
      <c r="AN127" s="8">
        <f>'Капитал МС'!AN127+ИГС!AN127+'Макс-М'!AN127</f>
        <v>0</v>
      </c>
      <c r="AO127" s="9">
        <f>'Капитал МС'!AO127+ИГС!AO127+'Макс-М'!AO127</f>
        <v>2676</v>
      </c>
      <c r="AP127" s="8">
        <f>'Капитал МС'!AP127+ИГС!AP127+'Макс-М'!AP127</f>
        <v>3981861.57</v>
      </c>
      <c r="AQ127" s="8">
        <f t="shared" si="113"/>
        <v>40989947.600000001</v>
      </c>
      <c r="AR127" s="8">
        <f t="shared" si="114"/>
        <v>24148736.84</v>
      </c>
      <c r="AS127" s="9">
        <f>'Капитал МС'!AS127+ИГС!AS127+'Макс-М'!AS127</f>
        <v>12328</v>
      </c>
      <c r="AT127" s="8">
        <f>'Капитал МС'!AT127+ИГС!AT127+'Макс-М'!AT127</f>
        <v>12033992.07</v>
      </c>
      <c r="AU127" s="9">
        <f>'Капитал МС'!AU127+ИГС!AU127+'Макс-М'!AU127</f>
        <v>6067</v>
      </c>
      <c r="AV127" s="8">
        <f>'Капитал МС'!AV127+ИГС!AV127+'Макс-М'!AV127</f>
        <v>2781828.61</v>
      </c>
      <c r="AW127" s="9">
        <f>'Капитал МС'!AW127+ИГС!AW127+'Макс-М'!AW127</f>
        <v>14325</v>
      </c>
      <c r="AX127" s="8">
        <f>'Капитал МС'!AX127+ИГС!AX127+'Макс-М'!AX127</f>
        <v>9332916.1600000001</v>
      </c>
      <c r="AY127" s="9">
        <f>'Капитал МС'!AY127+ИГС!AY127+'Макс-М'!AY127</f>
        <v>352</v>
      </c>
      <c r="AZ127" s="8">
        <f>'Капитал МС'!AZ127+ИГС!AZ127+'Макс-М'!AZ127</f>
        <v>2898980.79</v>
      </c>
      <c r="BA127" s="9">
        <f>'Капитал МС'!BA127+ИГС!BA127+'Макс-М'!BA127</f>
        <v>512</v>
      </c>
      <c r="BB127" s="8">
        <f>'Капитал МС'!BB127+ИГС!BB127+'Макс-М'!BB127</f>
        <v>9960368.4000000004</v>
      </c>
      <c r="BC127" s="9">
        <f>'Капитал МС'!BC127+ИГС!BC127+'Макс-М'!BC127</f>
        <v>0</v>
      </c>
      <c r="BD127" s="8">
        <f>'Капитал МС'!BD127+ИГС!BD127+'Макс-М'!BD127</f>
        <v>0</v>
      </c>
      <c r="BE127" s="9">
        <f>'Капитал МС'!BE127+ИГС!BE127+'Макс-М'!BE127</f>
        <v>0</v>
      </c>
      <c r="BF127" s="8">
        <f>'Капитал МС'!BF127+ИГС!BF127+'Макс-М'!BF127</f>
        <v>0</v>
      </c>
      <c r="BG127" s="9">
        <f>'Капитал МС'!BG127+ИГС!BG127+'Макс-М'!BG127</f>
        <v>2676</v>
      </c>
      <c r="BH127" s="8">
        <f>'Капитал МС'!BH127+ИГС!BH127+'Макс-М'!BH127</f>
        <v>3981861.57</v>
      </c>
      <c r="BI127" s="8">
        <f t="shared" si="115"/>
        <v>40989947.590000004</v>
      </c>
      <c r="BJ127" s="8">
        <f t="shared" si="116"/>
        <v>24148736.84</v>
      </c>
      <c r="BK127" s="9">
        <f>'Капитал МС'!BK127+ИГС!BK127+'Макс-М'!BK127</f>
        <v>12328</v>
      </c>
      <c r="BL127" s="8">
        <f>'Капитал МС'!BL127+ИГС!BL127+'Макс-М'!BL127</f>
        <v>12033992.07</v>
      </c>
      <c r="BM127" s="9">
        <f>'Капитал МС'!BM127+ИГС!BM127+'Макс-М'!BM127</f>
        <v>6067</v>
      </c>
      <c r="BN127" s="8">
        <f>'Капитал МС'!BN127+ИГС!BN127+'Макс-М'!BN127</f>
        <v>2781828.61</v>
      </c>
      <c r="BO127" s="9">
        <f>'Капитал МС'!BO127+ИГС!BO127+'Макс-М'!BO127</f>
        <v>14325</v>
      </c>
      <c r="BP127" s="8">
        <f>'Капитал МС'!BP127+ИГС!BP127+'Макс-М'!BP127</f>
        <v>9332916.1600000001</v>
      </c>
      <c r="BQ127" s="9">
        <f>'Капитал МС'!BQ127+ИГС!BQ127+'Макс-М'!BQ127</f>
        <v>352</v>
      </c>
      <c r="BR127" s="8">
        <f>'Капитал МС'!BR127+ИГС!BR127+'Макс-М'!BR127</f>
        <v>2898980.79</v>
      </c>
      <c r="BS127" s="9">
        <f>'Капитал МС'!BS127+ИГС!BS127+'Макс-М'!BS127</f>
        <v>512</v>
      </c>
      <c r="BT127" s="8">
        <f>'Капитал МС'!BT127+ИГС!BT127+'Макс-М'!BT127</f>
        <v>9960368.4000000004</v>
      </c>
      <c r="BU127" s="9">
        <f>'Капитал МС'!BU127+ИГС!BU127+'Макс-М'!BU127</f>
        <v>0</v>
      </c>
      <c r="BV127" s="8">
        <f>'Капитал МС'!BV127+ИГС!BV127+'Макс-М'!BV127</f>
        <v>0</v>
      </c>
      <c r="BW127" s="9">
        <f>'Капитал МС'!BW127+ИГС!BW127+'Макс-М'!BW127</f>
        <v>0</v>
      </c>
      <c r="BX127" s="8">
        <f>'Капитал МС'!BX127+ИГС!BX127+'Макс-М'!BX127</f>
        <v>0</v>
      </c>
      <c r="BY127" s="9">
        <f>'Капитал МС'!BY127+ИГС!BY127+'Макс-М'!BY127</f>
        <v>2675</v>
      </c>
      <c r="BZ127" s="8">
        <f>'Капитал МС'!BZ127+ИГС!BZ127+'Макс-М'!BZ127</f>
        <v>3981861.56</v>
      </c>
      <c r="CA127" s="8">
        <f t="shared" si="117"/>
        <v>39824660.539999999</v>
      </c>
      <c r="CB127" s="8">
        <f t="shared" si="118"/>
        <v>23024459.809999999</v>
      </c>
      <c r="CC127" s="9">
        <f>'Капитал МС'!CC127+ИГС!CC127+'Макс-М'!CC127</f>
        <v>12326</v>
      </c>
      <c r="CD127" s="8">
        <f>'Капитал МС'!CD127+ИГС!CD127+'Макс-М'!CD127</f>
        <v>11651737.890000001</v>
      </c>
      <c r="CE127" s="9">
        <f>'Капитал МС'!CE127+ИГС!CE127+'Макс-М'!CE127</f>
        <v>6063</v>
      </c>
      <c r="CF127" s="8">
        <f>'Капитал МС'!CF127+ИГС!CF127+'Макс-М'!CF127</f>
        <v>2781828.61</v>
      </c>
      <c r="CG127" s="9">
        <f>'Капитал МС'!CG127+ИГС!CG127+'Макс-М'!CG127</f>
        <v>14322</v>
      </c>
      <c r="CH127" s="8">
        <f>'Капитал МС'!CH127+ИГС!CH127+'Макс-М'!CH127</f>
        <v>8590893.3100000005</v>
      </c>
      <c r="CI127" s="9">
        <f>'Капитал МС'!CI127+ИГС!CI127+'Макс-М'!CI127</f>
        <v>350</v>
      </c>
      <c r="CJ127" s="8">
        <f>'Капитал МС'!CJ127+ИГС!CJ127+'Макс-М'!CJ127</f>
        <v>2898980.77</v>
      </c>
      <c r="CK127" s="9">
        <f>'Капитал МС'!CK127+ИГС!CK127+'Макс-М'!CK127</f>
        <v>509</v>
      </c>
      <c r="CL127" s="8">
        <f>'Капитал МС'!CL127+ИГС!CL127+'Макс-М'!CL127</f>
        <v>9960368.4000000004</v>
      </c>
      <c r="CM127" s="9">
        <f>'Капитал МС'!CM127+ИГС!CM127+'Макс-М'!CM127</f>
        <v>0</v>
      </c>
      <c r="CN127" s="8">
        <f>'Капитал МС'!CN127+ИГС!CN127+'Макс-М'!CN127</f>
        <v>0</v>
      </c>
      <c r="CO127" s="9">
        <f>'Капитал МС'!CO127+ИГС!CO127+'Макс-М'!CO127</f>
        <v>0</v>
      </c>
      <c r="CP127" s="8">
        <f>'Капитал МС'!CP127+ИГС!CP127+'Макс-М'!CP127</f>
        <v>0</v>
      </c>
      <c r="CQ127" s="9">
        <f>'Капитал МС'!CQ127+ИГС!CQ127+'Макс-М'!CQ127</f>
        <v>2674</v>
      </c>
      <c r="CR127" s="8">
        <f>'Капитал МС'!CR127+ИГС!CR127+'Макс-М'!CR127</f>
        <v>3940851.56</v>
      </c>
    </row>
    <row r="128" spans="1:96" x14ac:dyDescent="0.25">
      <c r="A128" s="12"/>
      <c r="B128" s="17" t="s">
        <v>96</v>
      </c>
      <c r="C128" s="12"/>
      <c r="D128" s="25"/>
      <c r="E128" s="26" t="s">
        <v>155</v>
      </c>
      <c r="F128" s="31"/>
      <c r="G128" s="8">
        <f t="shared" si="94"/>
        <v>0</v>
      </c>
      <c r="H128" s="8">
        <f t="shared" si="95"/>
        <v>0</v>
      </c>
      <c r="I128" s="9">
        <f t="shared" si="119"/>
        <v>0</v>
      </c>
      <c r="J128" s="8">
        <f t="shared" si="96"/>
        <v>0</v>
      </c>
      <c r="K128" s="9">
        <f t="shared" si="97"/>
        <v>0</v>
      </c>
      <c r="L128" s="8">
        <f t="shared" si="98"/>
        <v>0</v>
      </c>
      <c r="M128" s="9">
        <f t="shared" si="99"/>
        <v>0</v>
      </c>
      <c r="N128" s="8">
        <f t="shared" si="100"/>
        <v>0</v>
      </c>
      <c r="O128" s="9">
        <f t="shared" si="101"/>
        <v>0</v>
      </c>
      <c r="P128" s="8">
        <f t="shared" si="102"/>
        <v>0</v>
      </c>
      <c r="Q128" s="9">
        <f t="shared" si="103"/>
        <v>0</v>
      </c>
      <c r="R128" s="8">
        <f t="shared" si="104"/>
        <v>0</v>
      </c>
      <c r="S128" s="9">
        <f t="shared" si="105"/>
        <v>0</v>
      </c>
      <c r="T128" s="8">
        <f t="shared" si="106"/>
        <v>0</v>
      </c>
      <c r="U128" s="9">
        <f t="shared" si="107"/>
        <v>0</v>
      </c>
      <c r="V128" s="8">
        <f t="shared" si="108"/>
        <v>0</v>
      </c>
      <c r="W128" s="9">
        <f t="shared" si="109"/>
        <v>0</v>
      </c>
      <c r="X128" s="8">
        <f t="shared" si="110"/>
        <v>0</v>
      </c>
      <c r="Y128" s="8">
        <f t="shared" si="111"/>
        <v>0</v>
      </c>
      <c r="Z128" s="8">
        <f t="shared" si="112"/>
        <v>0</v>
      </c>
      <c r="AA128" s="9">
        <f>'Капитал МС'!AA128+ИГС!AA128+'Макс-М'!AA128</f>
        <v>0</v>
      </c>
      <c r="AB128" s="8">
        <f>'Капитал МС'!AB128+ИГС!AB128+'Макс-М'!AB128</f>
        <v>0</v>
      </c>
      <c r="AC128" s="9">
        <f>'Капитал МС'!AC128+ИГС!AC128+'Макс-М'!AC128</f>
        <v>0</v>
      </c>
      <c r="AD128" s="8">
        <f>'Капитал МС'!AD128+ИГС!AD128+'Макс-М'!AD128</f>
        <v>0</v>
      </c>
      <c r="AE128" s="9">
        <f>'Капитал МС'!AE128+ИГС!AE128+'Макс-М'!AE128</f>
        <v>0</v>
      </c>
      <c r="AF128" s="8">
        <f>'Капитал МС'!AF128+ИГС!AF128+'Макс-М'!AF128</f>
        <v>0</v>
      </c>
      <c r="AG128" s="9">
        <f>'Капитал МС'!AG128+ИГС!AG128+'Макс-М'!AG128</f>
        <v>0</v>
      </c>
      <c r="AH128" s="8">
        <f>'Капитал МС'!AH128+ИГС!AH128+'Макс-М'!AH128</f>
        <v>0</v>
      </c>
      <c r="AI128" s="9">
        <f>'Капитал МС'!AI128+ИГС!AI128+'Макс-М'!AI128</f>
        <v>0</v>
      </c>
      <c r="AJ128" s="8">
        <f>'Капитал МС'!AJ128+ИГС!AJ128+'Макс-М'!AJ128</f>
        <v>0</v>
      </c>
      <c r="AK128" s="9">
        <f>'Капитал МС'!AK128+ИГС!AK128+'Макс-М'!AK128</f>
        <v>0</v>
      </c>
      <c r="AL128" s="8">
        <f>'Капитал МС'!AL128+ИГС!AL128+'Макс-М'!AL128</f>
        <v>0</v>
      </c>
      <c r="AM128" s="9">
        <f>'Капитал МС'!AM128+ИГС!AM128+'Макс-М'!AM128</f>
        <v>0</v>
      </c>
      <c r="AN128" s="8">
        <f>'Капитал МС'!AN128+ИГС!AN128+'Макс-М'!AN128</f>
        <v>0</v>
      </c>
      <c r="AO128" s="9">
        <f>'Капитал МС'!AO128+ИГС!AO128+'Макс-М'!AO128</f>
        <v>0</v>
      </c>
      <c r="AP128" s="8">
        <f>'Капитал МС'!AP128+ИГС!AP128+'Макс-М'!AP128</f>
        <v>0</v>
      </c>
      <c r="AQ128" s="8">
        <f t="shared" si="113"/>
        <v>0</v>
      </c>
      <c r="AR128" s="8">
        <f t="shared" si="114"/>
        <v>0</v>
      </c>
      <c r="AS128" s="9">
        <f>'Капитал МС'!AS128+ИГС!AS128+'Макс-М'!AS128</f>
        <v>0</v>
      </c>
      <c r="AT128" s="8">
        <f>'Капитал МС'!AT128+ИГС!AT128+'Макс-М'!AT128</f>
        <v>0</v>
      </c>
      <c r="AU128" s="9">
        <f>'Капитал МС'!AU128+ИГС!AU128+'Макс-М'!AU128</f>
        <v>0</v>
      </c>
      <c r="AV128" s="8">
        <f>'Капитал МС'!AV128+ИГС!AV128+'Макс-М'!AV128</f>
        <v>0</v>
      </c>
      <c r="AW128" s="9">
        <f>'Капитал МС'!AW128+ИГС!AW128+'Макс-М'!AW128</f>
        <v>0</v>
      </c>
      <c r="AX128" s="8">
        <f>'Капитал МС'!AX128+ИГС!AX128+'Макс-М'!AX128</f>
        <v>0</v>
      </c>
      <c r="AY128" s="9">
        <f>'Капитал МС'!AY128+ИГС!AY128+'Макс-М'!AY128</f>
        <v>0</v>
      </c>
      <c r="AZ128" s="8">
        <f>'Капитал МС'!AZ128+ИГС!AZ128+'Макс-М'!AZ128</f>
        <v>0</v>
      </c>
      <c r="BA128" s="9">
        <f>'Капитал МС'!BA128+ИГС!BA128+'Макс-М'!BA128</f>
        <v>0</v>
      </c>
      <c r="BB128" s="8">
        <f>'Капитал МС'!BB128+ИГС!BB128+'Макс-М'!BB128</f>
        <v>0</v>
      </c>
      <c r="BC128" s="9">
        <f>'Капитал МС'!BC128+ИГС!BC128+'Макс-М'!BC128</f>
        <v>0</v>
      </c>
      <c r="BD128" s="8">
        <f>'Капитал МС'!BD128+ИГС!BD128+'Макс-М'!BD128</f>
        <v>0</v>
      </c>
      <c r="BE128" s="9">
        <f>'Капитал МС'!BE128+ИГС!BE128+'Макс-М'!BE128</f>
        <v>0</v>
      </c>
      <c r="BF128" s="8">
        <f>'Капитал МС'!BF128+ИГС!BF128+'Макс-М'!BF128</f>
        <v>0</v>
      </c>
      <c r="BG128" s="9">
        <f>'Капитал МС'!BG128+ИГС!BG128+'Макс-М'!BG128</f>
        <v>0</v>
      </c>
      <c r="BH128" s="8">
        <f>'Капитал МС'!BH128+ИГС!BH128+'Макс-М'!BH128</f>
        <v>0</v>
      </c>
      <c r="BI128" s="8">
        <f t="shared" si="115"/>
        <v>0</v>
      </c>
      <c r="BJ128" s="8">
        <f t="shared" si="116"/>
        <v>0</v>
      </c>
      <c r="BK128" s="9">
        <f>'Капитал МС'!BK128+ИГС!BK128+'Макс-М'!BK128</f>
        <v>0</v>
      </c>
      <c r="BL128" s="8">
        <f>'Капитал МС'!BL128+ИГС!BL128+'Макс-М'!BL128</f>
        <v>0</v>
      </c>
      <c r="BM128" s="9">
        <f>'Капитал МС'!BM128+ИГС!BM128+'Макс-М'!BM128</f>
        <v>0</v>
      </c>
      <c r="BN128" s="8">
        <f>'Капитал МС'!BN128+ИГС!BN128+'Макс-М'!BN128</f>
        <v>0</v>
      </c>
      <c r="BO128" s="9">
        <f>'Капитал МС'!BO128+ИГС!BO128+'Макс-М'!BO128</f>
        <v>0</v>
      </c>
      <c r="BP128" s="8">
        <f>'Капитал МС'!BP128+ИГС!BP128+'Макс-М'!BP128</f>
        <v>0</v>
      </c>
      <c r="BQ128" s="9">
        <f>'Капитал МС'!BQ128+ИГС!BQ128+'Макс-М'!BQ128</f>
        <v>0</v>
      </c>
      <c r="BR128" s="8">
        <f>'Капитал МС'!BR128+ИГС!BR128+'Макс-М'!BR128</f>
        <v>0</v>
      </c>
      <c r="BS128" s="9">
        <f>'Капитал МС'!BS128+ИГС!BS128+'Макс-М'!BS128</f>
        <v>0</v>
      </c>
      <c r="BT128" s="8">
        <f>'Капитал МС'!BT128+ИГС!BT128+'Макс-М'!BT128</f>
        <v>0</v>
      </c>
      <c r="BU128" s="9">
        <f>'Капитал МС'!BU128+ИГС!BU128+'Макс-М'!BU128</f>
        <v>0</v>
      </c>
      <c r="BV128" s="8">
        <f>'Капитал МС'!BV128+ИГС!BV128+'Макс-М'!BV128</f>
        <v>0</v>
      </c>
      <c r="BW128" s="9">
        <f>'Капитал МС'!BW128+ИГС!BW128+'Макс-М'!BW128</f>
        <v>0</v>
      </c>
      <c r="BX128" s="8">
        <f>'Капитал МС'!BX128+ИГС!BX128+'Макс-М'!BX128</f>
        <v>0</v>
      </c>
      <c r="BY128" s="9">
        <f>'Капитал МС'!BY128+ИГС!BY128+'Макс-М'!BY128</f>
        <v>0</v>
      </c>
      <c r="BZ128" s="8">
        <f>'Капитал МС'!BZ128+ИГС!BZ128+'Макс-М'!BZ128</f>
        <v>0</v>
      </c>
      <c r="CA128" s="8">
        <f t="shared" si="117"/>
        <v>0</v>
      </c>
      <c r="CB128" s="8">
        <f t="shared" si="118"/>
        <v>0</v>
      </c>
      <c r="CC128" s="9">
        <f>'Капитал МС'!CC128+ИГС!CC128+'Макс-М'!CC128</f>
        <v>0</v>
      </c>
      <c r="CD128" s="8">
        <f>'Капитал МС'!CD128+ИГС!CD128+'Макс-М'!CD128</f>
        <v>0</v>
      </c>
      <c r="CE128" s="9">
        <f>'Капитал МС'!CE128+ИГС!CE128+'Макс-М'!CE128</f>
        <v>0</v>
      </c>
      <c r="CF128" s="8">
        <f>'Капитал МС'!CF128+ИГС!CF128+'Макс-М'!CF128</f>
        <v>0</v>
      </c>
      <c r="CG128" s="9">
        <f>'Капитал МС'!CG128+ИГС!CG128+'Макс-М'!CG128</f>
        <v>0</v>
      </c>
      <c r="CH128" s="8">
        <f>'Капитал МС'!CH128+ИГС!CH128+'Макс-М'!CH128</f>
        <v>0</v>
      </c>
      <c r="CI128" s="9">
        <f>'Капитал МС'!CI128+ИГС!CI128+'Макс-М'!CI128</f>
        <v>0</v>
      </c>
      <c r="CJ128" s="8">
        <f>'Капитал МС'!CJ128+ИГС!CJ128+'Макс-М'!CJ128</f>
        <v>0</v>
      </c>
      <c r="CK128" s="9">
        <f>'Капитал МС'!CK128+ИГС!CK128+'Макс-М'!CK128</f>
        <v>0</v>
      </c>
      <c r="CL128" s="8">
        <f>'Капитал МС'!CL128+ИГС!CL128+'Макс-М'!CL128</f>
        <v>0</v>
      </c>
      <c r="CM128" s="9">
        <f>'Капитал МС'!CM128+ИГС!CM128+'Макс-М'!CM128</f>
        <v>0</v>
      </c>
      <c r="CN128" s="8">
        <f>'Капитал МС'!CN128+ИГС!CN128+'Макс-М'!CN128</f>
        <v>0</v>
      </c>
      <c r="CO128" s="9">
        <f>'Капитал МС'!CO128+ИГС!CO128+'Макс-М'!CO128</f>
        <v>0</v>
      </c>
      <c r="CP128" s="8">
        <f>'Капитал МС'!CP128+ИГС!CP128+'Макс-М'!CP128</f>
        <v>0</v>
      </c>
      <c r="CQ128" s="9">
        <f>'Капитал МС'!CQ128+ИГС!CQ128+'Макс-М'!CQ128</f>
        <v>0</v>
      </c>
      <c r="CR128" s="8">
        <f>'Капитал МС'!CR128+ИГС!CR128+'Макс-М'!CR128</f>
        <v>0</v>
      </c>
    </row>
    <row r="129" spans="1:96" x14ac:dyDescent="0.25">
      <c r="A129" s="12">
        <v>103</v>
      </c>
      <c r="B129" s="18" t="s">
        <v>97</v>
      </c>
      <c r="C129" s="12">
        <v>330091</v>
      </c>
      <c r="D129" s="25" t="s">
        <v>156</v>
      </c>
      <c r="E129" s="25" t="s">
        <v>155</v>
      </c>
      <c r="F129" s="31" t="s">
        <v>157</v>
      </c>
      <c r="G129" s="8">
        <f t="shared" si="94"/>
        <v>219593443.15000001</v>
      </c>
      <c r="H129" s="8">
        <f t="shared" si="95"/>
        <v>158849223.69</v>
      </c>
      <c r="I129" s="9">
        <f t="shared" si="119"/>
        <v>82365</v>
      </c>
      <c r="J129" s="8">
        <f t="shared" si="96"/>
        <v>77537583.609999999</v>
      </c>
      <c r="K129" s="9">
        <f t="shared" si="97"/>
        <v>7658</v>
      </c>
      <c r="L129" s="8">
        <f t="shared" si="98"/>
        <v>3376359.94</v>
      </c>
      <c r="M129" s="9">
        <f t="shared" si="99"/>
        <v>45325</v>
      </c>
      <c r="N129" s="8">
        <f t="shared" si="100"/>
        <v>77935280.140000001</v>
      </c>
      <c r="O129" s="9">
        <f t="shared" si="101"/>
        <v>1340</v>
      </c>
      <c r="P129" s="8">
        <f t="shared" si="102"/>
        <v>9900383.6400000006</v>
      </c>
      <c r="Q129" s="9">
        <f t="shared" si="103"/>
        <v>2383</v>
      </c>
      <c r="R129" s="8">
        <f t="shared" si="104"/>
        <v>33277396.050000001</v>
      </c>
      <c r="S129" s="9">
        <f t="shared" si="105"/>
        <v>0</v>
      </c>
      <c r="T129" s="8">
        <f t="shared" si="106"/>
        <v>0</v>
      </c>
      <c r="U129" s="9">
        <f t="shared" si="107"/>
        <v>0</v>
      </c>
      <c r="V129" s="8">
        <f t="shared" si="108"/>
        <v>0</v>
      </c>
      <c r="W129" s="9">
        <f t="shared" si="109"/>
        <v>7539</v>
      </c>
      <c r="X129" s="8">
        <f t="shared" si="110"/>
        <v>17566439.77</v>
      </c>
      <c r="Y129" s="8">
        <f t="shared" si="111"/>
        <v>56002257.659999996</v>
      </c>
      <c r="Z129" s="8">
        <f t="shared" si="112"/>
        <v>40816202.780000001</v>
      </c>
      <c r="AA129" s="9">
        <f>'Капитал МС'!AA129+ИГС!AA129+'Макс-М'!AA129</f>
        <v>20592</v>
      </c>
      <c r="AB129" s="8">
        <f>'Капитал МС'!AB129+ИГС!AB129+'Макс-М'!AB129</f>
        <v>19825954.640000001</v>
      </c>
      <c r="AC129" s="9">
        <f>'Капитал МС'!AC129+ИГС!AC129+'Макс-М'!AC129</f>
        <v>1915</v>
      </c>
      <c r="AD129" s="8">
        <f>'Капитал МС'!AD129+ИГС!AD129+'Макс-М'!AD129</f>
        <v>844089.99</v>
      </c>
      <c r="AE129" s="9">
        <f>'Капитал МС'!AE129+ИГС!AE129+'Макс-М'!AE129</f>
        <v>11332</v>
      </c>
      <c r="AF129" s="8">
        <f>'Капитал МС'!AF129+ИГС!AF129+'Макс-М'!AF129</f>
        <v>20146158.149999999</v>
      </c>
      <c r="AG129" s="9">
        <f>'Капитал МС'!AG129+ИГС!AG129+'Макс-М'!AG129</f>
        <v>335</v>
      </c>
      <c r="AH129" s="8">
        <f>'Капитал МС'!AH129+ИГС!AH129+'Макс-М'!AH129</f>
        <v>2475095.92</v>
      </c>
      <c r="AI129" s="9">
        <f>'Капитал МС'!AI129+ИГС!AI129+'Макс-М'!AI129</f>
        <v>596</v>
      </c>
      <c r="AJ129" s="8">
        <f>'Капитал МС'!AJ129+ИГС!AJ129+'Макс-М'!AJ129</f>
        <v>8319349.0099999998</v>
      </c>
      <c r="AK129" s="9">
        <f>'Капитал МС'!AK129+ИГС!AK129+'Макс-М'!AK129</f>
        <v>0</v>
      </c>
      <c r="AL129" s="8">
        <f>'Капитал МС'!AL129+ИГС!AL129+'Макс-М'!AL129</f>
        <v>0</v>
      </c>
      <c r="AM129" s="9">
        <f>'Капитал МС'!AM129+ИГС!AM129+'Макс-М'!AM129</f>
        <v>0</v>
      </c>
      <c r="AN129" s="8">
        <f>'Капитал МС'!AN129+ИГС!AN129+'Макс-М'!AN129</f>
        <v>0</v>
      </c>
      <c r="AO129" s="9">
        <f>'Капитал МС'!AO129+ИГС!AO129+'Макс-М'!AO129</f>
        <v>1884</v>
      </c>
      <c r="AP129" s="8">
        <f>'Капитал МС'!AP129+ИГС!AP129+'Макс-М'!AP129</f>
        <v>4391609.95</v>
      </c>
      <c r="AQ129" s="8">
        <f t="shared" si="113"/>
        <v>56002257.659999996</v>
      </c>
      <c r="AR129" s="8">
        <f t="shared" si="114"/>
        <v>40816202.780000001</v>
      </c>
      <c r="AS129" s="9">
        <f>'Капитал МС'!AS129+ИГС!AS129+'Макс-М'!AS129</f>
        <v>20592</v>
      </c>
      <c r="AT129" s="8">
        <f>'Капитал МС'!AT129+ИГС!AT129+'Макс-М'!AT129</f>
        <v>19825954.640000001</v>
      </c>
      <c r="AU129" s="9">
        <f>'Капитал МС'!AU129+ИГС!AU129+'Макс-М'!AU129</f>
        <v>1915</v>
      </c>
      <c r="AV129" s="8">
        <f>'Капитал МС'!AV129+ИГС!AV129+'Макс-М'!AV129</f>
        <v>844089.99</v>
      </c>
      <c r="AW129" s="9">
        <f>'Капитал МС'!AW129+ИГС!AW129+'Макс-М'!AW129</f>
        <v>11332</v>
      </c>
      <c r="AX129" s="8">
        <f>'Капитал МС'!AX129+ИГС!AX129+'Макс-М'!AX129</f>
        <v>20146158.149999999</v>
      </c>
      <c r="AY129" s="9">
        <f>'Капитал МС'!AY129+ИГС!AY129+'Макс-М'!AY129</f>
        <v>335</v>
      </c>
      <c r="AZ129" s="8">
        <f>'Капитал МС'!AZ129+ИГС!AZ129+'Макс-М'!AZ129</f>
        <v>2475095.92</v>
      </c>
      <c r="BA129" s="9">
        <f>'Капитал МС'!BA129+ИГС!BA129+'Макс-М'!BA129</f>
        <v>596</v>
      </c>
      <c r="BB129" s="8">
        <f>'Капитал МС'!BB129+ИГС!BB129+'Макс-М'!BB129</f>
        <v>8319349.0099999998</v>
      </c>
      <c r="BC129" s="9">
        <f>'Капитал МС'!BC129+ИГС!BC129+'Макс-М'!BC129</f>
        <v>0</v>
      </c>
      <c r="BD129" s="8">
        <f>'Капитал МС'!BD129+ИГС!BD129+'Макс-М'!BD129</f>
        <v>0</v>
      </c>
      <c r="BE129" s="9">
        <f>'Капитал МС'!BE129+ИГС!BE129+'Макс-М'!BE129</f>
        <v>0</v>
      </c>
      <c r="BF129" s="8">
        <f>'Капитал МС'!BF129+ИГС!BF129+'Макс-М'!BF129</f>
        <v>0</v>
      </c>
      <c r="BG129" s="9">
        <f>'Капитал МС'!BG129+ИГС!BG129+'Макс-М'!BG129</f>
        <v>1884</v>
      </c>
      <c r="BH129" s="8">
        <f>'Капитал МС'!BH129+ИГС!BH129+'Макс-М'!BH129</f>
        <v>4391609.95</v>
      </c>
      <c r="BI129" s="8">
        <f t="shared" si="115"/>
        <v>56002257.640000001</v>
      </c>
      <c r="BJ129" s="8">
        <f t="shared" si="116"/>
        <v>40816202.780000001</v>
      </c>
      <c r="BK129" s="9">
        <f>'Капитал МС'!BK129+ИГС!BK129+'Макс-М'!BK129</f>
        <v>20592</v>
      </c>
      <c r="BL129" s="8">
        <f>'Капитал МС'!BL129+ИГС!BL129+'Макс-М'!BL129</f>
        <v>19825954.640000001</v>
      </c>
      <c r="BM129" s="9">
        <f>'Капитал МС'!BM129+ИГС!BM129+'Макс-М'!BM129</f>
        <v>1915</v>
      </c>
      <c r="BN129" s="8">
        <f>'Капитал МС'!BN129+ИГС!BN129+'Макс-М'!BN129</f>
        <v>844089.99</v>
      </c>
      <c r="BO129" s="9">
        <f>'Капитал МС'!BO129+ИГС!BO129+'Макс-М'!BO129</f>
        <v>11332</v>
      </c>
      <c r="BP129" s="8">
        <f>'Капитал МС'!BP129+ИГС!BP129+'Макс-М'!BP129</f>
        <v>20146158.149999999</v>
      </c>
      <c r="BQ129" s="9">
        <f>'Капитал МС'!BQ129+ИГС!BQ129+'Макс-М'!BQ129</f>
        <v>335</v>
      </c>
      <c r="BR129" s="8">
        <f>'Капитал МС'!BR129+ИГС!BR129+'Макс-М'!BR129</f>
        <v>2475095.92</v>
      </c>
      <c r="BS129" s="9">
        <f>'Капитал МС'!BS129+ИГС!BS129+'Макс-М'!BS129</f>
        <v>596</v>
      </c>
      <c r="BT129" s="8">
        <f>'Капитал МС'!BT129+ИГС!BT129+'Макс-М'!BT129</f>
        <v>8319349.0099999998</v>
      </c>
      <c r="BU129" s="9">
        <f>'Капитал МС'!BU129+ИГС!BU129+'Макс-М'!BU129</f>
        <v>0</v>
      </c>
      <c r="BV129" s="8">
        <f>'Капитал МС'!BV129+ИГС!BV129+'Макс-М'!BV129</f>
        <v>0</v>
      </c>
      <c r="BW129" s="9">
        <f>'Капитал МС'!BW129+ИГС!BW129+'Макс-М'!BW129</f>
        <v>0</v>
      </c>
      <c r="BX129" s="8">
        <f>'Капитал МС'!BX129+ИГС!BX129+'Макс-М'!BX129</f>
        <v>0</v>
      </c>
      <c r="BY129" s="9">
        <f>'Капитал МС'!BY129+ИГС!BY129+'Макс-М'!BY129</f>
        <v>1884</v>
      </c>
      <c r="BZ129" s="8">
        <f>'Капитал МС'!BZ129+ИГС!BZ129+'Макс-М'!BZ129</f>
        <v>4391609.93</v>
      </c>
      <c r="CA129" s="8">
        <f t="shared" si="117"/>
        <v>51586670.189999998</v>
      </c>
      <c r="CB129" s="8">
        <f t="shared" si="118"/>
        <v>36400615.350000001</v>
      </c>
      <c r="CC129" s="9">
        <f>'Капитал МС'!CC129+ИГС!CC129+'Макс-М'!CC129</f>
        <v>20589</v>
      </c>
      <c r="CD129" s="8">
        <f>'Капитал МС'!CD129+ИГС!CD129+'Макс-М'!CD129</f>
        <v>18059719.690000001</v>
      </c>
      <c r="CE129" s="9">
        <f>'Капитал МС'!CE129+ИГС!CE129+'Макс-М'!CE129</f>
        <v>1913</v>
      </c>
      <c r="CF129" s="8">
        <f>'Капитал МС'!CF129+ИГС!CF129+'Макс-М'!CF129</f>
        <v>844089.97</v>
      </c>
      <c r="CG129" s="9">
        <f>'Капитал МС'!CG129+ИГС!CG129+'Макс-М'!CG129</f>
        <v>11329</v>
      </c>
      <c r="CH129" s="8">
        <f>'Капитал МС'!CH129+ИГС!CH129+'Макс-М'!CH129</f>
        <v>17496805.690000001</v>
      </c>
      <c r="CI129" s="9">
        <f>'Капитал МС'!CI129+ИГС!CI129+'Макс-М'!CI129</f>
        <v>335</v>
      </c>
      <c r="CJ129" s="8">
        <f>'Капитал МС'!CJ129+ИГС!CJ129+'Макс-М'!CJ129</f>
        <v>2475095.88</v>
      </c>
      <c r="CK129" s="9">
        <f>'Капитал МС'!CK129+ИГС!CK129+'Макс-М'!CK129</f>
        <v>595</v>
      </c>
      <c r="CL129" s="8">
        <f>'Капитал МС'!CL129+ИГС!CL129+'Макс-М'!CL129</f>
        <v>8319349.0199999996</v>
      </c>
      <c r="CM129" s="9">
        <f>'Капитал МС'!CM129+ИГС!CM129+'Макс-М'!CM129</f>
        <v>0</v>
      </c>
      <c r="CN129" s="8">
        <f>'Капитал МС'!CN129+ИГС!CN129+'Макс-М'!CN129</f>
        <v>0</v>
      </c>
      <c r="CO129" s="9">
        <f>'Капитал МС'!CO129+ИГС!CO129+'Макс-М'!CO129</f>
        <v>0</v>
      </c>
      <c r="CP129" s="8">
        <f>'Капитал МС'!CP129+ИГС!CP129+'Макс-М'!CP129</f>
        <v>0</v>
      </c>
      <c r="CQ129" s="9">
        <f>'Капитал МС'!CQ129+ИГС!CQ129+'Макс-М'!CQ129</f>
        <v>1887</v>
      </c>
      <c r="CR129" s="8">
        <f>'Капитал МС'!CR129+ИГС!CR129+'Макс-М'!CR129</f>
        <v>4391609.9400000004</v>
      </c>
    </row>
    <row r="130" spans="1:96" x14ac:dyDescent="0.25">
      <c r="A130" s="12"/>
      <c r="B130" s="17" t="s">
        <v>98</v>
      </c>
      <c r="C130" s="12"/>
      <c r="D130" s="25"/>
      <c r="E130" s="26" t="s">
        <v>155</v>
      </c>
      <c r="F130" s="31"/>
      <c r="G130" s="8">
        <f t="shared" si="94"/>
        <v>0</v>
      </c>
      <c r="H130" s="8">
        <f t="shared" si="95"/>
        <v>0</v>
      </c>
      <c r="I130" s="9">
        <f t="shared" si="119"/>
        <v>0</v>
      </c>
      <c r="J130" s="8">
        <f t="shared" si="96"/>
        <v>0</v>
      </c>
      <c r="K130" s="9">
        <f t="shared" si="97"/>
        <v>0</v>
      </c>
      <c r="L130" s="8">
        <f t="shared" si="98"/>
        <v>0</v>
      </c>
      <c r="M130" s="9">
        <f t="shared" si="99"/>
        <v>0</v>
      </c>
      <c r="N130" s="8">
        <f t="shared" si="100"/>
        <v>0</v>
      </c>
      <c r="O130" s="9">
        <f t="shared" si="101"/>
        <v>0</v>
      </c>
      <c r="P130" s="8">
        <f t="shared" si="102"/>
        <v>0</v>
      </c>
      <c r="Q130" s="9">
        <f t="shared" si="103"/>
        <v>0</v>
      </c>
      <c r="R130" s="8">
        <f t="shared" si="104"/>
        <v>0</v>
      </c>
      <c r="S130" s="9">
        <f t="shared" si="105"/>
        <v>0</v>
      </c>
      <c r="T130" s="8">
        <f t="shared" si="106"/>
        <v>0</v>
      </c>
      <c r="U130" s="9">
        <f t="shared" si="107"/>
        <v>0</v>
      </c>
      <c r="V130" s="8">
        <f t="shared" si="108"/>
        <v>0</v>
      </c>
      <c r="W130" s="9">
        <f t="shared" si="109"/>
        <v>0</v>
      </c>
      <c r="X130" s="8">
        <f t="shared" si="110"/>
        <v>0</v>
      </c>
      <c r="Y130" s="8">
        <f t="shared" si="111"/>
        <v>0</v>
      </c>
      <c r="Z130" s="8">
        <f t="shared" si="112"/>
        <v>0</v>
      </c>
      <c r="AA130" s="9">
        <f>'Капитал МС'!AA130+ИГС!AA130+'Макс-М'!AA130</f>
        <v>0</v>
      </c>
      <c r="AB130" s="8">
        <f>'Капитал МС'!AB130+ИГС!AB130+'Макс-М'!AB130</f>
        <v>0</v>
      </c>
      <c r="AC130" s="9">
        <f>'Капитал МС'!AC130+ИГС!AC130+'Макс-М'!AC130</f>
        <v>0</v>
      </c>
      <c r="AD130" s="8">
        <f>'Капитал МС'!AD130+ИГС!AD130+'Макс-М'!AD130</f>
        <v>0</v>
      </c>
      <c r="AE130" s="9">
        <f>'Капитал МС'!AE130+ИГС!AE130+'Макс-М'!AE130</f>
        <v>0</v>
      </c>
      <c r="AF130" s="8">
        <f>'Капитал МС'!AF130+ИГС!AF130+'Макс-М'!AF130</f>
        <v>0</v>
      </c>
      <c r="AG130" s="9">
        <f>'Капитал МС'!AG130+ИГС!AG130+'Макс-М'!AG130</f>
        <v>0</v>
      </c>
      <c r="AH130" s="8">
        <f>'Капитал МС'!AH130+ИГС!AH130+'Макс-М'!AH130</f>
        <v>0</v>
      </c>
      <c r="AI130" s="9">
        <f>'Капитал МС'!AI130+ИГС!AI130+'Макс-М'!AI130</f>
        <v>0</v>
      </c>
      <c r="AJ130" s="8">
        <f>'Капитал МС'!AJ130+ИГС!AJ130+'Макс-М'!AJ130</f>
        <v>0</v>
      </c>
      <c r="AK130" s="9">
        <f>'Капитал МС'!AK130+ИГС!AK130+'Макс-М'!AK130</f>
        <v>0</v>
      </c>
      <c r="AL130" s="8">
        <f>'Капитал МС'!AL130+ИГС!AL130+'Макс-М'!AL130</f>
        <v>0</v>
      </c>
      <c r="AM130" s="9">
        <f>'Капитал МС'!AM130+ИГС!AM130+'Макс-М'!AM130</f>
        <v>0</v>
      </c>
      <c r="AN130" s="8">
        <f>'Капитал МС'!AN130+ИГС!AN130+'Макс-М'!AN130</f>
        <v>0</v>
      </c>
      <c r="AO130" s="9">
        <f>'Капитал МС'!AO130+ИГС!AO130+'Макс-М'!AO130</f>
        <v>0</v>
      </c>
      <c r="AP130" s="8">
        <f>'Капитал МС'!AP130+ИГС!AP130+'Макс-М'!AP130</f>
        <v>0</v>
      </c>
      <c r="AQ130" s="8">
        <f t="shared" si="113"/>
        <v>0</v>
      </c>
      <c r="AR130" s="8">
        <f t="shared" si="114"/>
        <v>0</v>
      </c>
      <c r="AS130" s="9">
        <f>'Капитал МС'!AS130+ИГС!AS130+'Макс-М'!AS130</f>
        <v>0</v>
      </c>
      <c r="AT130" s="8">
        <f>'Капитал МС'!AT130+ИГС!AT130+'Макс-М'!AT130</f>
        <v>0</v>
      </c>
      <c r="AU130" s="9">
        <f>'Капитал МС'!AU130+ИГС!AU130+'Макс-М'!AU130</f>
        <v>0</v>
      </c>
      <c r="AV130" s="8">
        <f>'Капитал МС'!AV130+ИГС!AV130+'Макс-М'!AV130</f>
        <v>0</v>
      </c>
      <c r="AW130" s="9">
        <f>'Капитал МС'!AW130+ИГС!AW130+'Макс-М'!AW130</f>
        <v>0</v>
      </c>
      <c r="AX130" s="8">
        <f>'Капитал МС'!AX130+ИГС!AX130+'Макс-М'!AX130</f>
        <v>0</v>
      </c>
      <c r="AY130" s="9">
        <f>'Капитал МС'!AY130+ИГС!AY130+'Макс-М'!AY130</f>
        <v>0</v>
      </c>
      <c r="AZ130" s="8">
        <f>'Капитал МС'!AZ130+ИГС!AZ130+'Макс-М'!AZ130</f>
        <v>0</v>
      </c>
      <c r="BA130" s="9">
        <f>'Капитал МС'!BA130+ИГС!BA130+'Макс-М'!BA130</f>
        <v>0</v>
      </c>
      <c r="BB130" s="8">
        <f>'Капитал МС'!BB130+ИГС!BB130+'Макс-М'!BB130</f>
        <v>0</v>
      </c>
      <c r="BC130" s="9">
        <f>'Капитал МС'!BC130+ИГС!BC130+'Макс-М'!BC130</f>
        <v>0</v>
      </c>
      <c r="BD130" s="8">
        <f>'Капитал МС'!BD130+ИГС!BD130+'Макс-М'!BD130</f>
        <v>0</v>
      </c>
      <c r="BE130" s="9">
        <f>'Капитал МС'!BE130+ИГС!BE130+'Макс-М'!BE130</f>
        <v>0</v>
      </c>
      <c r="BF130" s="8">
        <f>'Капитал МС'!BF130+ИГС!BF130+'Макс-М'!BF130</f>
        <v>0</v>
      </c>
      <c r="BG130" s="9">
        <f>'Капитал МС'!BG130+ИГС!BG130+'Макс-М'!BG130</f>
        <v>0</v>
      </c>
      <c r="BH130" s="8">
        <f>'Капитал МС'!BH130+ИГС!BH130+'Макс-М'!BH130</f>
        <v>0</v>
      </c>
      <c r="BI130" s="8">
        <f t="shared" si="115"/>
        <v>0</v>
      </c>
      <c r="BJ130" s="8">
        <f t="shared" si="116"/>
        <v>0</v>
      </c>
      <c r="BK130" s="9">
        <f>'Капитал МС'!BK130+ИГС!BK130+'Макс-М'!BK130</f>
        <v>0</v>
      </c>
      <c r="BL130" s="8">
        <f>'Капитал МС'!BL130+ИГС!BL130+'Макс-М'!BL130</f>
        <v>0</v>
      </c>
      <c r="BM130" s="9">
        <f>'Капитал МС'!BM130+ИГС!BM130+'Макс-М'!BM130</f>
        <v>0</v>
      </c>
      <c r="BN130" s="8">
        <f>'Капитал МС'!BN130+ИГС!BN130+'Макс-М'!BN130</f>
        <v>0</v>
      </c>
      <c r="BO130" s="9">
        <f>'Капитал МС'!BO130+ИГС!BO130+'Макс-М'!BO130</f>
        <v>0</v>
      </c>
      <c r="BP130" s="8">
        <f>'Капитал МС'!BP130+ИГС!BP130+'Макс-М'!BP130</f>
        <v>0</v>
      </c>
      <c r="BQ130" s="9">
        <f>'Капитал МС'!BQ130+ИГС!BQ130+'Макс-М'!BQ130</f>
        <v>0</v>
      </c>
      <c r="BR130" s="8">
        <f>'Капитал МС'!BR130+ИГС!BR130+'Макс-М'!BR130</f>
        <v>0</v>
      </c>
      <c r="BS130" s="9">
        <f>'Капитал МС'!BS130+ИГС!BS130+'Макс-М'!BS130</f>
        <v>0</v>
      </c>
      <c r="BT130" s="8">
        <f>'Капитал МС'!BT130+ИГС!BT130+'Макс-М'!BT130</f>
        <v>0</v>
      </c>
      <c r="BU130" s="9">
        <f>'Капитал МС'!BU130+ИГС!BU130+'Макс-М'!BU130</f>
        <v>0</v>
      </c>
      <c r="BV130" s="8">
        <f>'Капитал МС'!BV130+ИГС!BV130+'Макс-М'!BV130</f>
        <v>0</v>
      </c>
      <c r="BW130" s="9">
        <f>'Капитал МС'!BW130+ИГС!BW130+'Макс-М'!BW130</f>
        <v>0</v>
      </c>
      <c r="BX130" s="8">
        <f>'Капитал МС'!BX130+ИГС!BX130+'Макс-М'!BX130</f>
        <v>0</v>
      </c>
      <c r="BY130" s="9">
        <f>'Капитал МС'!BY130+ИГС!BY130+'Макс-М'!BY130</f>
        <v>0</v>
      </c>
      <c r="BZ130" s="8">
        <f>'Капитал МС'!BZ130+ИГС!BZ130+'Макс-М'!BZ130</f>
        <v>0</v>
      </c>
      <c r="CA130" s="8">
        <f t="shared" si="117"/>
        <v>0</v>
      </c>
      <c r="CB130" s="8">
        <f t="shared" si="118"/>
        <v>0</v>
      </c>
      <c r="CC130" s="9">
        <f>'Капитал МС'!CC130+ИГС!CC130+'Макс-М'!CC130</f>
        <v>0</v>
      </c>
      <c r="CD130" s="8">
        <f>'Капитал МС'!CD130+ИГС!CD130+'Макс-М'!CD130</f>
        <v>0</v>
      </c>
      <c r="CE130" s="9">
        <f>'Капитал МС'!CE130+ИГС!CE130+'Макс-М'!CE130</f>
        <v>0</v>
      </c>
      <c r="CF130" s="8">
        <f>'Капитал МС'!CF130+ИГС!CF130+'Макс-М'!CF130</f>
        <v>0</v>
      </c>
      <c r="CG130" s="9">
        <f>'Капитал МС'!CG130+ИГС!CG130+'Макс-М'!CG130</f>
        <v>0</v>
      </c>
      <c r="CH130" s="8">
        <f>'Капитал МС'!CH130+ИГС!CH130+'Макс-М'!CH130</f>
        <v>0</v>
      </c>
      <c r="CI130" s="9">
        <f>'Капитал МС'!CI130+ИГС!CI130+'Макс-М'!CI130</f>
        <v>0</v>
      </c>
      <c r="CJ130" s="8">
        <f>'Капитал МС'!CJ130+ИГС!CJ130+'Макс-М'!CJ130</f>
        <v>0</v>
      </c>
      <c r="CK130" s="9">
        <f>'Капитал МС'!CK130+ИГС!CK130+'Макс-М'!CK130</f>
        <v>0</v>
      </c>
      <c r="CL130" s="8">
        <f>'Капитал МС'!CL130+ИГС!CL130+'Макс-М'!CL130</f>
        <v>0</v>
      </c>
      <c r="CM130" s="9">
        <f>'Капитал МС'!CM130+ИГС!CM130+'Макс-М'!CM130</f>
        <v>0</v>
      </c>
      <c r="CN130" s="8">
        <f>'Капитал МС'!CN130+ИГС!CN130+'Макс-М'!CN130</f>
        <v>0</v>
      </c>
      <c r="CO130" s="9">
        <f>'Капитал МС'!CO130+ИГС!CO130+'Макс-М'!CO130</f>
        <v>0</v>
      </c>
      <c r="CP130" s="8">
        <f>'Капитал МС'!CP130+ИГС!CP130+'Макс-М'!CP130</f>
        <v>0</v>
      </c>
      <c r="CQ130" s="9">
        <f>'Капитал МС'!CQ130+ИГС!CQ130+'Макс-М'!CQ130</f>
        <v>0</v>
      </c>
      <c r="CR130" s="8">
        <f>'Капитал МС'!CR130+ИГС!CR130+'Макс-М'!CR130</f>
        <v>0</v>
      </c>
    </row>
    <row r="131" spans="1:96" x14ac:dyDescent="0.25">
      <c r="A131" s="12">
        <v>104</v>
      </c>
      <c r="B131" s="18" t="s">
        <v>99</v>
      </c>
      <c r="C131" s="12">
        <v>330093</v>
      </c>
      <c r="D131" s="25" t="s">
        <v>174</v>
      </c>
      <c r="E131" s="25" t="s">
        <v>155</v>
      </c>
      <c r="F131" s="31" t="s">
        <v>175</v>
      </c>
      <c r="G131" s="8">
        <f t="shared" si="94"/>
        <v>190132804.11000001</v>
      </c>
      <c r="H131" s="8">
        <f t="shared" si="95"/>
        <v>103024484.36</v>
      </c>
      <c r="I131" s="9">
        <f t="shared" si="119"/>
        <v>92330</v>
      </c>
      <c r="J131" s="8">
        <f t="shared" si="96"/>
        <v>65063676.210000001</v>
      </c>
      <c r="K131" s="9">
        <f t="shared" si="97"/>
        <v>18688</v>
      </c>
      <c r="L131" s="8">
        <f t="shared" si="98"/>
        <v>8483328.4399999995</v>
      </c>
      <c r="M131" s="9">
        <f t="shared" si="99"/>
        <v>44204</v>
      </c>
      <c r="N131" s="8">
        <f t="shared" si="100"/>
        <v>29477479.710000001</v>
      </c>
      <c r="O131" s="9">
        <f t="shared" si="101"/>
        <v>1428</v>
      </c>
      <c r="P131" s="8">
        <f t="shared" si="102"/>
        <v>11041281.720000001</v>
      </c>
      <c r="Q131" s="9">
        <f t="shared" si="103"/>
        <v>3089</v>
      </c>
      <c r="R131" s="8">
        <f t="shared" si="104"/>
        <v>59001060.43</v>
      </c>
      <c r="S131" s="9">
        <f t="shared" si="105"/>
        <v>0</v>
      </c>
      <c r="T131" s="8">
        <f t="shared" si="106"/>
        <v>0</v>
      </c>
      <c r="U131" s="9">
        <f t="shared" si="107"/>
        <v>0</v>
      </c>
      <c r="V131" s="8">
        <f t="shared" si="108"/>
        <v>0</v>
      </c>
      <c r="W131" s="9">
        <f t="shared" si="109"/>
        <v>9345</v>
      </c>
      <c r="X131" s="8">
        <f t="shared" si="110"/>
        <v>17065977.600000001</v>
      </c>
      <c r="Y131" s="8">
        <f t="shared" si="111"/>
        <v>47964133.82</v>
      </c>
      <c r="Z131" s="8">
        <f t="shared" si="112"/>
        <v>26146043.870000001</v>
      </c>
      <c r="AA131" s="9">
        <f>'Капитал МС'!AA131+ИГС!AA131+'Макс-М'!AA131</f>
        <v>23083</v>
      </c>
      <c r="AB131" s="8">
        <f>'Капитал МС'!AB131+ИГС!AB131+'Макс-М'!AB131</f>
        <v>16456981.210000001</v>
      </c>
      <c r="AC131" s="9">
        <f>'Капитал МС'!AC131+ИГС!AC131+'Макс-М'!AC131</f>
        <v>4672</v>
      </c>
      <c r="AD131" s="8">
        <f>'Капитал МС'!AD131+ИГС!AD131+'Макс-М'!AD131</f>
        <v>2120832.11</v>
      </c>
      <c r="AE131" s="9">
        <f>'Капитал МС'!AE131+ИГС!AE131+'Макс-М'!AE131</f>
        <v>11051</v>
      </c>
      <c r="AF131" s="8">
        <f>'Капитал МС'!AF131+ИГС!AF131+'Макс-М'!AF131</f>
        <v>7568230.5499999998</v>
      </c>
      <c r="AG131" s="9">
        <f>'Капитал МС'!AG131+ИГС!AG131+'Макс-М'!AG131</f>
        <v>357</v>
      </c>
      <c r="AH131" s="8">
        <f>'Капитал МС'!AH131+ИГС!AH131+'Макс-М'!AH131</f>
        <v>2760320.44</v>
      </c>
      <c r="AI131" s="9">
        <f>'Капитал МС'!AI131+ИГС!AI131+'Макс-М'!AI131</f>
        <v>772</v>
      </c>
      <c r="AJ131" s="8">
        <f>'Капитал МС'!AJ131+ИГС!AJ131+'Макс-М'!AJ131</f>
        <v>14750265.109999999</v>
      </c>
      <c r="AK131" s="9">
        <f>'Капитал МС'!AK131+ИГС!AK131+'Макс-М'!AK131</f>
        <v>0</v>
      </c>
      <c r="AL131" s="8">
        <f>'Капитал МС'!AL131+ИГС!AL131+'Макс-М'!AL131</f>
        <v>0</v>
      </c>
      <c r="AM131" s="9">
        <f>'Капитал МС'!AM131+ИГС!AM131+'Макс-М'!AM131</f>
        <v>0</v>
      </c>
      <c r="AN131" s="8">
        <f>'Капитал МС'!AN131+ИГС!AN131+'Макс-М'!AN131</f>
        <v>0</v>
      </c>
      <c r="AO131" s="9">
        <f>'Капитал МС'!AO131+ИГС!AO131+'Макс-М'!AO131</f>
        <v>2337</v>
      </c>
      <c r="AP131" s="8">
        <f>'Капитал МС'!AP131+ИГС!AP131+'Макс-М'!AP131</f>
        <v>4307504.4000000004</v>
      </c>
      <c r="AQ131" s="8">
        <f t="shared" si="113"/>
        <v>47923123.82</v>
      </c>
      <c r="AR131" s="8">
        <f t="shared" si="114"/>
        <v>26146043.870000001</v>
      </c>
      <c r="AS131" s="9">
        <f>'Капитал МС'!AS131+ИГС!AS131+'Макс-М'!AS131</f>
        <v>23083</v>
      </c>
      <c r="AT131" s="8">
        <f>'Капитал МС'!AT131+ИГС!AT131+'Макс-М'!AT131</f>
        <v>16456981.210000001</v>
      </c>
      <c r="AU131" s="9">
        <f>'Капитал МС'!AU131+ИГС!AU131+'Макс-М'!AU131</f>
        <v>4672</v>
      </c>
      <c r="AV131" s="8">
        <f>'Капитал МС'!AV131+ИГС!AV131+'Макс-М'!AV131</f>
        <v>2120832.11</v>
      </c>
      <c r="AW131" s="9">
        <f>'Капитал МС'!AW131+ИГС!AW131+'Макс-М'!AW131</f>
        <v>11051</v>
      </c>
      <c r="AX131" s="8">
        <f>'Капитал МС'!AX131+ИГС!AX131+'Макс-М'!AX131</f>
        <v>7568230.5499999998</v>
      </c>
      <c r="AY131" s="9">
        <f>'Капитал МС'!AY131+ИГС!AY131+'Макс-М'!AY131</f>
        <v>357</v>
      </c>
      <c r="AZ131" s="8">
        <f>'Капитал МС'!AZ131+ИГС!AZ131+'Макс-М'!AZ131</f>
        <v>2760320.44</v>
      </c>
      <c r="BA131" s="9">
        <f>'Капитал МС'!BA131+ИГС!BA131+'Макс-М'!BA131</f>
        <v>772</v>
      </c>
      <c r="BB131" s="8">
        <f>'Капитал МС'!BB131+ИГС!BB131+'Макс-М'!BB131</f>
        <v>14750265.109999999</v>
      </c>
      <c r="BC131" s="9">
        <f>'Капитал МС'!BC131+ИГС!BC131+'Макс-М'!BC131</f>
        <v>0</v>
      </c>
      <c r="BD131" s="8">
        <f>'Капитал МС'!BD131+ИГС!BD131+'Макс-М'!BD131</f>
        <v>0</v>
      </c>
      <c r="BE131" s="9">
        <f>'Капитал МС'!BE131+ИГС!BE131+'Макс-М'!BE131</f>
        <v>0</v>
      </c>
      <c r="BF131" s="8">
        <f>'Капитал МС'!BF131+ИГС!BF131+'Макс-М'!BF131</f>
        <v>0</v>
      </c>
      <c r="BG131" s="9">
        <f>'Капитал МС'!BG131+ИГС!BG131+'Макс-М'!BG131</f>
        <v>2337</v>
      </c>
      <c r="BH131" s="8">
        <f>'Капитал МС'!BH131+ИГС!BH131+'Макс-М'!BH131</f>
        <v>4266494.4000000004</v>
      </c>
      <c r="BI131" s="8">
        <f t="shared" si="115"/>
        <v>47923123.810000002</v>
      </c>
      <c r="BJ131" s="8">
        <f t="shared" si="116"/>
        <v>26146043.870000001</v>
      </c>
      <c r="BK131" s="9">
        <f>'Капитал МС'!BK131+ИГС!BK131+'Макс-М'!BK131</f>
        <v>23083</v>
      </c>
      <c r="BL131" s="8">
        <f>'Капитал МС'!BL131+ИГС!BL131+'Макс-М'!BL131</f>
        <v>16456981.210000001</v>
      </c>
      <c r="BM131" s="9">
        <f>'Капитал МС'!BM131+ИГС!BM131+'Макс-М'!BM131</f>
        <v>4672</v>
      </c>
      <c r="BN131" s="8">
        <f>'Капитал МС'!BN131+ИГС!BN131+'Макс-М'!BN131</f>
        <v>2120832.11</v>
      </c>
      <c r="BO131" s="9">
        <f>'Капитал МС'!BO131+ИГС!BO131+'Макс-М'!BO131</f>
        <v>11051</v>
      </c>
      <c r="BP131" s="8">
        <f>'Капитал МС'!BP131+ИГС!BP131+'Макс-М'!BP131</f>
        <v>7568230.5499999998</v>
      </c>
      <c r="BQ131" s="9">
        <f>'Капитал МС'!BQ131+ИГС!BQ131+'Макс-М'!BQ131</f>
        <v>357</v>
      </c>
      <c r="BR131" s="8">
        <f>'Капитал МС'!BR131+ИГС!BR131+'Макс-М'!BR131</f>
        <v>2760320.44</v>
      </c>
      <c r="BS131" s="9">
        <f>'Капитал МС'!BS131+ИГС!BS131+'Макс-М'!BS131</f>
        <v>772</v>
      </c>
      <c r="BT131" s="8">
        <f>'Капитал МС'!BT131+ИГС!BT131+'Макс-М'!BT131</f>
        <v>14750265.109999999</v>
      </c>
      <c r="BU131" s="9">
        <f>'Капитал МС'!BU131+ИГС!BU131+'Макс-М'!BU131</f>
        <v>0</v>
      </c>
      <c r="BV131" s="8">
        <f>'Капитал МС'!BV131+ИГС!BV131+'Макс-М'!BV131</f>
        <v>0</v>
      </c>
      <c r="BW131" s="9">
        <f>'Капитал МС'!BW131+ИГС!BW131+'Макс-М'!BW131</f>
        <v>0</v>
      </c>
      <c r="BX131" s="8">
        <f>'Капитал МС'!BX131+ИГС!BX131+'Макс-М'!BX131</f>
        <v>0</v>
      </c>
      <c r="BY131" s="9">
        <f>'Капитал МС'!BY131+ИГС!BY131+'Макс-М'!BY131</f>
        <v>2336</v>
      </c>
      <c r="BZ131" s="8">
        <f>'Капитал МС'!BZ131+ИГС!BZ131+'Макс-М'!BZ131</f>
        <v>4266494.3899999997</v>
      </c>
      <c r="CA131" s="8">
        <f t="shared" si="117"/>
        <v>46322422.659999996</v>
      </c>
      <c r="CB131" s="8">
        <f t="shared" si="118"/>
        <v>24586352.75</v>
      </c>
      <c r="CC131" s="9">
        <f>'Капитал МС'!CC131+ИГС!CC131+'Макс-М'!CC131</f>
        <v>23081</v>
      </c>
      <c r="CD131" s="8">
        <f>'Капитал МС'!CD131+ИГС!CD131+'Макс-М'!CD131</f>
        <v>15692732.58</v>
      </c>
      <c r="CE131" s="9">
        <f>'Капитал МС'!CE131+ИГС!CE131+'Макс-М'!CE131</f>
        <v>4672</v>
      </c>
      <c r="CF131" s="8">
        <f>'Капитал МС'!CF131+ИГС!CF131+'Макс-М'!CF131</f>
        <v>2120832.11</v>
      </c>
      <c r="CG131" s="9">
        <f>'Капитал МС'!CG131+ИГС!CG131+'Макс-М'!CG131</f>
        <v>11051</v>
      </c>
      <c r="CH131" s="8">
        <f>'Капитал МС'!CH131+ИГС!CH131+'Макс-М'!CH131</f>
        <v>6772788.0599999996</v>
      </c>
      <c r="CI131" s="9">
        <f>'Капитал МС'!CI131+ИГС!CI131+'Макс-М'!CI131</f>
        <v>357</v>
      </c>
      <c r="CJ131" s="8">
        <f>'Капитал МС'!CJ131+ИГС!CJ131+'Макс-М'!CJ131</f>
        <v>2760320.4</v>
      </c>
      <c r="CK131" s="9">
        <f>'Капитал МС'!CK131+ИГС!CK131+'Макс-М'!CK131</f>
        <v>773</v>
      </c>
      <c r="CL131" s="8">
        <f>'Капитал МС'!CL131+ИГС!CL131+'Макс-М'!CL131</f>
        <v>14750265.1</v>
      </c>
      <c r="CM131" s="9">
        <f>'Капитал МС'!CM131+ИГС!CM131+'Макс-М'!CM131</f>
        <v>0</v>
      </c>
      <c r="CN131" s="8">
        <f>'Капитал МС'!CN131+ИГС!CN131+'Макс-М'!CN131</f>
        <v>0</v>
      </c>
      <c r="CO131" s="9">
        <f>'Капитал МС'!CO131+ИГС!CO131+'Макс-М'!CO131</f>
        <v>0</v>
      </c>
      <c r="CP131" s="8">
        <f>'Капитал МС'!CP131+ИГС!CP131+'Макс-М'!CP131</f>
        <v>0</v>
      </c>
      <c r="CQ131" s="9">
        <f>'Капитал МС'!CQ131+ИГС!CQ131+'Макс-М'!CQ131</f>
        <v>2335</v>
      </c>
      <c r="CR131" s="8">
        <f>'Капитал МС'!CR131+ИГС!CR131+'Макс-М'!CR131</f>
        <v>4225484.41</v>
      </c>
    </row>
    <row r="132" spans="1:96" x14ac:dyDescent="0.25">
      <c r="A132" s="12"/>
      <c r="B132" s="17" t="s">
        <v>100</v>
      </c>
      <c r="C132" s="12"/>
      <c r="D132" s="25"/>
      <c r="E132" s="26" t="s">
        <v>160</v>
      </c>
      <c r="F132" s="31"/>
      <c r="G132" s="8">
        <f t="shared" si="94"/>
        <v>0</v>
      </c>
      <c r="H132" s="8">
        <f t="shared" si="95"/>
        <v>0</v>
      </c>
      <c r="I132" s="9">
        <f t="shared" si="119"/>
        <v>0</v>
      </c>
      <c r="J132" s="8">
        <f t="shared" si="96"/>
        <v>0</v>
      </c>
      <c r="K132" s="9">
        <f t="shared" si="97"/>
        <v>0</v>
      </c>
      <c r="L132" s="8">
        <f t="shared" si="98"/>
        <v>0</v>
      </c>
      <c r="M132" s="9">
        <f t="shared" si="99"/>
        <v>0</v>
      </c>
      <c r="N132" s="8">
        <f t="shared" si="100"/>
        <v>0</v>
      </c>
      <c r="O132" s="9">
        <f t="shared" si="101"/>
        <v>0</v>
      </c>
      <c r="P132" s="8">
        <f t="shared" si="102"/>
        <v>0</v>
      </c>
      <c r="Q132" s="9">
        <f t="shared" si="103"/>
        <v>0</v>
      </c>
      <c r="R132" s="8">
        <f t="shared" si="104"/>
        <v>0</v>
      </c>
      <c r="S132" s="9">
        <f t="shared" si="105"/>
        <v>0</v>
      </c>
      <c r="T132" s="8">
        <f t="shared" si="106"/>
        <v>0</v>
      </c>
      <c r="U132" s="9">
        <f t="shared" si="107"/>
        <v>0</v>
      </c>
      <c r="V132" s="8">
        <f t="shared" si="108"/>
        <v>0</v>
      </c>
      <c r="W132" s="9">
        <f t="shared" si="109"/>
        <v>0</v>
      </c>
      <c r="X132" s="8">
        <f t="shared" si="110"/>
        <v>0</v>
      </c>
      <c r="Y132" s="8">
        <f t="shared" si="111"/>
        <v>0</v>
      </c>
      <c r="Z132" s="8">
        <f t="shared" si="112"/>
        <v>0</v>
      </c>
      <c r="AA132" s="9">
        <f>'Капитал МС'!AA132+ИГС!AA132+'Макс-М'!AA132</f>
        <v>0</v>
      </c>
      <c r="AB132" s="8">
        <f>'Капитал МС'!AB132+ИГС!AB132+'Макс-М'!AB132</f>
        <v>0</v>
      </c>
      <c r="AC132" s="9">
        <f>'Капитал МС'!AC132+ИГС!AC132+'Макс-М'!AC132</f>
        <v>0</v>
      </c>
      <c r="AD132" s="8">
        <f>'Капитал МС'!AD132+ИГС!AD132+'Макс-М'!AD132</f>
        <v>0</v>
      </c>
      <c r="AE132" s="9">
        <f>'Капитал МС'!AE132+ИГС!AE132+'Макс-М'!AE132</f>
        <v>0</v>
      </c>
      <c r="AF132" s="8">
        <f>'Капитал МС'!AF132+ИГС!AF132+'Макс-М'!AF132</f>
        <v>0</v>
      </c>
      <c r="AG132" s="9">
        <f>'Капитал МС'!AG132+ИГС!AG132+'Макс-М'!AG132</f>
        <v>0</v>
      </c>
      <c r="AH132" s="8">
        <f>'Капитал МС'!AH132+ИГС!AH132+'Макс-М'!AH132</f>
        <v>0</v>
      </c>
      <c r="AI132" s="9">
        <f>'Капитал МС'!AI132+ИГС!AI132+'Макс-М'!AI132</f>
        <v>0</v>
      </c>
      <c r="AJ132" s="8">
        <f>'Капитал МС'!AJ132+ИГС!AJ132+'Макс-М'!AJ132</f>
        <v>0</v>
      </c>
      <c r="AK132" s="9">
        <f>'Капитал МС'!AK132+ИГС!AK132+'Макс-М'!AK132</f>
        <v>0</v>
      </c>
      <c r="AL132" s="8">
        <f>'Капитал МС'!AL132+ИГС!AL132+'Макс-М'!AL132</f>
        <v>0</v>
      </c>
      <c r="AM132" s="9">
        <f>'Капитал МС'!AM132+ИГС!AM132+'Макс-М'!AM132</f>
        <v>0</v>
      </c>
      <c r="AN132" s="8">
        <f>'Капитал МС'!AN132+ИГС!AN132+'Макс-М'!AN132</f>
        <v>0</v>
      </c>
      <c r="AO132" s="9">
        <f>'Капитал МС'!AO132+ИГС!AO132+'Макс-М'!AO132</f>
        <v>0</v>
      </c>
      <c r="AP132" s="8">
        <f>'Капитал МС'!AP132+ИГС!AP132+'Макс-М'!AP132</f>
        <v>0</v>
      </c>
      <c r="AQ132" s="8">
        <f t="shared" si="113"/>
        <v>0</v>
      </c>
      <c r="AR132" s="8">
        <f t="shared" si="114"/>
        <v>0</v>
      </c>
      <c r="AS132" s="9">
        <f>'Капитал МС'!AS132+ИГС!AS132+'Макс-М'!AS132</f>
        <v>0</v>
      </c>
      <c r="AT132" s="8">
        <f>'Капитал МС'!AT132+ИГС!AT132+'Макс-М'!AT132</f>
        <v>0</v>
      </c>
      <c r="AU132" s="9">
        <f>'Капитал МС'!AU132+ИГС!AU132+'Макс-М'!AU132</f>
        <v>0</v>
      </c>
      <c r="AV132" s="8">
        <f>'Капитал МС'!AV132+ИГС!AV132+'Макс-М'!AV132</f>
        <v>0</v>
      </c>
      <c r="AW132" s="9">
        <f>'Капитал МС'!AW132+ИГС!AW132+'Макс-М'!AW132</f>
        <v>0</v>
      </c>
      <c r="AX132" s="8">
        <f>'Капитал МС'!AX132+ИГС!AX132+'Макс-М'!AX132</f>
        <v>0</v>
      </c>
      <c r="AY132" s="9">
        <f>'Капитал МС'!AY132+ИГС!AY132+'Макс-М'!AY132</f>
        <v>0</v>
      </c>
      <c r="AZ132" s="8">
        <f>'Капитал МС'!AZ132+ИГС!AZ132+'Макс-М'!AZ132</f>
        <v>0</v>
      </c>
      <c r="BA132" s="9">
        <f>'Капитал МС'!BA132+ИГС!BA132+'Макс-М'!BA132</f>
        <v>0</v>
      </c>
      <c r="BB132" s="8">
        <f>'Капитал МС'!BB132+ИГС!BB132+'Макс-М'!BB132</f>
        <v>0</v>
      </c>
      <c r="BC132" s="9">
        <f>'Капитал МС'!BC132+ИГС!BC132+'Макс-М'!BC132</f>
        <v>0</v>
      </c>
      <c r="BD132" s="8">
        <f>'Капитал МС'!BD132+ИГС!BD132+'Макс-М'!BD132</f>
        <v>0</v>
      </c>
      <c r="BE132" s="9">
        <f>'Капитал МС'!BE132+ИГС!BE132+'Макс-М'!BE132</f>
        <v>0</v>
      </c>
      <c r="BF132" s="8">
        <f>'Капитал МС'!BF132+ИГС!BF132+'Макс-М'!BF132</f>
        <v>0</v>
      </c>
      <c r="BG132" s="9">
        <f>'Капитал МС'!BG132+ИГС!BG132+'Макс-М'!BG132</f>
        <v>0</v>
      </c>
      <c r="BH132" s="8">
        <f>'Капитал МС'!BH132+ИГС!BH132+'Макс-М'!BH132</f>
        <v>0</v>
      </c>
      <c r="BI132" s="8">
        <f t="shared" si="115"/>
        <v>0</v>
      </c>
      <c r="BJ132" s="8">
        <f t="shared" si="116"/>
        <v>0</v>
      </c>
      <c r="BK132" s="9">
        <f>'Капитал МС'!BK132+ИГС!BK132+'Макс-М'!BK132</f>
        <v>0</v>
      </c>
      <c r="BL132" s="8">
        <f>'Капитал МС'!BL132+ИГС!BL132+'Макс-М'!BL132</f>
        <v>0</v>
      </c>
      <c r="BM132" s="9">
        <f>'Капитал МС'!BM132+ИГС!BM132+'Макс-М'!BM132</f>
        <v>0</v>
      </c>
      <c r="BN132" s="8">
        <f>'Капитал МС'!BN132+ИГС!BN132+'Макс-М'!BN132</f>
        <v>0</v>
      </c>
      <c r="BO132" s="9">
        <f>'Капитал МС'!BO132+ИГС!BO132+'Макс-М'!BO132</f>
        <v>0</v>
      </c>
      <c r="BP132" s="8">
        <f>'Капитал МС'!BP132+ИГС!BP132+'Макс-М'!BP132</f>
        <v>0</v>
      </c>
      <c r="BQ132" s="9">
        <f>'Капитал МС'!BQ132+ИГС!BQ132+'Макс-М'!BQ132</f>
        <v>0</v>
      </c>
      <c r="BR132" s="8">
        <f>'Капитал МС'!BR132+ИГС!BR132+'Макс-М'!BR132</f>
        <v>0</v>
      </c>
      <c r="BS132" s="9">
        <f>'Капитал МС'!BS132+ИГС!BS132+'Макс-М'!BS132</f>
        <v>0</v>
      </c>
      <c r="BT132" s="8">
        <f>'Капитал МС'!BT132+ИГС!BT132+'Макс-М'!BT132</f>
        <v>0</v>
      </c>
      <c r="BU132" s="9">
        <f>'Капитал МС'!BU132+ИГС!BU132+'Макс-М'!BU132</f>
        <v>0</v>
      </c>
      <c r="BV132" s="8">
        <f>'Капитал МС'!BV132+ИГС!BV132+'Макс-М'!BV132</f>
        <v>0</v>
      </c>
      <c r="BW132" s="9">
        <f>'Капитал МС'!BW132+ИГС!BW132+'Макс-М'!BW132</f>
        <v>0</v>
      </c>
      <c r="BX132" s="8">
        <f>'Капитал МС'!BX132+ИГС!BX132+'Макс-М'!BX132</f>
        <v>0</v>
      </c>
      <c r="BY132" s="9">
        <f>'Капитал МС'!BY132+ИГС!BY132+'Макс-М'!BY132</f>
        <v>0</v>
      </c>
      <c r="BZ132" s="8">
        <f>'Капитал МС'!BZ132+ИГС!BZ132+'Макс-М'!BZ132</f>
        <v>0</v>
      </c>
      <c r="CA132" s="8">
        <f t="shared" si="117"/>
        <v>0</v>
      </c>
      <c r="CB132" s="8">
        <f t="shared" si="118"/>
        <v>0</v>
      </c>
      <c r="CC132" s="9">
        <f>'Капитал МС'!CC132+ИГС!CC132+'Макс-М'!CC132</f>
        <v>0</v>
      </c>
      <c r="CD132" s="8">
        <f>'Капитал МС'!CD132+ИГС!CD132+'Макс-М'!CD132</f>
        <v>0</v>
      </c>
      <c r="CE132" s="9">
        <f>'Капитал МС'!CE132+ИГС!CE132+'Макс-М'!CE132</f>
        <v>0</v>
      </c>
      <c r="CF132" s="8">
        <f>'Капитал МС'!CF132+ИГС!CF132+'Макс-М'!CF132</f>
        <v>0</v>
      </c>
      <c r="CG132" s="9">
        <f>'Капитал МС'!CG132+ИГС!CG132+'Макс-М'!CG132</f>
        <v>0</v>
      </c>
      <c r="CH132" s="8">
        <f>'Капитал МС'!CH132+ИГС!CH132+'Макс-М'!CH132</f>
        <v>0</v>
      </c>
      <c r="CI132" s="9">
        <f>'Капитал МС'!CI132+ИГС!CI132+'Макс-М'!CI132</f>
        <v>0</v>
      </c>
      <c r="CJ132" s="8">
        <f>'Капитал МС'!CJ132+ИГС!CJ132+'Макс-М'!CJ132</f>
        <v>0</v>
      </c>
      <c r="CK132" s="9">
        <f>'Капитал МС'!CK132+ИГС!CK132+'Макс-М'!CK132</f>
        <v>0</v>
      </c>
      <c r="CL132" s="8">
        <f>'Капитал МС'!CL132+ИГС!CL132+'Макс-М'!CL132</f>
        <v>0</v>
      </c>
      <c r="CM132" s="9">
        <f>'Капитал МС'!CM132+ИГС!CM132+'Макс-М'!CM132</f>
        <v>0</v>
      </c>
      <c r="CN132" s="8">
        <f>'Капитал МС'!CN132+ИГС!CN132+'Макс-М'!CN132</f>
        <v>0</v>
      </c>
      <c r="CO132" s="9">
        <f>'Капитал МС'!CO132+ИГС!CO132+'Макс-М'!CO132</f>
        <v>0</v>
      </c>
      <c r="CP132" s="8">
        <f>'Капитал МС'!CP132+ИГС!CP132+'Макс-М'!CP132</f>
        <v>0</v>
      </c>
      <c r="CQ132" s="9">
        <f>'Капитал МС'!CQ132+ИГС!CQ132+'Макс-М'!CQ132</f>
        <v>0</v>
      </c>
      <c r="CR132" s="8">
        <f>'Капитал МС'!CR132+ИГС!CR132+'Макс-М'!CR132</f>
        <v>0</v>
      </c>
    </row>
    <row r="133" spans="1:96" ht="30" x14ac:dyDescent="0.25">
      <c r="A133" s="12">
        <v>105</v>
      </c>
      <c r="B133" s="18" t="s">
        <v>143</v>
      </c>
      <c r="C133" s="12">
        <v>330353</v>
      </c>
      <c r="D133" s="25" t="s">
        <v>169</v>
      </c>
      <c r="E133" s="25" t="s">
        <v>160</v>
      </c>
      <c r="F133" s="31" t="s">
        <v>170</v>
      </c>
      <c r="G133" s="8">
        <f t="shared" si="94"/>
        <v>69433176.959999993</v>
      </c>
      <c r="H133" s="8">
        <f t="shared" si="95"/>
        <v>0</v>
      </c>
      <c r="I133" s="9">
        <f t="shared" si="119"/>
        <v>0</v>
      </c>
      <c r="J133" s="8">
        <f t="shared" si="96"/>
        <v>0</v>
      </c>
      <c r="K133" s="9">
        <f t="shared" si="97"/>
        <v>0</v>
      </c>
      <c r="L133" s="8">
        <f t="shared" si="98"/>
        <v>0</v>
      </c>
      <c r="M133" s="9">
        <f t="shared" si="99"/>
        <v>0</v>
      </c>
      <c r="N133" s="8">
        <f t="shared" si="100"/>
        <v>0</v>
      </c>
      <c r="O133" s="9">
        <f t="shared" si="101"/>
        <v>0</v>
      </c>
      <c r="P133" s="8">
        <f t="shared" si="102"/>
        <v>0</v>
      </c>
      <c r="Q133" s="9">
        <f t="shared" si="103"/>
        <v>475</v>
      </c>
      <c r="R133" s="8">
        <f t="shared" si="104"/>
        <v>69433176.959999993</v>
      </c>
      <c r="S133" s="9">
        <f t="shared" si="105"/>
        <v>0</v>
      </c>
      <c r="T133" s="8">
        <f t="shared" si="106"/>
        <v>0</v>
      </c>
      <c r="U133" s="9">
        <f t="shared" si="107"/>
        <v>414</v>
      </c>
      <c r="V133" s="8">
        <f t="shared" si="108"/>
        <v>67548267</v>
      </c>
      <c r="W133" s="9">
        <f t="shared" si="109"/>
        <v>0</v>
      </c>
      <c r="X133" s="8">
        <f t="shared" si="110"/>
        <v>0</v>
      </c>
      <c r="Y133" s="8">
        <f t="shared" si="111"/>
        <v>17358294.239999998</v>
      </c>
      <c r="Z133" s="8">
        <f t="shared" si="112"/>
        <v>0</v>
      </c>
      <c r="AA133" s="9">
        <f>'Капитал МС'!AA133+ИГС!AA133+'Макс-М'!AA133</f>
        <v>0</v>
      </c>
      <c r="AB133" s="8">
        <f>'Капитал МС'!AB133+ИГС!AB133+'Макс-М'!AB133</f>
        <v>0</v>
      </c>
      <c r="AC133" s="9">
        <f>'Капитал МС'!AC133+ИГС!AC133+'Макс-М'!AC133</f>
        <v>0</v>
      </c>
      <c r="AD133" s="8">
        <f>'Капитал МС'!AD133+ИГС!AD133+'Макс-М'!AD133</f>
        <v>0</v>
      </c>
      <c r="AE133" s="9">
        <f>'Капитал МС'!AE133+ИГС!AE133+'Макс-М'!AE133</f>
        <v>0</v>
      </c>
      <c r="AF133" s="8">
        <f>'Капитал МС'!AF133+ИГС!AF133+'Макс-М'!AF133</f>
        <v>0</v>
      </c>
      <c r="AG133" s="9">
        <f>'Капитал МС'!AG133+ИГС!AG133+'Макс-М'!AG133</f>
        <v>0</v>
      </c>
      <c r="AH133" s="8">
        <f>'Капитал МС'!AH133+ИГС!AH133+'Макс-М'!AH133</f>
        <v>0</v>
      </c>
      <c r="AI133" s="9">
        <f>'Капитал МС'!AI133+ИГС!AI133+'Макс-М'!AI133</f>
        <v>119</v>
      </c>
      <c r="AJ133" s="8">
        <f>'Капитал МС'!AJ133+ИГС!AJ133+'Макс-М'!AJ133</f>
        <v>17358294.239999998</v>
      </c>
      <c r="AK133" s="9">
        <f>'Капитал МС'!AK133+ИГС!AK133+'Макс-М'!AK133</f>
        <v>0</v>
      </c>
      <c r="AL133" s="8">
        <f>'Капитал МС'!AL133+ИГС!AL133+'Макс-М'!AL133</f>
        <v>0</v>
      </c>
      <c r="AM133" s="9">
        <f>'Капитал МС'!AM133+ИГС!AM133+'Макс-М'!AM133</f>
        <v>103</v>
      </c>
      <c r="AN133" s="8">
        <f>'Капитал МС'!AN133+ИГС!AN133+'Макс-М'!AN133</f>
        <v>16887066.760000002</v>
      </c>
      <c r="AO133" s="9">
        <f>'Капитал МС'!AO133+ИГС!AO133+'Макс-М'!AO133</f>
        <v>0</v>
      </c>
      <c r="AP133" s="8">
        <f>'Капитал МС'!AP133+ИГС!AP133+'Макс-М'!AP133</f>
        <v>0</v>
      </c>
      <c r="AQ133" s="8">
        <f t="shared" si="113"/>
        <v>17358294.239999998</v>
      </c>
      <c r="AR133" s="8">
        <f t="shared" si="114"/>
        <v>0</v>
      </c>
      <c r="AS133" s="9">
        <f>'Капитал МС'!AS133+ИГС!AS133+'Макс-М'!AS133</f>
        <v>0</v>
      </c>
      <c r="AT133" s="8">
        <f>'Капитал МС'!AT133+ИГС!AT133+'Макс-М'!AT133</f>
        <v>0</v>
      </c>
      <c r="AU133" s="9">
        <f>'Капитал МС'!AU133+ИГС!AU133+'Макс-М'!AU133</f>
        <v>0</v>
      </c>
      <c r="AV133" s="8">
        <f>'Капитал МС'!AV133+ИГС!AV133+'Макс-М'!AV133</f>
        <v>0</v>
      </c>
      <c r="AW133" s="9">
        <f>'Капитал МС'!AW133+ИГС!AW133+'Макс-М'!AW133</f>
        <v>0</v>
      </c>
      <c r="AX133" s="8">
        <f>'Капитал МС'!AX133+ИГС!AX133+'Макс-М'!AX133</f>
        <v>0</v>
      </c>
      <c r="AY133" s="9">
        <f>'Капитал МС'!AY133+ИГС!AY133+'Макс-М'!AY133</f>
        <v>0</v>
      </c>
      <c r="AZ133" s="8">
        <f>'Капитал МС'!AZ133+ИГС!AZ133+'Макс-М'!AZ133</f>
        <v>0</v>
      </c>
      <c r="BA133" s="9">
        <f>'Капитал МС'!BA133+ИГС!BA133+'Макс-М'!BA133</f>
        <v>119</v>
      </c>
      <c r="BB133" s="8">
        <f>'Капитал МС'!BB133+ИГС!BB133+'Макс-М'!BB133</f>
        <v>17358294.239999998</v>
      </c>
      <c r="BC133" s="9">
        <f>'Капитал МС'!BC133+ИГС!BC133+'Макс-М'!BC133</f>
        <v>0</v>
      </c>
      <c r="BD133" s="8">
        <f>'Капитал МС'!BD133+ИГС!BD133+'Макс-М'!BD133</f>
        <v>0</v>
      </c>
      <c r="BE133" s="9">
        <f>'Капитал МС'!BE133+ИГС!BE133+'Макс-М'!BE133</f>
        <v>103</v>
      </c>
      <c r="BF133" s="8">
        <f>'Капитал МС'!BF133+ИГС!BF133+'Макс-М'!BF133</f>
        <v>16887066.760000002</v>
      </c>
      <c r="BG133" s="9">
        <f>'Капитал МС'!BG133+ИГС!BG133+'Макс-М'!BG133</f>
        <v>0</v>
      </c>
      <c r="BH133" s="8">
        <f>'Капитал МС'!BH133+ИГС!BH133+'Макс-М'!BH133</f>
        <v>0</v>
      </c>
      <c r="BI133" s="8">
        <f t="shared" si="115"/>
        <v>17358294.239999998</v>
      </c>
      <c r="BJ133" s="8">
        <f t="shared" si="116"/>
        <v>0</v>
      </c>
      <c r="BK133" s="9">
        <f>'Капитал МС'!BK133+ИГС!BK133+'Макс-М'!BK133</f>
        <v>0</v>
      </c>
      <c r="BL133" s="8">
        <f>'Капитал МС'!BL133+ИГС!BL133+'Макс-М'!BL133</f>
        <v>0</v>
      </c>
      <c r="BM133" s="9">
        <f>'Капитал МС'!BM133+ИГС!BM133+'Макс-М'!BM133</f>
        <v>0</v>
      </c>
      <c r="BN133" s="8">
        <f>'Капитал МС'!BN133+ИГС!BN133+'Макс-М'!BN133</f>
        <v>0</v>
      </c>
      <c r="BO133" s="9">
        <f>'Капитал МС'!BO133+ИГС!BO133+'Макс-М'!BO133</f>
        <v>0</v>
      </c>
      <c r="BP133" s="8">
        <f>'Капитал МС'!BP133+ИГС!BP133+'Макс-М'!BP133</f>
        <v>0</v>
      </c>
      <c r="BQ133" s="9">
        <f>'Капитал МС'!BQ133+ИГС!BQ133+'Макс-М'!BQ133</f>
        <v>0</v>
      </c>
      <c r="BR133" s="8">
        <f>'Капитал МС'!BR133+ИГС!BR133+'Макс-М'!BR133</f>
        <v>0</v>
      </c>
      <c r="BS133" s="9">
        <f>'Капитал МС'!BS133+ИГС!BS133+'Макс-М'!BS133</f>
        <v>119</v>
      </c>
      <c r="BT133" s="8">
        <f>'Капитал МС'!BT133+ИГС!BT133+'Макс-М'!BT133</f>
        <v>17358294.239999998</v>
      </c>
      <c r="BU133" s="9">
        <f>'Капитал МС'!BU133+ИГС!BU133+'Макс-М'!BU133</f>
        <v>0</v>
      </c>
      <c r="BV133" s="8">
        <f>'Капитал МС'!BV133+ИГС!BV133+'Макс-М'!BV133</f>
        <v>0</v>
      </c>
      <c r="BW133" s="9">
        <f>'Капитал МС'!BW133+ИГС!BW133+'Макс-М'!BW133</f>
        <v>103</v>
      </c>
      <c r="BX133" s="8">
        <f>'Капитал МС'!BX133+ИГС!BX133+'Макс-М'!BX133</f>
        <v>16887066.760000002</v>
      </c>
      <c r="BY133" s="9">
        <f>'Капитал МС'!BY133+ИГС!BY133+'Макс-М'!BY133</f>
        <v>0</v>
      </c>
      <c r="BZ133" s="8">
        <f>'Капитал МС'!BZ133+ИГС!BZ133+'Макс-М'!BZ133</f>
        <v>0</v>
      </c>
      <c r="CA133" s="8">
        <f t="shared" si="117"/>
        <v>17358294.239999998</v>
      </c>
      <c r="CB133" s="8">
        <f t="shared" si="118"/>
        <v>0</v>
      </c>
      <c r="CC133" s="9">
        <f>'Капитал МС'!CC133+ИГС!CC133+'Макс-М'!CC133</f>
        <v>0</v>
      </c>
      <c r="CD133" s="8">
        <f>'Капитал МС'!CD133+ИГС!CD133+'Макс-М'!CD133</f>
        <v>0</v>
      </c>
      <c r="CE133" s="9">
        <f>'Капитал МС'!CE133+ИГС!CE133+'Макс-М'!CE133</f>
        <v>0</v>
      </c>
      <c r="CF133" s="8">
        <f>'Капитал МС'!CF133+ИГС!CF133+'Макс-М'!CF133</f>
        <v>0</v>
      </c>
      <c r="CG133" s="9">
        <f>'Капитал МС'!CG133+ИГС!CG133+'Макс-М'!CG133</f>
        <v>0</v>
      </c>
      <c r="CH133" s="8">
        <f>'Капитал МС'!CH133+ИГС!CH133+'Макс-М'!CH133</f>
        <v>0</v>
      </c>
      <c r="CI133" s="9">
        <f>'Капитал МС'!CI133+ИГС!CI133+'Макс-М'!CI133</f>
        <v>0</v>
      </c>
      <c r="CJ133" s="8">
        <f>'Капитал МС'!CJ133+ИГС!CJ133+'Макс-М'!CJ133</f>
        <v>0</v>
      </c>
      <c r="CK133" s="9">
        <f>'Капитал МС'!CK133+ИГС!CK133+'Макс-М'!CK133</f>
        <v>118</v>
      </c>
      <c r="CL133" s="8">
        <f>'Капитал МС'!CL133+ИГС!CL133+'Макс-М'!CL133</f>
        <v>17358294.239999998</v>
      </c>
      <c r="CM133" s="9">
        <f>'Капитал МС'!CM133+ИГС!CM133+'Макс-М'!CM133</f>
        <v>0</v>
      </c>
      <c r="CN133" s="8">
        <f>'Капитал МС'!CN133+ИГС!CN133+'Макс-М'!CN133</f>
        <v>0</v>
      </c>
      <c r="CO133" s="9">
        <f>'Капитал МС'!CO133+ИГС!CO133+'Макс-М'!CO133</f>
        <v>105</v>
      </c>
      <c r="CP133" s="8">
        <f>'Капитал МС'!CP133+ИГС!CP133+'Макс-М'!CP133</f>
        <v>16887066.719999999</v>
      </c>
      <c r="CQ133" s="9">
        <f>'Капитал МС'!CQ133+ИГС!CQ133+'Макс-М'!CQ133</f>
        <v>0</v>
      </c>
      <c r="CR133" s="8">
        <f>'Капитал МС'!CR133+ИГС!CR133+'Макс-М'!CR133</f>
        <v>0</v>
      </c>
    </row>
    <row r="134" spans="1:96" x14ac:dyDescent="0.25">
      <c r="A134" s="12"/>
      <c r="B134" s="17" t="s">
        <v>102</v>
      </c>
      <c r="C134" s="12"/>
      <c r="D134" s="25"/>
      <c r="E134" s="26" t="s">
        <v>160</v>
      </c>
      <c r="F134" s="31"/>
      <c r="G134" s="8">
        <f t="shared" si="94"/>
        <v>0</v>
      </c>
      <c r="H134" s="8">
        <f t="shared" si="95"/>
        <v>0</v>
      </c>
      <c r="I134" s="9">
        <f t="shared" si="119"/>
        <v>0</v>
      </c>
      <c r="J134" s="8">
        <f t="shared" si="96"/>
        <v>0</v>
      </c>
      <c r="K134" s="9">
        <f t="shared" si="97"/>
        <v>0</v>
      </c>
      <c r="L134" s="8">
        <f t="shared" si="98"/>
        <v>0</v>
      </c>
      <c r="M134" s="9">
        <f t="shared" si="99"/>
        <v>0</v>
      </c>
      <c r="N134" s="8">
        <f t="shared" si="100"/>
        <v>0</v>
      </c>
      <c r="O134" s="9">
        <f t="shared" si="101"/>
        <v>0</v>
      </c>
      <c r="P134" s="8">
        <f t="shared" si="102"/>
        <v>0</v>
      </c>
      <c r="Q134" s="9">
        <f t="shared" si="103"/>
        <v>0</v>
      </c>
      <c r="R134" s="8">
        <f t="shared" si="104"/>
        <v>0</v>
      </c>
      <c r="S134" s="9">
        <f t="shared" si="105"/>
        <v>0</v>
      </c>
      <c r="T134" s="8">
        <f t="shared" si="106"/>
        <v>0</v>
      </c>
      <c r="U134" s="9">
        <f t="shared" si="107"/>
        <v>0</v>
      </c>
      <c r="V134" s="8">
        <f t="shared" si="108"/>
        <v>0</v>
      </c>
      <c r="W134" s="9">
        <f t="shared" si="109"/>
        <v>0</v>
      </c>
      <c r="X134" s="8">
        <f t="shared" si="110"/>
        <v>0</v>
      </c>
      <c r="Y134" s="8">
        <f t="shared" si="111"/>
        <v>0</v>
      </c>
      <c r="Z134" s="8">
        <f t="shared" si="112"/>
        <v>0</v>
      </c>
      <c r="AA134" s="9">
        <f>'Капитал МС'!AA134+ИГС!AA134+'Макс-М'!AA134</f>
        <v>0</v>
      </c>
      <c r="AB134" s="8">
        <f>'Капитал МС'!AB134+ИГС!AB134+'Макс-М'!AB134</f>
        <v>0</v>
      </c>
      <c r="AC134" s="9">
        <f>'Капитал МС'!AC134+ИГС!AC134+'Макс-М'!AC134</f>
        <v>0</v>
      </c>
      <c r="AD134" s="8">
        <f>'Капитал МС'!AD134+ИГС!AD134+'Макс-М'!AD134</f>
        <v>0</v>
      </c>
      <c r="AE134" s="9">
        <f>'Капитал МС'!AE134+ИГС!AE134+'Макс-М'!AE134</f>
        <v>0</v>
      </c>
      <c r="AF134" s="8">
        <f>'Капитал МС'!AF134+ИГС!AF134+'Макс-М'!AF134</f>
        <v>0</v>
      </c>
      <c r="AG134" s="9">
        <f>'Капитал МС'!AG134+ИГС!AG134+'Макс-М'!AG134</f>
        <v>0</v>
      </c>
      <c r="AH134" s="8">
        <f>'Капитал МС'!AH134+ИГС!AH134+'Макс-М'!AH134</f>
        <v>0</v>
      </c>
      <c r="AI134" s="9">
        <f>'Капитал МС'!AI134+ИГС!AI134+'Макс-М'!AI134</f>
        <v>0</v>
      </c>
      <c r="AJ134" s="8">
        <f>'Капитал МС'!AJ134+ИГС!AJ134+'Макс-М'!AJ134</f>
        <v>0</v>
      </c>
      <c r="AK134" s="9">
        <f>'Капитал МС'!AK134+ИГС!AK134+'Макс-М'!AK134</f>
        <v>0</v>
      </c>
      <c r="AL134" s="8">
        <f>'Капитал МС'!AL134+ИГС!AL134+'Макс-М'!AL134</f>
        <v>0</v>
      </c>
      <c r="AM134" s="9">
        <f>'Капитал МС'!AM134+ИГС!AM134+'Макс-М'!AM134</f>
        <v>0</v>
      </c>
      <c r="AN134" s="8">
        <f>'Капитал МС'!AN134+ИГС!AN134+'Макс-М'!AN134</f>
        <v>0</v>
      </c>
      <c r="AO134" s="9">
        <f>'Капитал МС'!AO134+ИГС!AO134+'Макс-М'!AO134</f>
        <v>0</v>
      </c>
      <c r="AP134" s="8">
        <f>'Капитал МС'!AP134+ИГС!AP134+'Макс-М'!AP134</f>
        <v>0</v>
      </c>
      <c r="AQ134" s="8">
        <f t="shared" si="113"/>
        <v>0</v>
      </c>
      <c r="AR134" s="8">
        <f t="shared" si="114"/>
        <v>0</v>
      </c>
      <c r="AS134" s="9">
        <f>'Капитал МС'!AS134+ИГС!AS134+'Макс-М'!AS134</f>
        <v>0</v>
      </c>
      <c r="AT134" s="8">
        <f>'Капитал МС'!AT134+ИГС!AT134+'Макс-М'!AT134</f>
        <v>0</v>
      </c>
      <c r="AU134" s="9">
        <f>'Капитал МС'!AU134+ИГС!AU134+'Макс-М'!AU134</f>
        <v>0</v>
      </c>
      <c r="AV134" s="8">
        <f>'Капитал МС'!AV134+ИГС!AV134+'Макс-М'!AV134</f>
        <v>0</v>
      </c>
      <c r="AW134" s="9">
        <f>'Капитал МС'!AW134+ИГС!AW134+'Макс-М'!AW134</f>
        <v>0</v>
      </c>
      <c r="AX134" s="8">
        <f>'Капитал МС'!AX134+ИГС!AX134+'Макс-М'!AX134</f>
        <v>0</v>
      </c>
      <c r="AY134" s="9">
        <f>'Капитал МС'!AY134+ИГС!AY134+'Макс-М'!AY134</f>
        <v>0</v>
      </c>
      <c r="AZ134" s="8">
        <f>'Капитал МС'!AZ134+ИГС!AZ134+'Макс-М'!AZ134</f>
        <v>0</v>
      </c>
      <c r="BA134" s="9">
        <f>'Капитал МС'!BA134+ИГС!BA134+'Макс-М'!BA134</f>
        <v>0</v>
      </c>
      <c r="BB134" s="8">
        <f>'Капитал МС'!BB134+ИГС!BB134+'Макс-М'!BB134</f>
        <v>0</v>
      </c>
      <c r="BC134" s="9">
        <f>'Капитал МС'!BC134+ИГС!BC134+'Макс-М'!BC134</f>
        <v>0</v>
      </c>
      <c r="BD134" s="8">
        <f>'Капитал МС'!BD134+ИГС!BD134+'Макс-М'!BD134</f>
        <v>0</v>
      </c>
      <c r="BE134" s="9">
        <f>'Капитал МС'!BE134+ИГС!BE134+'Макс-М'!BE134</f>
        <v>0</v>
      </c>
      <c r="BF134" s="8">
        <f>'Капитал МС'!BF134+ИГС!BF134+'Макс-М'!BF134</f>
        <v>0</v>
      </c>
      <c r="BG134" s="9">
        <f>'Капитал МС'!BG134+ИГС!BG134+'Макс-М'!BG134</f>
        <v>0</v>
      </c>
      <c r="BH134" s="8">
        <f>'Капитал МС'!BH134+ИГС!BH134+'Макс-М'!BH134</f>
        <v>0</v>
      </c>
      <c r="BI134" s="8">
        <f t="shared" si="115"/>
        <v>0</v>
      </c>
      <c r="BJ134" s="8">
        <f t="shared" si="116"/>
        <v>0</v>
      </c>
      <c r="BK134" s="9">
        <f>'Капитал МС'!BK134+ИГС!BK134+'Макс-М'!BK134</f>
        <v>0</v>
      </c>
      <c r="BL134" s="8">
        <f>'Капитал МС'!BL134+ИГС!BL134+'Макс-М'!BL134</f>
        <v>0</v>
      </c>
      <c r="BM134" s="9">
        <f>'Капитал МС'!BM134+ИГС!BM134+'Макс-М'!BM134</f>
        <v>0</v>
      </c>
      <c r="BN134" s="8">
        <f>'Капитал МС'!BN134+ИГС!BN134+'Макс-М'!BN134</f>
        <v>0</v>
      </c>
      <c r="BO134" s="9">
        <f>'Капитал МС'!BO134+ИГС!BO134+'Макс-М'!BO134</f>
        <v>0</v>
      </c>
      <c r="BP134" s="8">
        <f>'Капитал МС'!BP134+ИГС!BP134+'Макс-М'!BP134</f>
        <v>0</v>
      </c>
      <c r="BQ134" s="9">
        <f>'Капитал МС'!BQ134+ИГС!BQ134+'Макс-М'!BQ134</f>
        <v>0</v>
      </c>
      <c r="BR134" s="8">
        <f>'Капитал МС'!BR134+ИГС!BR134+'Макс-М'!BR134</f>
        <v>0</v>
      </c>
      <c r="BS134" s="9">
        <f>'Капитал МС'!BS134+ИГС!BS134+'Макс-М'!BS134</f>
        <v>0</v>
      </c>
      <c r="BT134" s="8">
        <f>'Капитал МС'!BT134+ИГС!BT134+'Макс-М'!BT134</f>
        <v>0</v>
      </c>
      <c r="BU134" s="9">
        <f>'Капитал МС'!BU134+ИГС!BU134+'Макс-М'!BU134</f>
        <v>0</v>
      </c>
      <c r="BV134" s="8">
        <f>'Капитал МС'!BV134+ИГС!BV134+'Макс-М'!BV134</f>
        <v>0</v>
      </c>
      <c r="BW134" s="9">
        <f>'Капитал МС'!BW134+ИГС!BW134+'Макс-М'!BW134</f>
        <v>0</v>
      </c>
      <c r="BX134" s="8">
        <f>'Капитал МС'!BX134+ИГС!BX134+'Макс-М'!BX134</f>
        <v>0</v>
      </c>
      <c r="BY134" s="9">
        <f>'Капитал МС'!BY134+ИГС!BY134+'Макс-М'!BY134</f>
        <v>0</v>
      </c>
      <c r="BZ134" s="8">
        <f>'Капитал МС'!BZ134+ИГС!BZ134+'Макс-М'!BZ134</f>
        <v>0</v>
      </c>
      <c r="CA134" s="8">
        <f t="shared" si="117"/>
        <v>0</v>
      </c>
      <c r="CB134" s="8">
        <f t="shared" si="118"/>
        <v>0</v>
      </c>
      <c r="CC134" s="9">
        <f>'Капитал МС'!CC134+ИГС!CC134+'Макс-М'!CC134</f>
        <v>0</v>
      </c>
      <c r="CD134" s="8">
        <f>'Капитал МС'!CD134+ИГС!CD134+'Макс-М'!CD134</f>
        <v>0</v>
      </c>
      <c r="CE134" s="9">
        <f>'Капитал МС'!CE134+ИГС!CE134+'Макс-М'!CE134</f>
        <v>0</v>
      </c>
      <c r="CF134" s="8">
        <f>'Капитал МС'!CF134+ИГС!CF134+'Макс-М'!CF134</f>
        <v>0</v>
      </c>
      <c r="CG134" s="9">
        <f>'Капитал МС'!CG134+ИГС!CG134+'Макс-М'!CG134</f>
        <v>0</v>
      </c>
      <c r="CH134" s="8">
        <f>'Капитал МС'!CH134+ИГС!CH134+'Макс-М'!CH134</f>
        <v>0</v>
      </c>
      <c r="CI134" s="9">
        <f>'Капитал МС'!CI134+ИГС!CI134+'Макс-М'!CI134</f>
        <v>0</v>
      </c>
      <c r="CJ134" s="8">
        <f>'Капитал МС'!CJ134+ИГС!CJ134+'Макс-М'!CJ134</f>
        <v>0</v>
      </c>
      <c r="CK134" s="9">
        <f>'Капитал МС'!CK134+ИГС!CK134+'Макс-М'!CK134</f>
        <v>0</v>
      </c>
      <c r="CL134" s="8">
        <f>'Капитал МС'!CL134+ИГС!CL134+'Макс-М'!CL134</f>
        <v>0</v>
      </c>
      <c r="CM134" s="9">
        <f>'Капитал МС'!CM134+ИГС!CM134+'Макс-М'!CM134</f>
        <v>0</v>
      </c>
      <c r="CN134" s="8">
        <f>'Капитал МС'!CN134+ИГС!CN134+'Макс-М'!CN134</f>
        <v>0</v>
      </c>
      <c r="CO134" s="9">
        <f>'Капитал МС'!CO134+ИГС!CO134+'Макс-М'!CO134</f>
        <v>0</v>
      </c>
      <c r="CP134" s="8">
        <f>'Капитал МС'!CP134+ИГС!CP134+'Макс-М'!CP134</f>
        <v>0</v>
      </c>
      <c r="CQ134" s="9">
        <f>'Капитал МС'!CQ134+ИГС!CQ134+'Макс-М'!CQ134</f>
        <v>0</v>
      </c>
      <c r="CR134" s="8">
        <f>'Капитал МС'!CR134+ИГС!CR134+'Макс-М'!CR134</f>
        <v>0</v>
      </c>
    </row>
    <row r="135" spans="1:96" ht="30" x14ac:dyDescent="0.25">
      <c r="A135" s="12">
        <v>106</v>
      </c>
      <c r="B135" s="18" t="s">
        <v>144</v>
      </c>
      <c r="C135" s="12">
        <v>330363</v>
      </c>
      <c r="D135" s="25" t="s">
        <v>174</v>
      </c>
      <c r="E135" s="25" t="s">
        <v>160</v>
      </c>
      <c r="F135" s="31" t="s">
        <v>175</v>
      </c>
      <c r="G135" s="8">
        <f t="shared" si="94"/>
        <v>132118041.09</v>
      </c>
      <c r="H135" s="8">
        <f t="shared" si="95"/>
        <v>9300930.6699999999</v>
      </c>
      <c r="I135" s="9">
        <f t="shared" si="119"/>
        <v>15744</v>
      </c>
      <c r="J135" s="8">
        <f t="shared" si="96"/>
        <v>6181614.79</v>
      </c>
      <c r="K135" s="9">
        <f t="shared" si="97"/>
        <v>539</v>
      </c>
      <c r="L135" s="8">
        <f t="shared" si="98"/>
        <v>235253.1</v>
      </c>
      <c r="M135" s="9">
        <f t="shared" si="99"/>
        <v>7608</v>
      </c>
      <c r="N135" s="8">
        <f t="shared" si="100"/>
        <v>2884062.78</v>
      </c>
      <c r="O135" s="9">
        <f t="shared" si="101"/>
        <v>1313</v>
      </c>
      <c r="P135" s="8">
        <f t="shared" si="102"/>
        <v>20787639.210000001</v>
      </c>
      <c r="Q135" s="9">
        <f t="shared" si="103"/>
        <v>2253</v>
      </c>
      <c r="R135" s="8">
        <f t="shared" si="104"/>
        <v>98234449.920000002</v>
      </c>
      <c r="S135" s="9">
        <f t="shared" si="105"/>
        <v>2240</v>
      </c>
      <c r="T135" s="8">
        <f t="shared" si="106"/>
        <v>116262007.95999999</v>
      </c>
      <c r="U135" s="9">
        <f t="shared" si="107"/>
        <v>13</v>
      </c>
      <c r="V135" s="8">
        <f t="shared" si="108"/>
        <v>1730863</v>
      </c>
      <c r="W135" s="9">
        <f t="shared" si="109"/>
        <v>2542</v>
      </c>
      <c r="X135" s="8">
        <f t="shared" si="110"/>
        <v>3795021.29</v>
      </c>
      <c r="Y135" s="8">
        <f t="shared" si="111"/>
        <v>33106912.670000002</v>
      </c>
      <c r="Z135" s="8">
        <f t="shared" si="112"/>
        <v>2371877.56</v>
      </c>
      <c r="AA135" s="9">
        <f>'Капитал МС'!AA135+ИГС!AA135+'Макс-М'!AA135</f>
        <v>3937</v>
      </c>
      <c r="AB135" s="8">
        <f>'Капитал МС'!AB135+ИГС!AB135+'Макс-М'!AB135</f>
        <v>1571058.39</v>
      </c>
      <c r="AC135" s="9">
        <f>'Капитал МС'!AC135+ИГС!AC135+'Макс-М'!AC135</f>
        <v>135</v>
      </c>
      <c r="AD135" s="8">
        <f>'Капитал МС'!AD135+ИГС!AD135+'Макс-М'!AD135</f>
        <v>58813.279999999999</v>
      </c>
      <c r="AE135" s="9">
        <f>'Капитал МС'!AE135+ИГС!AE135+'Макс-М'!AE135</f>
        <v>1902</v>
      </c>
      <c r="AF135" s="8">
        <f>'Капитал МС'!AF135+ИГС!AF135+'Макс-М'!AF135</f>
        <v>742005.89</v>
      </c>
      <c r="AG135" s="9">
        <f>'Капитал МС'!AG135+ИГС!AG135+'Макс-М'!AG135</f>
        <v>329</v>
      </c>
      <c r="AH135" s="8">
        <f>'Капитал МС'!AH135+ИГС!AH135+'Макс-М'!AH135</f>
        <v>5196909.8</v>
      </c>
      <c r="AI135" s="9">
        <f>'Капитал МС'!AI135+ИГС!AI135+'Макс-М'!AI135</f>
        <v>563</v>
      </c>
      <c r="AJ135" s="8">
        <f>'Капитал МС'!AJ135+ИГС!AJ135+'Макс-М'!AJ135</f>
        <v>24558612.48</v>
      </c>
      <c r="AK135" s="9">
        <f>'Капитал МС'!AK135+ИГС!AK135+'Макс-М'!AK135</f>
        <v>560</v>
      </c>
      <c r="AL135" s="8">
        <f>'Капитал МС'!AL135+ИГС!AL135+'Макс-М'!AL135</f>
        <v>29065501.989999998</v>
      </c>
      <c r="AM135" s="9">
        <f>'Капитал МС'!AM135+ИГС!AM135+'Макс-М'!AM135</f>
        <v>3</v>
      </c>
      <c r="AN135" s="8">
        <f>'Капитал МС'!AN135+ИГС!AN135+'Макс-М'!AN135</f>
        <v>432715.75</v>
      </c>
      <c r="AO135" s="9">
        <f>'Капитал МС'!AO135+ИГС!AO135+'Макс-М'!AO135</f>
        <v>636</v>
      </c>
      <c r="AP135" s="8">
        <f>'Капитал МС'!AP135+ИГС!AP135+'Макс-М'!AP135</f>
        <v>979512.83</v>
      </c>
      <c r="AQ135" s="8">
        <f t="shared" si="113"/>
        <v>33065902.670000002</v>
      </c>
      <c r="AR135" s="8">
        <f t="shared" si="114"/>
        <v>2371877.56</v>
      </c>
      <c r="AS135" s="9">
        <f>'Капитал МС'!AS135+ИГС!AS135+'Макс-М'!AS135</f>
        <v>3937</v>
      </c>
      <c r="AT135" s="8">
        <f>'Капитал МС'!AT135+ИГС!AT135+'Макс-М'!AT135</f>
        <v>1571058.39</v>
      </c>
      <c r="AU135" s="9">
        <f>'Капитал МС'!AU135+ИГС!AU135+'Макс-М'!AU135</f>
        <v>135</v>
      </c>
      <c r="AV135" s="8">
        <f>'Капитал МС'!AV135+ИГС!AV135+'Макс-М'!AV135</f>
        <v>58813.279999999999</v>
      </c>
      <c r="AW135" s="9">
        <f>'Капитал МС'!AW135+ИГС!AW135+'Макс-М'!AW135</f>
        <v>1902</v>
      </c>
      <c r="AX135" s="8">
        <f>'Капитал МС'!AX135+ИГС!AX135+'Макс-М'!AX135</f>
        <v>742005.89</v>
      </c>
      <c r="AY135" s="9">
        <f>'Капитал МС'!AY135+ИГС!AY135+'Макс-М'!AY135</f>
        <v>329</v>
      </c>
      <c r="AZ135" s="8">
        <f>'Капитал МС'!AZ135+ИГС!AZ135+'Макс-М'!AZ135</f>
        <v>5196909.8</v>
      </c>
      <c r="BA135" s="9">
        <f>'Капитал МС'!BA135+ИГС!BA135+'Макс-М'!BA135</f>
        <v>563</v>
      </c>
      <c r="BB135" s="8">
        <f>'Капитал МС'!BB135+ИГС!BB135+'Макс-М'!BB135</f>
        <v>24558612.48</v>
      </c>
      <c r="BC135" s="9">
        <f>'Капитал МС'!BC135+ИГС!BC135+'Макс-М'!BC135</f>
        <v>560</v>
      </c>
      <c r="BD135" s="8">
        <f>'Капитал МС'!BD135+ИГС!BD135+'Макс-М'!BD135</f>
        <v>29065501.989999998</v>
      </c>
      <c r="BE135" s="9">
        <f>'Капитал МС'!BE135+ИГС!BE135+'Макс-М'!BE135</f>
        <v>3</v>
      </c>
      <c r="BF135" s="8">
        <f>'Капитал МС'!BF135+ИГС!BF135+'Макс-М'!BF135</f>
        <v>432715.75</v>
      </c>
      <c r="BG135" s="9">
        <f>'Капитал МС'!BG135+ИГС!BG135+'Макс-М'!BG135</f>
        <v>636</v>
      </c>
      <c r="BH135" s="8">
        <f>'Капитал МС'!BH135+ИГС!BH135+'Макс-М'!BH135</f>
        <v>938502.83</v>
      </c>
      <c r="BI135" s="8">
        <f t="shared" si="115"/>
        <v>33065902.649999999</v>
      </c>
      <c r="BJ135" s="8">
        <f t="shared" si="116"/>
        <v>2371877.56</v>
      </c>
      <c r="BK135" s="9">
        <f>'Капитал МС'!BK135+ИГС!BK135+'Макс-М'!BK135</f>
        <v>3937</v>
      </c>
      <c r="BL135" s="8">
        <f>'Капитал МС'!BL135+ИГС!BL135+'Макс-М'!BL135</f>
        <v>1571058.39</v>
      </c>
      <c r="BM135" s="9">
        <f>'Капитал МС'!BM135+ИГС!BM135+'Макс-М'!BM135</f>
        <v>135</v>
      </c>
      <c r="BN135" s="8">
        <f>'Капитал МС'!BN135+ИГС!BN135+'Макс-М'!BN135</f>
        <v>58813.279999999999</v>
      </c>
      <c r="BO135" s="9">
        <f>'Капитал МС'!BO135+ИГС!BO135+'Макс-М'!BO135</f>
        <v>1902</v>
      </c>
      <c r="BP135" s="8">
        <f>'Капитал МС'!BP135+ИГС!BP135+'Макс-М'!BP135</f>
        <v>742005.89</v>
      </c>
      <c r="BQ135" s="9">
        <f>'Капитал МС'!BQ135+ИГС!BQ135+'Макс-М'!BQ135</f>
        <v>329</v>
      </c>
      <c r="BR135" s="8">
        <f>'Капитал МС'!BR135+ИГС!BR135+'Макс-М'!BR135</f>
        <v>5196909.8</v>
      </c>
      <c r="BS135" s="9">
        <f>'Капитал МС'!BS135+ИГС!BS135+'Макс-М'!BS135</f>
        <v>563</v>
      </c>
      <c r="BT135" s="8">
        <f>'Капитал МС'!BT135+ИГС!BT135+'Макс-М'!BT135</f>
        <v>24558612.48</v>
      </c>
      <c r="BU135" s="9">
        <f>'Капитал МС'!BU135+ИГС!BU135+'Макс-М'!BU135</f>
        <v>560</v>
      </c>
      <c r="BV135" s="8">
        <f>'Капитал МС'!BV135+ИГС!BV135+'Макс-М'!BV135</f>
        <v>29065501.989999998</v>
      </c>
      <c r="BW135" s="9">
        <f>'Капитал МС'!BW135+ИГС!BW135+'Макс-М'!BW135</f>
        <v>3</v>
      </c>
      <c r="BX135" s="8">
        <f>'Капитал МС'!BX135+ИГС!BX135+'Макс-М'!BX135</f>
        <v>432715.75</v>
      </c>
      <c r="BY135" s="9">
        <f>'Капитал МС'!BY135+ИГС!BY135+'Макс-М'!BY135</f>
        <v>635</v>
      </c>
      <c r="BZ135" s="8">
        <f>'Капитал МС'!BZ135+ИГС!BZ135+'Макс-М'!BZ135</f>
        <v>938502.81</v>
      </c>
      <c r="CA135" s="8">
        <f t="shared" si="117"/>
        <v>32879323.100000001</v>
      </c>
      <c r="CB135" s="8">
        <f t="shared" si="118"/>
        <v>2185297.9900000002</v>
      </c>
      <c r="CC135" s="9">
        <f>'Капитал МС'!CC135+ИГС!CC135+'Макс-М'!CC135</f>
        <v>3933</v>
      </c>
      <c r="CD135" s="8">
        <f>'Капитал МС'!CD135+ИГС!CD135+'Макс-М'!CD135</f>
        <v>1468439.62</v>
      </c>
      <c r="CE135" s="9">
        <f>'Капитал МС'!CE135+ИГС!CE135+'Макс-М'!CE135</f>
        <v>134</v>
      </c>
      <c r="CF135" s="8">
        <f>'Капитал МС'!CF135+ИГС!CF135+'Макс-М'!CF135</f>
        <v>58813.26</v>
      </c>
      <c r="CG135" s="9">
        <f>'Капитал МС'!CG135+ИГС!CG135+'Макс-М'!CG135</f>
        <v>1902</v>
      </c>
      <c r="CH135" s="8">
        <f>'Капитал МС'!CH135+ИГС!CH135+'Макс-М'!CH135</f>
        <v>658045.11</v>
      </c>
      <c r="CI135" s="9">
        <f>'Капитал МС'!CI135+ИГС!CI135+'Макс-М'!CI135</f>
        <v>326</v>
      </c>
      <c r="CJ135" s="8">
        <f>'Капитал МС'!CJ135+ИГС!CJ135+'Макс-М'!CJ135</f>
        <v>5196909.8099999996</v>
      </c>
      <c r="CK135" s="9">
        <f>'Капитал МС'!CK135+ИГС!CK135+'Макс-М'!CK135</f>
        <v>564</v>
      </c>
      <c r="CL135" s="8">
        <f>'Капитал МС'!CL135+ИГС!CL135+'Макс-М'!CL135</f>
        <v>24558612.48</v>
      </c>
      <c r="CM135" s="9">
        <f>'Капитал МС'!CM135+ИГС!CM135+'Макс-М'!CM135</f>
        <v>560</v>
      </c>
      <c r="CN135" s="8">
        <f>'Капитал МС'!CN135+ИГС!CN135+'Макс-М'!CN135</f>
        <v>29065501.989999998</v>
      </c>
      <c r="CO135" s="9">
        <f>'Капитал МС'!CO135+ИГС!CO135+'Макс-М'!CO135</f>
        <v>4</v>
      </c>
      <c r="CP135" s="8">
        <f>'Капитал МС'!CP135+ИГС!CP135+'Макс-М'!CP135</f>
        <v>432715.75</v>
      </c>
      <c r="CQ135" s="9">
        <f>'Капитал МС'!CQ135+ИГС!CQ135+'Макс-М'!CQ135</f>
        <v>635</v>
      </c>
      <c r="CR135" s="8">
        <f>'Капитал МС'!CR135+ИГС!CR135+'Макс-М'!CR135</f>
        <v>938502.82</v>
      </c>
    </row>
    <row r="136" spans="1:96" x14ac:dyDescent="0.25">
      <c r="A136" s="12">
        <v>107</v>
      </c>
      <c r="B136" s="18" t="s">
        <v>181</v>
      </c>
      <c r="C136" s="12">
        <v>330422</v>
      </c>
      <c r="D136" s="25" t="s">
        <v>178</v>
      </c>
      <c r="E136" s="25" t="s">
        <v>161</v>
      </c>
      <c r="F136" s="31" t="s">
        <v>175</v>
      </c>
      <c r="G136" s="8">
        <f t="shared" si="94"/>
        <v>0</v>
      </c>
      <c r="H136" s="8">
        <f t="shared" si="95"/>
        <v>0</v>
      </c>
      <c r="I136" s="9">
        <f t="shared" si="119"/>
        <v>0</v>
      </c>
      <c r="J136" s="8">
        <f t="shared" si="96"/>
        <v>0</v>
      </c>
      <c r="K136" s="9">
        <f t="shared" si="97"/>
        <v>0</v>
      </c>
      <c r="L136" s="8">
        <f t="shared" si="98"/>
        <v>0</v>
      </c>
      <c r="M136" s="9">
        <f t="shared" si="99"/>
        <v>0</v>
      </c>
      <c r="N136" s="8">
        <f t="shared" si="100"/>
        <v>0</v>
      </c>
      <c r="O136" s="9">
        <f t="shared" si="101"/>
        <v>0</v>
      </c>
      <c r="P136" s="8">
        <f t="shared" si="102"/>
        <v>0</v>
      </c>
      <c r="Q136" s="9">
        <f t="shared" si="103"/>
        <v>0</v>
      </c>
      <c r="R136" s="8">
        <f t="shared" si="104"/>
        <v>0</v>
      </c>
      <c r="S136" s="9">
        <f t="shared" si="105"/>
        <v>0</v>
      </c>
      <c r="T136" s="8">
        <f t="shared" si="106"/>
        <v>0</v>
      </c>
      <c r="U136" s="9">
        <f t="shared" si="107"/>
        <v>0</v>
      </c>
      <c r="V136" s="8">
        <f t="shared" si="108"/>
        <v>0</v>
      </c>
      <c r="W136" s="9">
        <f t="shared" si="109"/>
        <v>0</v>
      </c>
      <c r="X136" s="8">
        <f t="shared" si="110"/>
        <v>0</v>
      </c>
      <c r="Y136" s="8">
        <f t="shared" si="111"/>
        <v>0</v>
      </c>
      <c r="Z136" s="8">
        <f t="shared" si="112"/>
        <v>0</v>
      </c>
      <c r="AA136" s="9">
        <f>'Капитал МС'!AA136+ИГС!AA136+'Макс-М'!AA136</f>
        <v>0</v>
      </c>
      <c r="AB136" s="8">
        <f>'Капитал МС'!AB136+ИГС!AB136+'Макс-М'!AB136</f>
        <v>0</v>
      </c>
      <c r="AC136" s="9">
        <f>'Капитал МС'!AC136+ИГС!AC136+'Макс-М'!AC136</f>
        <v>0</v>
      </c>
      <c r="AD136" s="8">
        <f>'Капитал МС'!AD136+ИГС!AD136+'Макс-М'!AD136</f>
        <v>0</v>
      </c>
      <c r="AE136" s="9">
        <f>'Капитал МС'!AE136+ИГС!AE136+'Макс-М'!AE136</f>
        <v>0</v>
      </c>
      <c r="AF136" s="8">
        <f>'Капитал МС'!AF136+ИГС!AF136+'Макс-М'!AF136</f>
        <v>0</v>
      </c>
      <c r="AG136" s="9">
        <f>'Капитал МС'!AG136+ИГС!AG136+'Макс-М'!AG136</f>
        <v>0</v>
      </c>
      <c r="AH136" s="8">
        <f>'Капитал МС'!AH136+ИГС!AH136+'Макс-М'!AH136</f>
        <v>0</v>
      </c>
      <c r="AI136" s="9">
        <f>'Капитал МС'!AI136+ИГС!AI136+'Макс-М'!AI136</f>
        <v>0</v>
      </c>
      <c r="AJ136" s="8">
        <f>'Капитал МС'!AJ136+ИГС!AJ136+'Макс-М'!AJ136</f>
        <v>0</v>
      </c>
      <c r="AK136" s="9">
        <f>'Капитал МС'!AK136+ИГС!AK136+'Макс-М'!AK136</f>
        <v>0</v>
      </c>
      <c r="AL136" s="8">
        <f>'Капитал МС'!AL136+ИГС!AL136+'Макс-М'!AL136</f>
        <v>0</v>
      </c>
      <c r="AM136" s="9">
        <f>'Капитал МС'!AM136+ИГС!AM136+'Макс-М'!AM136</f>
        <v>0</v>
      </c>
      <c r="AN136" s="8">
        <f>'Капитал МС'!AN136+ИГС!AN136+'Макс-М'!AN136</f>
        <v>0</v>
      </c>
      <c r="AO136" s="9">
        <f>'Капитал МС'!AO136+ИГС!AO136+'Макс-М'!AO136</f>
        <v>0</v>
      </c>
      <c r="AP136" s="8">
        <f>'Капитал МС'!AP136+ИГС!AP136+'Макс-М'!AP136</f>
        <v>0</v>
      </c>
      <c r="AQ136" s="8">
        <f t="shared" si="113"/>
        <v>0</v>
      </c>
      <c r="AR136" s="8">
        <f t="shared" si="114"/>
        <v>0</v>
      </c>
      <c r="AS136" s="9">
        <f>'Капитал МС'!AS136+ИГС!AS136+'Макс-М'!AS136</f>
        <v>0</v>
      </c>
      <c r="AT136" s="8">
        <f>'Капитал МС'!AT136+ИГС!AT136+'Макс-М'!AT136</f>
        <v>0</v>
      </c>
      <c r="AU136" s="9">
        <f>'Капитал МС'!AU136+ИГС!AU136+'Макс-М'!AU136</f>
        <v>0</v>
      </c>
      <c r="AV136" s="8">
        <f>'Капитал МС'!AV136+ИГС!AV136+'Макс-М'!AV136</f>
        <v>0</v>
      </c>
      <c r="AW136" s="9">
        <f>'Капитал МС'!AW136+ИГС!AW136+'Макс-М'!AW136</f>
        <v>0</v>
      </c>
      <c r="AX136" s="8">
        <f>'Капитал МС'!AX136+ИГС!AX136+'Макс-М'!AX136</f>
        <v>0</v>
      </c>
      <c r="AY136" s="9">
        <f>'Капитал МС'!AY136+ИГС!AY136+'Макс-М'!AY136</f>
        <v>0</v>
      </c>
      <c r="AZ136" s="8">
        <f>'Капитал МС'!AZ136+ИГС!AZ136+'Макс-М'!AZ136</f>
        <v>0</v>
      </c>
      <c r="BA136" s="9">
        <f>'Капитал МС'!BA136+ИГС!BA136+'Макс-М'!BA136</f>
        <v>0</v>
      </c>
      <c r="BB136" s="8">
        <f>'Капитал МС'!BB136+ИГС!BB136+'Макс-М'!BB136</f>
        <v>0</v>
      </c>
      <c r="BC136" s="9">
        <f>'Капитал МС'!BC136+ИГС!BC136+'Макс-М'!BC136</f>
        <v>0</v>
      </c>
      <c r="BD136" s="8">
        <f>'Капитал МС'!BD136+ИГС!BD136+'Макс-М'!BD136</f>
        <v>0</v>
      </c>
      <c r="BE136" s="9">
        <f>'Капитал МС'!BE136+ИГС!BE136+'Макс-М'!BE136</f>
        <v>0</v>
      </c>
      <c r="BF136" s="8">
        <f>'Капитал МС'!BF136+ИГС!BF136+'Макс-М'!BF136</f>
        <v>0</v>
      </c>
      <c r="BG136" s="9">
        <f>'Капитал МС'!BG136+ИГС!BG136+'Макс-М'!BG136</f>
        <v>0</v>
      </c>
      <c r="BH136" s="8">
        <f>'Капитал МС'!BH136+ИГС!BH136+'Макс-М'!BH136</f>
        <v>0</v>
      </c>
      <c r="BI136" s="8">
        <f t="shared" si="115"/>
        <v>0</v>
      </c>
      <c r="BJ136" s="8">
        <f t="shared" si="116"/>
        <v>0</v>
      </c>
      <c r="BK136" s="9">
        <f>'Капитал МС'!BK136+ИГС!BK136+'Макс-М'!BK136</f>
        <v>0</v>
      </c>
      <c r="BL136" s="8">
        <f>'Капитал МС'!BL136+ИГС!BL136+'Макс-М'!BL136</f>
        <v>0</v>
      </c>
      <c r="BM136" s="9">
        <f>'Капитал МС'!BM136+ИГС!BM136+'Макс-М'!BM136</f>
        <v>0</v>
      </c>
      <c r="BN136" s="8">
        <f>'Капитал МС'!BN136+ИГС!BN136+'Макс-М'!BN136</f>
        <v>0</v>
      </c>
      <c r="BO136" s="9">
        <f>'Капитал МС'!BO136+ИГС!BO136+'Макс-М'!BO136</f>
        <v>0</v>
      </c>
      <c r="BP136" s="8">
        <f>'Капитал МС'!BP136+ИГС!BP136+'Макс-М'!BP136</f>
        <v>0</v>
      </c>
      <c r="BQ136" s="9">
        <f>'Капитал МС'!BQ136+ИГС!BQ136+'Макс-М'!BQ136</f>
        <v>0</v>
      </c>
      <c r="BR136" s="8">
        <f>'Капитал МС'!BR136+ИГС!BR136+'Макс-М'!BR136</f>
        <v>0</v>
      </c>
      <c r="BS136" s="9">
        <f>'Капитал МС'!BS136+ИГС!BS136+'Макс-М'!BS136</f>
        <v>0</v>
      </c>
      <c r="BT136" s="8">
        <f>'Капитал МС'!BT136+ИГС!BT136+'Макс-М'!BT136</f>
        <v>0</v>
      </c>
      <c r="BU136" s="9">
        <f>'Капитал МС'!BU136+ИГС!BU136+'Макс-М'!BU136</f>
        <v>0</v>
      </c>
      <c r="BV136" s="8">
        <f>'Капитал МС'!BV136+ИГС!BV136+'Макс-М'!BV136</f>
        <v>0</v>
      </c>
      <c r="BW136" s="9">
        <f>'Капитал МС'!BW136+ИГС!BW136+'Макс-М'!BW136</f>
        <v>0</v>
      </c>
      <c r="BX136" s="8">
        <f>'Капитал МС'!BX136+ИГС!BX136+'Макс-М'!BX136</f>
        <v>0</v>
      </c>
      <c r="BY136" s="9">
        <f>'Капитал МС'!BY136+ИГС!BY136+'Макс-М'!BY136</f>
        <v>0</v>
      </c>
      <c r="BZ136" s="8">
        <f>'Капитал МС'!BZ136+ИГС!BZ136+'Макс-М'!BZ136</f>
        <v>0</v>
      </c>
      <c r="CA136" s="8">
        <f t="shared" si="117"/>
        <v>0</v>
      </c>
      <c r="CB136" s="8">
        <f t="shared" si="118"/>
        <v>0</v>
      </c>
      <c r="CC136" s="9">
        <f>'Капитал МС'!CC136+ИГС!CC136+'Макс-М'!CC136</f>
        <v>0</v>
      </c>
      <c r="CD136" s="8">
        <f>'Капитал МС'!CD136+ИГС!CD136+'Макс-М'!CD136</f>
        <v>0</v>
      </c>
      <c r="CE136" s="9">
        <f>'Капитал МС'!CE136+ИГС!CE136+'Макс-М'!CE136</f>
        <v>0</v>
      </c>
      <c r="CF136" s="8">
        <f>'Капитал МС'!CF136+ИГС!CF136+'Макс-М'!CF136</f>
        <v>0</v>
      </c>
      <c r="CG136" s="9">
        <f>'Капитал МС'!CG136+ИГС!CG136+'Макс-М'!CG136</f>
        <v>0</v>
      </c>
      <c r="CH136" s="8">
        <f>'Капитал МС'!CH136+ИГС!CH136+'Макс-М'!CH136</f>
        <v>0</v>
      </c>
      <c r="CI136" s="9">
        <f>'Капитал МС'!CI136+ИГС!CI136+'Макс-М'!CI136</f>
        <v>0</v>
      </c>
      <c r="CJ136" s="8">
        <f>'Капитал МС'!CJ136+ИГС!CJ136+'Макс-М'!CJ136</f>
        <v>0</v>
      </c>
      <c r="CK136" s="9">
        <f>'Капитал МС'!CK136+ИГС!CK136+'Макс-М'!CK136</f>
        <v>0</v>
      </c>
      <c r="CL136" s="8">
        <f>'Капитал МС'!CL136+ИГС!CL136+'Макс-М'!CL136</f>
        <v>0</v>
      </c>
      <c r="CM136" s="9">
        <f>'Капитал МС'!CM136+ИГС!CM136+'Макс-М'!CM136</f>
        <v>0</v>
      </c>
      <c r="CN136" s="8">
        <f>'Капитал МС'!CN136+ИГС!CN136+'Макс-М'!CN136</f>
        <v>0</v>
      </c>
      <c r="CO136" s="9">
        <f>'Капитал МС'!CO136+ИГС!CO136+'Макс-М'!CO136</f>
        <v>0</v>
      </c>
      <c r="CP136" s="8">
        <f>'Капитал МС'!CP136+ИГС!CP136+'Макс-М'!CP136</f>
        <v>0</v>
      </c>
      <c r="CQ136" s="9">
        <f>'Капитал МС'!CQ136+ИГС!CQ136+'Макс-М'!CQ136</f>
        <v>0</v>
      </c>
      <c r="CR136" s="8">
        <f>'Капитал МС'!CR136+ИГС!CR136+'Макс-М'!CR136</f>
        <v>0</v>
      </c>
    </row>
    <row r="137" spans="1:96" x14ac:dyDescent="0.25">
      <c r="A137" s="12"/>
      <c r="B137" s="17" t="s">
        <v>103</v>
      </c>
      <c r="C137" s="12"/>
      <c r="D137" s="25"/>
      <c r="E137" s="26"/>
      <c r="F137" s="31"/>
      <c r="G137" s="8">
        <f t="shared" si="94"/>
        <v>0</v>
      </c>
      <c r="H137" s="8">
        <f t="shared" si="95"/>
        <v>0</v>
      </c>
      <c r="I137" s="9">
        <f t="shared" si="119"/>
        <v>0</v>
      </c>
      <c r="J137" s="8">
        <f t="shared" si="96"/>
        <v>0</v>
      </c>
      <c r="K137" s="9">
        <f t="shared" si="97"/>
        <v>0</v>
      </c>
      <c r="L137" s="8">
        <f t="shared" si="98"/>
        <v>0</v>
      </c>
      <c r="M137" s="9">
        <f t="shared" si="99"/>
        <v>0</v>
      </c>
      <c r="N137" s="8">
        <f t="shared" si="100"/>
        <v>0</v>
      </c>
      <c r="O137" s="9">
        <f t="shared" si="101"/>
        <v>0</v>
      </c>
      <c r="P137" s="8">
        <f t="shared" si="102"/>
        <v>0</v>
      </c>
      <c r="Q137" s="9">
        <f t="shared" si="103"/>
        <v>0</v>
      </c>
      <c r="R137" s="8">
        <f t="shared" si="104"/>
        <v>0</v>
      </c>
      <c r="S137" s="9">
        <f t="shared" si="105"/>
        <v>0</v>
      </c>
      <c r="T137" s="8">
        <f t="shared" si="106"/>
        <v>0</v>
      </c>
      <c r="U137" s="9">
        <f t="shared" si="107"/>
        <v>0</v>
      </c>
      <c r="V137" s="8">
        <f t="shared" si="108"/>
        <v>0</v>
      </c>
      <c r="W137" s="9">
        <f t="shared" si="109"/>
        <v>0</v>
      </c>
      <c r="X137" s="8">
        <f t="shared" si="110"/>
        <v>0</v>
      </c>
      <c r="Y137" s="8">
        <f t="shared" si="111"/>
        <v>0</v>
      </c>
      <c r="Z137" s="8">
        <f t="shared" si="112"/>
        <v>0</v>
      </c>
      <c r="AA137" s="9">
        <f>'Капитал МС'!AA137+ИГС!AA137+'Макс-М'!AA137</f>
        <v>0</v>
      </c>
      <c r="AB137" s="8">
        <f>'Капитал МС'!AB137+ИГС!AB137+'Макс-М'!AB137</f>
        <v>0</v>
      </c>
      <c r="AC137" s="9">
        <f>'Капитал МС'!AC137+ИГС!AC137+'Макс-М'!AC137</f>
        <v>0</v>
      </c>
      <c r="AD137" s="8">
        <f>'Капитал МС'!AD137+ИГС!AD137+'Макс-М'!AD137</f>
        <v>0</v>
      </c>
      <c r="AE137" s="9">
        <f>'Капитал МС'!AE137+ИГС!AE137+'Макс-М'!AE137</f>
        <v>0</v>
      </c>
      <c r="AF137" s="8">
        <f>'Капитал МС'!AF137+ИГС!AF137+'Макс-М'!AF137</f>
        <v>0</v>
      </c>
      <c r="AG137" s="9">
        <f>'Капитал МС'!AG137+ИГС!AG137+'Макс-М'!AG137</f>
        <v>0</v>
      </c>
      <c r="AH137" s="8">
        <f>'Капитал МС'!AH137+ИГС!AH137+'Макс-М'!AH137</f>
        <v>0</v>
      </c>
      <c r="AI137" s="9">
        <f>'Капитал МС'!AI137+ИГС!AI137+'Макс-М'!AI137</f>
        <v>0</v>
      </c>
      <c r="AJ137" s="8">
        <f>'Капитал МС'!AJ137+ИГС!AJ137+'Макс-М'!AJ137</f>
        <v>0</v>
      </c>
      <c r="AK137" s="9">
        <f>'Капитал МС'!AK137+ИГС!AK137+'Макс-М'!AK137</f>
        <v>0</v>
      </c>
      <c r="AL137" s="8">
        <f>'Капитал МС'!AL137+ИГС!AL137+'Макс-М'!AL137</f>
        <v>0</v>
      </c>
      <c r="AM137" s="9">
        <f>'Капитал МС'!AM137+ИГС!AM137+'Макс-М'!AM137</f>
        <v>0</v>
      </c>
      <c r="AN137" s="8">
        <f>'Капитал МС'!AN137+ИГС!AN137+'Макс-М'!AN137</f>
        <v>0</v>
      </c>
      <c r="AO137" s="9">
        <f>'Капитал МС'!AO137+ИГС!AO137+'Макс-М'!AO137</f>
        <v>0</v>
      </c>
      <c r="AP137" s="8">
        <f>'Капитал МС'!AP137+ИГС!AP137+'Макс-М'!AP137</f>
        <v>0</v>
      </c>
      <c r="AQ137" s="8">
        <f t="shared" si="113"/>
        <v>0</v>
      </c>
      <c r="AR137" s="8">
        <f t="shared" si="114"/>
        <v>0</v>
      </c>
      <c r="AS137" s="9">
        <f>'Капитал МС'!AS137+ИГС!AS137+'Макс-М'!AS137</f>
        <v>0</v>
      </c>
      <c r="AT137" s="8">
        <f>'Капитал МС'!AT137+ИГС!AT137+'Макс-М'!AT137</f>
        <v>0</v>
      </c>
      <c r="AU137" s="9">
        <f>'Капитал МС'!AU137+ИГС!AU137+'Макс-М'!AU137</f>
        <v>0</v>
      </c>
      <c r="AV137" s="8">
        <f>'Капитал МС'!AV137+ИГС!AV137+'Макс-М'!AV137</f>
        <v>0</v>
      </c>
      <c r="AW137" s="9">
        <f>'Капитал МС'!AW137+ИГС!AW137+'Макс-М'!AW137</f>
        <v>0</v>
      </c>
      <c r="AX137" s="8">
        <f>'Капитал МС'!AX137+ИГС!AX137+'Макс-М'!AX137</f>
        <v>0</v>
      </c>
      <c r="AY137" s="9">
        <f>'Капитал МС'!AY137+ИГС!AY137+'Макс-М'!AY137</f>
        <v>0</v>
      </c>
      <c r="AZ137" s="8">
        <f>'Капитал МС'!AZ137+ИГС!AZ137+'Макс-М'!AZ137</f>
        <v>0</v>
      </c>
      <c r="BA137" s="9">
        <f>'Капитал МС'!BA137+ИГС!BA137+'Макс-М'!BA137</f>
        <v>0</v>
      </c>
      <c r="BB137" s="8">
        <f>'Капитал МС'!BB137+ИГС!BB137+'Макс-М'!BB137</f>
        <v>0</v>
      </c>
      <c r="BC137" s="9">
        <f>'Капитал МС'!BC137+ИГС!BC137+'Макс-М'!BC137</f>
        <v>0</v>
      </c>
      <c r="BD137" s="8">
        <f>'Капитал МС'!BD137+ИГС!BD137+'Макс-М'!BD137</f>
        <v>0</v>
      </c>
      <c r="BE137" s="9">
        <f>'Капитал МС'!BE137+ИГС!BE137+'Макс-М'!BE137</f>
        <v>0</v>
      </c>
      <c r="BF137" s="8">
        <f>'Капитал МС'!BF137+ИГС!BF137+'Макс-М'!BF137</f>
        <v>0</v>
      </c>
      <c r="BG137" s="9">
        <f>'Капитал МС'!BG137+ИГС!BG137+'Макс-М'!BG137</f>
        <v>0</v>
      </c>
      <c r="BH137" s="8">
        <f>'Капитал МС'!BH137+ИГС!BH137+'Макс-М'!BH137</f>
        <v>0</v>
      </c>
      <c r="BI137" s="8">
        <f t="shared" si="115"/>
        <v>0</v>
      </c>
      <c r="BJ137" s="8">
        <f t="shared" si="116"/>
        <v>0</v>
      </c>
      <c r="BK137" s="9">
        <f>'Капитал МС'!BK137+ИГС!BK137+'Макс-М'!BK137</f>
        <v>0</v>
      </c>
      <c r="BL137" s="8">
        <f>'Капитал МС'!BL137+ИГС!BL137+'Макс-М'!BL137</f>
        <v>0</v>
      </c>
      <c r="BM137" s="9">
        <f>'Капитал МС'!BM137+ИГС!BM137+'Макс-М'!BM137</f>
        <v>0</v>
      </c>
      <c r="BN137" s="8">
        <f>'Капитал МС'!BN137+ИГС!BN137+'Макс-М'!BN137</f>
        <v>0</v>
      </c>
      <c r="BO137" s="9">
        <f>'Капитал МС'!BO137+ИГС!BO137+'Макс-М'!BO137</f>
        <v>0</v>
      </c>
      <c r="BP137" s="8">
        <f>'Капитал МС'!BP137+ИГС!BP137+'Макс-М'!BP137</f>
        <v>0</v>
      </c>
      <c r="BQ137" s="9">
        <f>'Капитал МС'!BQ137+ИГС!BQ137+'Макс-М'!BQ137</f>
        <v>0</v>
      </c>
      <c r="BR137" s="8">
        <f>'Капитал МС'!BR137+ИГС!BR137+'Макс-М'!BR137</f>
        <v>0</v>
      </c>
      <c r="BS137" s="9">
        <f>'Капитал МС'!BS137+ИГС!BS137+'Макс-М'!BS137</f>
        <v>0</v>
      </c>
      <c r="BT137" s="8">
        <f>'Капитал МС'!BT137+ИГС!BT137+'Макс-М'!BT137</f>
        <v>0</v>
      </c>
      <c r="BU137" s="9">
        <f>'Капитал МС'!BU137+ИГС!BU137+'Макс-М'!BU137</f>
        <v>0</v>
      </c>
      <c r="BV137" s="8">
        <f>'Капитал МС'!BV137+ИГС!BV137+'Макс-М'!BV137</f>
        <v>0</v>
      </c>
      <c r="BW137" s="9">
        <f>'Капитал МС'!BW137+ИГС!BW137+'Макс-М'!BW137</f>
        <v>0</v>
      </c>
      <c r="BX137" s="8">
        <f>'Капитал МС'!BX137+ИГС!BX137+'Макс-М'!BX137</f>
        <v>0</v>
      </c>
      <c r="BY137" s="9">
        <f>'Капитал МС'!BY137+ИГС!BY137+'Макс-М'!BY137</f>
        <v>0</v>
      </c>
      <c r="BZ137" s="8">
        <f>'Капитал МС'!BZ137+ИГС!BZ137+'Макс-М'!BZ137</f>
        <v>0</v>
      </c>
      <c r="CA137" s="8">
        <f t="shared" si="117"/>
        <v>0</v>
      </c>
      <c r="CB137" s="8">
        <f t="shared" si="118"/>
        <v>0</v>
      </c>
      <c r="CC137" s="9">
        <f>'Капитал МС'!CC137+ИГС!CC137+'Макс-М'!CC137</f>
        <v>0</v>
      </c>
      <c r="CD137" s="8">
        <f>'Капитал МС'!CD137+ИГС!CD137+'Макс-М'!CD137</f>
        <v>0</v>
      </c>
      <c r="CE137" s="9">
        <f>'Капитал МС'!CE137+ИГС!CE137+'Макс-М'!CE137</f>
        <v>0</v>
      </c>
      <c r="CF137" s="8">
        <f>'Капитал МС'!CF137+ИГС!CF137+'Макс-М'!CF137</f>
        <v>0</v>
      </c>
      <c r="CG137" s="9">
        <f>'Капитал МС'!CG137+ИГС!CG137+'Макс-М'!CG137</f>
        <v>0</v>
      </c>
      <c r="CH137" s="8">
        <f>'Капитал МС'!CH137+ИГС!CH137+'Макс-М'!CH137</f>
        <v>0</v>
      </c>
      <c r="CI137" s="9">
        <f>'Капитал МС'!CI137+ИГС!CI137+'Макс-М'!CI137</f>
        <v>0</v>
      </c>
      <c r="CJ137" s="8">
        <f>'Капитал МС'!CJ137+ИГС!CJ137+'Макс-М'!CJ137</f>
        <v>0</v>
      </c>
      <c r="CK137" s="9">
        <f>'Капитал МС'!CK137+ИГС!CK137+'Макс-М'!CK137</f>
        <v>0</v>
      </c>
      <c r="CL137" s="8">
        <f>'Капитал МС'!CL137+ИГС!CL137+'Макс-М'!CL137</f>
        <v>0</v>
      </c>
      <c r="CM137" s="9">
        <f>'Капитал МС'!CM137+ИГС!CM137+'Макс-М'!CM137</f>
        <v>0</v>
      </c>
      <c r="CN137" s="8">
        <f>'Капитал МС'!CN137+ИГС!CN137+'Макс-М'!CN137</f>
        <v>0</v>
      </c>
      <c r="CO137" s="9">
        <f>'Капитал МС'!CO137+ИГС!CO137+'Макс-М'!CO137</f>
        <v>0</v>
      </c>
      <c r="CP137" s="8">
        <f>'Капитал МС'!CP137+ИГС!CP137+'Макс-М'!CP137</f>
        <v>0</v>
      </c>
      <c r="CQ137" s="9">
        <f>'Капитал МС'!CQ137+ИГС!CQ137+'Макс-М'!CQ137</f>
        <v>0</v>
      </c>
      <c r="CR137" s="8">
        <f>'Капитал МС'!CR137+ИГС!CR137+'Макс-М'!CR137</f>
        <v>0</v>
      </c>
    </row>
    <row r="138" spans="1:96" x14ac:dyDescent="0.25">
      <c r="A138" s="12">
        <v>108</v>
      </c>
      <c r="B138" s="18" t="s">
        <v>182</v>
      </c>
      <c r="C138" s="12">
        <v>330426</v>
      </c>
      <c r="D138" s="25" t="s">
        <v>178</v>
      </c>
      <c r="E138" s="25" t="s">
        <v>161</v>
      </c>
      <c r="F138" s="31" t="s">
        <v>165</v>
      </c>
      <c r="G138" s="8">
        <f t="shared" si="94"/>
        <v>0</v>
      </c>
      <c r="H138" s="8">
        <f t="shared" si="95"/>
        <v>0</v>
      </c>
      <c r="I138" s="9">
        <f t="shared" ref="I138:I149" si="120">AA138+AS138+BK138+CC138</f>
        <v>0</v>
      </c>
      <c r="J138" s="8">
        <f t="shared" si="96"/>
        <v>0</v>
      </c>
      <c r="K138" s="9">
        <f t="shared" si="97"/>
        <v>0</v>
      </c>
      <c r="L138" s="8">
        <f t="shared" si="98"/>
        <v>0</v>
      </c>
      <c r="M138" s="9">
        <f t="shared" si="99"/>
        <v>0</v>
      </c>
      <c r="N138" s="8">
        <f t="shared" si="100"/>
        <v>0</v>
      </c>
      <c r="O138" s="9">
        <f t="shared" si="101"/>
        <v>0</v>
      </c>
      <c r="P138" s="8">
        <f t="shared" si="102"/>
        <v>0</v>
      </c>
      <c r="Q138" s="9">
        <f t="shared" si="103"/>
        <v>0</v>
      </c>
      <c r="R138" s="8">
        <f t="shared" si="104"/>
        <v>0</v>
      </c>
      <c r="S138" s="9">
        <f t="shared" si="105"/>
        <v>0</v>
      </c>
      <c r="T138" s="8">
        <f t="shared" si="106"/>
        <v>0</v>
      </c>
      <c r="U138" s="9">
        <f t="shared" si="107"/>
        <v>0</v>
      </c>
      <c r="V138" s="8">
        <f t="shared" si="108"/>
        <v>0</v>
      </c>
      <c r="W138" s="9">
        <f t="shared" si="109"/>
        <v>0</v>
      </c>
      <c r="X138" s="8">
        <f t="shared" si="110"/>
        <v>0</v>
      </c>
      <c r="Y138" s="8">
        <f t="shared" si="111"/>
        <v>0</v>
      </c>
      <c r="Z138" s="8">
        <f t="shared" si="112"/>
        <v>0</v>
      </c>
      <c r="AA138" s="9">
        <f>'Капитал МС'!AA138+ИГС!AA138+'Макс-М'!AA138</f>
        <v>0</v>
      </c>
      <c r="AB138" s="8">
        <f>'Капитал МС'!AB138+ИГС!AB138+'Макс-М'!AB138</f>
        <v>0</v>
      </c>
      <c r="AC138" s="9">
        <f>'Капитал МС'!AC138+ИГС!AC138+'Макс-М'!AC138</f>
        <v>0</v>
      </c>
      <c r="AD138" s="8">
        <f>'Капитал МС'!AD138+ИГС!AD138+'Макс-М'!AD138</f>
        <v>0</v>
      </c>
      <c r="AE138" s="9">
        <f>'Капитал МС'!AE138+ИГС!AE138+'Макс-М'!AE138</f>
        <v>0</v>
      </c>
      <c r="AF138" s="8">
        <f>'Капитал МС'!AF138+ИГС!AF138+'Макс-М'!AF138</f>
        <v>0</v>
      </c>
      <c r="AG138" s="9">
        <f>'Капитал МС'!AG138+ИГС!AG138+'Макс-М'!AG138</f>
        <v>0</v>
      </c>
      <c r="AH138" s="8">
        <f>'Капитал МС'!AH138+ИГС!AH138+'Макс-М'!AH138</f>
        <v>0</v>
      </c>
      <c r="AI138" s="9">
        <f>'Капитал МС'!AI138+ИГС!AI138+'Макс-М'!AI138</f>
        <v>0</v>
      </c>
      <c r="AJ138" s="8">
        <f>'Капитал МС'!AJ138+ИГС!AJ138+'Макс-М'!AJ138</f>
        <v>0</v>
      </c>
      <c r="AK138" s="9">
        <f>'Капитал МС'!AK138+ИГС!AK138+'Макс-М'!AK138</f>
        <v>0</v>
      </c>
      <c r="AL138" s="8">
        <f>'Капитал МС'!AL138+ИГС!AL138+'Макс-М'!AL138</f>
        <v>0</v>
      </c>
      <c r="AM138" s="9">
        <f>'Капитал МС'!AM138+ИГС!AM138+'Макс-М'!AM138</f>
        <v>0</v>
      </c>
      <c r="AN138" s="8">
        <f>'Капитал МС'!AN138+ИГС!AN138+'Макс-М'!AN138</f>
        <v>0</v>
      </c>
      <c r="AO138" s="9">
        <f>'Капитал МС'!AO138+ИГС!AO138+'Макс-М'!AO138</f>
        <v>0</v>
      </c>
      <c r="AP138" s="8">
        <f>'Капитал МС'!AP138+ИГС!AP138+'Макс-М'!AP138</f>
        <v>0</v>
      </c>
      <c r="AQ138" s="8">
        <f t="shared" si="113"/>
        <v>0</v>
      </c>
      <c r="AR138" s="8">
        <f t="shared" si="114"/>
        <v>0</v>
      </c>
      <c r="AS138" s="9">
        <f>'Капитал МС'!AS138+ИГС!AS138+'Макс-М'!AS138</f>
        <v>0</v>
      </c>
      <c r="AT138" s="8">
        <f>'Капитал МС'!AT138+ИГС!AT138+'Макс-М'!AT138</f>
        <v>0</v>
      </c>
      <c r="AU138" s="9">
        <f>'Капитал МС'!AU138+ИГС!AU138+'Макс-М'!AU138</f>
        <v>0</v>
      </c>
      <c r="AV138" s="8">
        <f>'Капитал МС'!AV138+ИГС!AV138+'Макс-М'!AV138</f>
        <v>0</v>
      </c>
      <c r="AW138" s="9">
        <f>'Капитал МС'!AW138+ИГС!AW138+'Макс-М'!AW138</f>
        <v>0</v>
      </c>
      <c r="AX138" s="8">
        <f>'Капитал МС'!AX138+ИГС!AX138+'Макс-М'!AX138</f>
        <v>0</v>
      </c>
      <c r="AY138" s="9">
        <f>'Капитал МС'!AY138+ИГС!AY138+'Макс-М'!AY138</f>
        <v>0</v>
      </c>
      <c r="AZ138" s="8">
        <f>'Капитал МС'!AZ138+ИГС!AZ138+'Макс-М'!AZ138</f>
        <v>0</v>
      </c>
      <c r="BA138" s="9">
        <f>'Капитал МС'!BA138+ИГС!BA138+'Макс-М'!BA138</f>
        <v>0</v>
      </c>
      <c r="BB138" s="8">
        <f>'Капитал МС'!BB138+ИГС!BB138+'Макс-М'!BB138</f>
        <v>0</v>
      </c>
      <c r="BC138" s="9">
        <f>'Капитал МС'!BC138+ИГС!BC138+'Макс-М'!BC138</f>
        <v>0</v>
      </c>
      <c r="BD138" s="8">
        <f>'Капитал МС'!BD138+ИГС!BD138+'Макс-М'!BD138</f>
        <v>0</v>
      </c>
      <c r="BE138" s="9">
        <f>'Капитал МС'!BE138+ИГС!BE138+'Макс-М'!BE138</f>
        <v>0</v>
      </c>
      <c r="BF138" s="8">
        <f>'Капитал МС'!BF138+ИГС!BF138+'Макс-М'!BF138</f>
        <v>0</v>
      </c>
      <c r="BG138" s="9">
        <f>'Капитал МС'!BG138+ИГС!BG138+'Макс-М'!BG138</f>
        <v>0</v>
      </c>
      <c r="BH138" s="8">
        <f>'Капитал МС'!BH138+ИГС!BH138+'Макс-М'!BH138</f>
        <v>0</v>
      </c>
      <c r="BI138" s="8">
        <f t="shared" si="115"/>
        <v>0</v>
      </c>
      <c r="BJ138" s="8">
        <f t="shared" si="116"/>
        <v>0</v>
      </c>
      <c r="BK138" s="9">
        <f>'Капитал МС'!BK138+ИГС!BK138+'Макс-М'!BK138</f>
        <v>0</v>
      </c>
      <c r="BL138" s="8">
        <f>'Капитал МС'!BL138+ИГС!BL138+'Макс-М'!BL138</f>
        <v>0</v>
      </c>
      <c r="BM138" s="9">
        <f>'Капитал МС'!BM138+ИГС!BM138+'Макс-М'!BM138</f>
        <v>0</v>
      </c>
      <c r="BN138" s="8">
        <f>'Капитал МС'!BN138+ИГС!BN138+'Макс-М'!BN138</f>
        <v>0</v>
      </c>
      <c r="BO138" s="9">
        <f>'Капитал МС'!BO138+ИГС!BO138+'Макс-М'!BO138</f>
        <v>0</v>
      </c>
      <c r="BP138" s="8">
        <f>'Капитал МС'!BP138+ИГС!BP138+'Макс-М'!BP138</f>
        <v>0</v>
      </c>
      <c r="BQ138" s="9">
        <f>'Капитал МС'!BQ138+ИГС!BQ138+'Макс-М'!BQ138</f>
        <v>0</v>
      </c>
      <c r="BR138" s="8">
        <f>'Капитал МС'!BR138+ИГС!BR138+'Макс-М'!BR138</f>
        <v>0</v>
      </c>
      <c r="BS138" s="9">
        <f>'Капитал МС'!BS138+ИГС!BS138+'Макс-М'!BS138</f>
        <v>0</v>
      </c>
      <c r="BT138" s="8">
        <f>'Капитал МС'!BT138+ИГС!BT138+'Макс-М'!BT138</f>
        <v>0</v>
      </c>
      <c r="BU138" s="9">
        <f>'Капитал МС'!BU138+ИГС!BU138+'Макс-М'!BU138</f>
        <v>0</v>
      </c>
      <c r="BV138" s="8">
        <f>'Капитал МС'!BV138+ИГС!BV138+'Макс-М'!BV138</f>
        <v>0</v>
      </c>
      <c r="BW138" s="9">
        <f>'Капитал МС'!BW138+ИГС!BW138+'Макс-М'!BW138</f>
        <v>0</v>
      </c>
      <c r="BX138" s="8">
        <f>'Капитал МС'!BX138+ИГС!BX138+'Макс-М'!BX138</f>
        <v>0</v>
      </c>
      <c r="BY138" s="9">
        <f>'Капитал МС'!BY138+ИГС!BY138+'Макс-М'!BY138</f>
        <v>0</v>
      </c>
      <c r="BZ138" s="8">
        <f>'Капитал МС'!BZ138+ИГС!BZ138+'Макс-М'!BZ138</f>
        <v>0</v>
      </c>
      <c r="CA138" s="8">
        <f t="shared" si="117"/>
        <v>0</v>
      </c>
      <c r="CB138" s="8">
        <f t="shared" si="118"/>
        <v>0</v>
      </c>
      <c r="CC138" s="9">
        <f>'Капитал МС'!CC138+ИГС!CC138+'Макс-М'!CC138</f>
        <v>0</v>
      </c>
      <c r="CD138" s="8">
        <f>'Капитал МС'!CD138+ИГС!CD138+'Макс-М'!CD138</f>
        <v>0</v>
      </c>
      <c r="CE138" s="9">
        <f>'Капитал МС'!CE138+ИГС!CE138+'Макс-М'!CE138</f>
        <v>0</v>
      </c>
      <c r="CF138" s="8">
        <f>'Капитал МС'!CF138+ИГС!CF138+'Макс-М'!CF138</f>
        <v>0</v>
      </c>
      <c r="CG138" s="9">
        <f>'Капитал МС'!CG138+ИГС!CG138+'Макс-М'!CG138</f>
        <v>0</v>
      </c>
      <c r="CH138" s="8">
        <f>'Капитал МС'!CH138+ИГС!CH138+'Макс-М'!CH138</f>
        <v>0</v>
      </c>
      <c r="CI138" s="9">
        <f>'Капитал МС'!CI138+ИГС!CI138+'Макс-М'!CI138</f>
        <v>0</v>
      </c>
      <c r="CJ138" s="8">
        <f>'Капитал МС'!CJ138+ИГС!CJ138+'Макс-М'!CJ138</f>
        <v>0</v>
      </c>
      <c r="CK138" s="9">
        <f>'Капитал МС'!CK138+ИГС!CK138+'Макс-М'!CK138</f>
        <v>0</v>
      </c>
      <c r="CL138" s="8">
        <f>'Капитал МС'!CL138+ИГС!CL138+'Макс-М'!CL138</f>
        <v>0</v>
      </c>
      <c r="CM138" s="9">
        <f>'Капитал МС'!CM138+ИГС!CM138+'Макс-М'!CM138</f>
        <v>0</v>
      </c>
      <c r="CN138" s="8">
        <f>'Капитал МС'!CN138+ИГС!CN138+'Макс-М'!CN138</f>
        <v>0</v>
      </c>
      <c r="CO138" s="9">
        <f>'Капитал МС'!CO138+ИГС!CO138+'Макс-М'!CO138</f>
        <v>0</v>
      </c>
      <c r="CP138" s="8">
        <f>'Капитал МС'!CP138+ИГС!CP138+'Макс-М'!CP138</f>
        <v>0</v>
      </c>
      <c r="CQ138" s="9">
        <f>'Капитал МС'!CQ138+ИГС!CQ138+'Макс-М'!CQ138</f>
        <v>0</v>
      </c>
      <c r="CR138" s="8">
        <f>'Капитал МС'!CR138+ИГС!CR138+'Макс-М'!CR138</f>
        <v>0</v>
      </c>
    </row>
    <row r="139" spans="1:96" x14ac:dyDescent="0.25">
      <c r="A139" s="12"/>
      <c r="B139" s="17" t="s">
        <v>145</v>
      </c>
      <c r="C139" s="12"/>
      <c r="D139" s="25"/>
      <c r="E139" s="26" t="s">
        <v>161</v>
      </c>
      <c r="F139" s="31"/>
      <c r="G139" s="8">
        <f t="shared" ref="G139:G149" si="121">H139+P139+R139+X139</f>
        <v>0</v>
      </c>
      <c r="H139" s="8">
        <f t="shared" ref="H139:H149" si="122">J139+L139+N139</f>
        <v>0</v>
      </c>
      <c r="I139" s="9">
        <f t="shared" si="120"/>
        <v>0</v>
      </c>
      <c r="J139" s="8">
        <f t="shared" ref="J139:J149" si="123">AB139+AT139+BL139+CD139</f>
        <v>0</v>
      </c>
      <c r="K139" s="9">
        <f t="shared" ref="K139:K149" si="124">AC139+AU139+BM139+CE139</f>
        <v>0</v>
      </c>
      <c r="L139" s="8">
        <f t="shared" ref="L139:L149" si="125">AD139+AV139+BN139+CF139</f>
        <v>0</v>
      </c>
      <c r="M139" s="9">
        <f t="shared" ref="M139:M149" si="126">AE139+AW139+BO139+CG139</f>
        <v>0</v>
      </c>
      <c r="N139" s="8">
        <f t="shared" ref="N139:N149" si="127">AF139+AX139+BP139+CH139</f>
        <v>0</v>
      </c>
      <c r="O139" s="9">
        <f t="shared" ref="O139:O149" si="128">AG139+AY139+BQ139+CI139</f>
        <v>0</v>
      </c>
      <c r="P139" s="8">
        <f t="shared" ref="P139:P149" si="129">AH139+AZ139+BR139+CJ139</f>
        <v>0</v>
      </c>
      <c r="Q139" s="9">
        <f t="shared" ref="Q139:Q149" si="130">AI139+BA139+BS139+CK139</f>
        <v>0</v>
      </c>
      <c r="R139" s="8">
        <f t="shared" ref="R139:R149" si="131">AJ139+BB139+BT139+CL139</f>
        <v>0</v>
      </c>
      <c r="S139" s="9">
        <f t="shared" ref="S139:S149" si="132">AK139+BC139+BU139+CM139</f>
        <v>0</v>
      </c>
      <c r="T139" s="8">
        <f t="shared" ref="T139:T149" si="133">AL139+BD139+BV139+CN139</f>
        <v>0</v>
      </c>
      <c r="U139" s="9">
        <f t="shared" ref="U139:U149" si="134">AM139+BE139+BW139+CO139</f>
        <v>0</v>
      </c>
      <c r="V139" s="8">
        <f t="shared" ref="V139:V149" si="135">AN139+BF139+BX139+CP139</f>
        <v>0</v>
      </c>
      <c r="W139" s="9">
        <f t="shared" ref="W139:W149" si="136">AO139+BG139+BY139+CQ139</f>
        <v>0</v>
      </c>
      <c r="X139" s="8">
        <f t="shared" ref="X139:X149" si="137">AP139+BH139+BZ139+CR139</f>
        <v>0</v>
      </c>
      <c r="Y139" s="8">
        <f t="shared" ref="Y139:Y149" si="138">Z139+AH139+AJ139+AP139</f>
        <v>0</v>
      </c>
      <c r="Z139" s="8">
        <f t="shared" ref="Z139:Z149" si="139">AB139+AD139+AF139</f>
        <v>0</v>
      </c>
      <c r="AA139" s="9">
        <f>'Капитал МС'!AA139+ИГС!AA139+'Макс-М'!AA139</f>
        <v>0</v>
      </c>
      <c r="AB139" s="8">
        <f>'Капитал МС'!AB139+ИГС!AB139+'Макс-М'!AB139</f>
        <v>0</v>
      </c>
      <c r="AC139" s="9">
        <f>'Капитал МС'!AC139+ИГС!AC139+'Макс-М'!AC139</f>
        <v>0</v>
      </c>
      <c r="AD139" s="8">
        <f>'Капитал МС'!AD139+ИГС!AD139+'Макс-М'!AD139</f>
        <v>0</v>
      </c>
      <c r="AE139" s="9">
        <f>'Капитал МС'!AE139+ИГС!AE139+'Макс-М'!AE139</f>
        <v>0</v>
      </c>
      <c r="AF139" s="8">
        <f>'Капитал МС'!AF139+ИГС!AF139+'Макс-М'!AF139</f>
        <v>0</v>
      </c>
      <c r="AG139" s="9">
        <f>'Капитал МС'!AG139+ИГС!AG139+'Макс-М'!AG139</f>
        <v>0</v>
      </c>
      <c r="AH139" s="8">
        <f>'Капитал МС'!AH139+ИГС!AH139+'Макс-М'!AH139</f>
        <v>0</v>
      </c>
      <c r="AI139" s="9">
        <f>'Капитал МС'!AI139+ИГС!AI139+'Макс-М'!AI139</f>
        <v>0</v>
      </c>
      <c r="AJ139" s="8">
        <f>'Капитал МС'!AJ139+ИГС!AJ139+'Макс-М'!AJ139</f>
        <v>0</v>
      </c>
      <c r="AK139" s="9">
        <f>'Капитал МС'!AK139+ИГС!AK139+'Макс-М'!AK139</f>
        <v>0</v>
      </c>
      <c r="AL139" s="8">
        <f>'Капитал МС'!AL139+ИГС!AL139+'Макс-М'!AL139</f>
        <v>0</v>
      </c>
      <c r="AM139" s="9">
        <f>'Капитал МС'!AM139+ИГС!AM139+'Макс-М'!AM139</f>
        <v>0</v>
      </c>
      <c r="AN139" s="8">
        <f>'Капитал МС'!AN139+ИГС!AN139+'Макс-М'!AN139</f>
        <v>0</v>
      </c>
      <c r="AO139" s="9">
        <f>'Капитал МС'!AO139+ИГС!AO139+'Макс-М'!AO139</f>
        <v>0</v>
      </c>
      <c r="AP139" s="8">
        <f>'Капитал МС'!AP139+ИГС!AP139+'Макс-М'!AP139</f>
        <v>0</v>
      </c>
      <c r="AQ139" s="8">
        <f t="shared" ref="AQ139:AQ149" si="140">AR139+AZ139+BB139+BH139</f>
        <v>0</v>
      </c>
      <c r="AR139" s="8">
        <f t="shared" ref="AR139:AR149" si="141">AT139+AV139+AX139</f>
        <v>0</v>
      </c>
      <c r="AS139" s="9">
        <f>'Капитал МС'!AS139+ИГС!AS139+'Макс-М'!AS139</f>
        <v>0</v>
      </c>
      <c r="AT139" s="8">
        <f>'Капитал МС'!AT139+ИГС!AT139+'Макс-М'!AT139</f>
        <v>0</v>
      </c>
      <c r="AU139" s="9">
        <f>'Капитал МС'!AU139+ИГС!AU139+'Макс-М'!AU139</f>
        <v>0</v>
      </c>
      <c r="AV139" s="8">
        <f>'Капитал МС'!AV139+ИГС!AV139+'Макс-М'!AV139</f>
        <v>0</v>
      </c>
      <c r="AW139" s="9">
        <f>'Капитал МС'!AW139+ИГС!AW139+'Макс-М'!AW139</f>
        <v>0</v>
      </c>
      <c r="AX139" s="8">
        <f>'Капитал МС'!AX139+ИГС!AX139+'Макс-М'!AX139</f>
        <v>0</v>
      </c>
      <c r="AY139" s="9">
        <f>'Капитал МС'!AY139+ИГС!AY139+'Макс-М'!AY139</f>
        <v>0</v>
      </c>
      <c r="AZ139" s="8">
        <f>'Капитал МС'!AZ139+ИГС!AZ139+'Макс-М'!AZ139</f>
        <v>0</v>
      </c>
      <c r="BA139" s="9">
        <f>'Капитал МС'!BA139+ИГС!BA139+'Макс-М'!BA139</f>
        <v>0</v>
      </c>
      <c r="BB139" s="8">
        <f>'Капитал МС'!BB139+ИГС!BB139+'Макс-М'!BB139</f>
        <v>0</v>
      </c>
      <c r="BC139" s="9">
        <f>'Капитал МС'!BC139+ИГС!BC139+'Макс-М'!BC139</f>
        <v>0</v>
      </c>
      <c r="BD139" s="8">
        <f>'Капитал МС'!BD139+ИГС!BD139+'Макс-М'!BD139</f>
        <v>0</v>
      </c>
      <c r="BE139" s="9">
        <f>'Капитал МС'!BE139+ИГС!BE139+'Макс-М'!BE139</f>
        <v>0</v>
      </c>
      <c r="BF139" s="8">
        <f>'Капитал МС'!BF139+ИГС!BF139+'Макс-М'!BF139</f>
        <v>0</v>
      </c>
      <c r="BG139" s="9">
        <f>'Капитал МС'!BG139+ИГС!BG139+'Макс-М'!BG139</f>
        <v>0</v>
      </c>
      <c r="BH139" s="8">
        <f>'Капитал МС'!BH139+ИГС!BH139+'Макс-М'!BH139</f>
        <v>0</v>
      </c>
      <c r="BI139" s="8">
        <f t="shared" ref="BI139:BI149" si="142">BJ139+BR139+BT139+BZ139</f>
        <v>0</v>
      </c>
      <c r="BJ139" s="8">
        <f t="shared" ref="BJ139:BJ149" si="143">BL139+BN139+BP139</f>
        <v>0</v>
      </c>
      <c r="BK139" s="9">
        <f>'Капитал МС'!BK139+ИГС!BK139+'Макс-М'!BK139</f>
        <v>0</v>
      </c>
      <c r="BL139" s="8">
        <f>'Капитал МС'!BL139+ИГС!BL139+'Макс-М'!BL139</f>
        <v>0</v>
      </c>
      <c r="BM139" s="9">
        <f>'Капитал МС'!BM139+ИГС!BM139+'Макс-М'!BM139</f>
        <v>0</v>
      </c>
      <c r="BN139" s="8">
        <f>'Капитал МС'!BN139+ИГС!BN139+'Макс-М'!BN139</f>
        <v>0</v>
      </c>
      <c r="BO139" s="9">
        <f>'Капитал МС'!BO139+ИГС!BO139+'Макс-М'!BO139</f>
        <v>0</v>
      </c>
      <c r="BP139" s="8">
        <f>'Капитал МС'!BP139+ИГС!BP139+'Макс-М'!BP139</f>
        <v>0</v>
      </c>
      <c r="BQ139" s="9">
        <f>'Капитал МС'!BQ139+ИГС!BQ139+'Макс-М'!BQ139</f>
        <v>0</v>
      </c>
      <c r="BR139" s="8">
        <f>'Капитал МС'!BR139+ИГС!BR139+'Макс-М'!BR139</f>
        <v>0</v>
      </c>
      <c r="BS139" s="9">
        <f>'Капитал МС'!BS139+ИГС!BS139+'Макс-М'!BS139</f>
        <v>0</v>
      </c>
      <c r="BT139" s="8">
        <f>'Капитал МС'!BT139+ИГС!BT139+'Макс-М'!BT139</f>
        <v>0</v>
      </c>
      <c r="BU139" s="9">
        <f>'Капитал МС'!BU139+ИГС!BU139+'Макс-М'!BU139</f>
        <v>0</v>
      </c>
      <c r="BV139" s="8">
        <f>'Капитал МС'!BV139+ИГС!BV139+'Макс-М'!BV139</f>
        <v>0</v>
      </c>
      <c r="BW139" s="9">
        <f>'Капитал МС'!BW139+ИГС!BW139+'Макс-М'!BW139</f>
        <v>0</v>
      </c>
      <c r="BX139" s="8">
        <f>'Капитал МС'!BX139+ИГС!BX139+'Макс-М'!BX139</f>
        <v>0</v>
      </c>
      <c r="BY139" s="9">
        <f>'Капитал МС'!BY139+ИГС!BY139+'Макс-М'!BY139</f>
        <v>0</v>
      </c>
      <c r="BZ139" s="8">
        <f>'Капитал МС'!BZ139+ИГС!BZ139+'Макс-М'!BZ139</f>
        <v>0</v>
      </c>
      <c r="CA139" s="8">
        <f t="shared" ref="CA139:CA149" si="144">CB139+CJ139+CL139+CR139</f>
        <v>0</v>
      </c>
      <c r="CB139" s="8">
        <f t="shared" ref="CB139:CB149" si="145">CD139+CF139+CH139</f>
        <v>0</v>
      </c>
      <c r="CC139" s="9">
        <f>'Капитал МС'!CC139+ИГС!CC139+'Макс-М'!CC139</f>
        <v>0</v>
      </c>
      <c r="CD139" s="8">
        <f>'Капитал МС'!CD139+ИГС!CD139+'Макс-М'!CD139</f>
        <v>0</v>
      </c>
      <c r="CE139" s="9">
        <f>'Капитал МС'!CE139+ИГС!CE139+'Макс-М'!CE139</f>
        <v>0</v>
      </c>
      <c r="CF139" s="8">
        <f>'Капитал МС'!CF139+ИГС!CF139+'Макс-М'!CF139</f>
        <v>0</v>
      </c>
      <c r="CG139" s="9">
        <f>'Капитал МС'!CG139+ИГС!CG139+'Макс-М'!CG139</f>
        <v>0</v>
      </c>
      <c r="CH139" s="8">
        <f>'Капитал МС'!CH139+ИГС!CH139+'Макс-М'!CH139</f>
        <v>0</v>
      </c>
      <c r="CI139" s="9">
        <f>'Капитал МС'!CI139+ИГС!CI139+'Макс-М'!CI139</f>
        <v>0</v>
      </c>
      <c r="CJ139" s="8">
        <f>'Капитал МС'!CJ139+ИГС!CJ139+'Макс-М'!CJ139</f>
        <v>0</v>
      </c>
      <c r="CK139" s="9">
        <f>'Капитал МС'!CK139+ИГС!CK139+'Макс-М'!CK139</f>
        <v>0</v>
      </c>
      <c r="CL139" s="8">
        <f>'Капитал МС'!CL139+ИГС!CL139+'Макс-М'!CL139</f>
        <v>0</v>
      </c>
      <c r="CM139" s="9">
        <f>'Капитал МС'!CM139+ИГС!CM139+'Макс-М'!CM139</f>
        <v>0</v>
      </c>
      <c r="CN139" s="8">
        <f>'Капитал МС'!CN139+ИГС!CN139+'Макс-М'!CN139</f>
        <v>0</v>
      </c>
      <c r="CO139" s="9">
        <f>'Капитал МС'!CO139+ИГС!CO139+'Макс-М'!CO139</f>
        <v>0</v>
      </c>
      <c r="CP139" s="8">
        <f>'Капитал МС'!CP139+ИГС!CP139+'Макс-М'!CP139</f>
        <v>0</v>
      </c>
      <c r="CQ139" s="9">
        <f>'Капитал МС'!CQ139+ИГС!CQ139+'Макс-М'!CQ139</f>
        <v>0</v>
      </c>
      <c r="CR139" s="8">
        <f>'Капитал МС'!CR139+ИГС!CR139+'Макс-М'!CR139</f>
        <v>0</v>
      </c>
    </row>
    <row r="140" spans="1:96" x14ac:dyDescent="0.25">
      <c r="A140" s="12">
        <f>1+A138</f>
        <v>109</v>
      </c>
      <c r="B140" s="18" t="s">
        <v>104</v>
      </c>
      <c r="C140" s="12">
        <v>330370</v>
      </c>
      <c r="D140" s="25" t="s">
        <v>178</v>
      </c>
      <c r="E140" s="25" t="s">
        <v>161</v>
      </c>
      <c r="F140" s="31" t="s">
        <v>179</v>
      </c>
      <c r="G140" s="8">
        <f t="shared" si="121"/>
        <v>7716377.5</v>
      </c>
      <c r="H140" s="8">
        <f t="shared" si="122"/>
        <v>0</v>
      </c>
      <c r="I140" s="9">
        <f t="shared" si="120"/>
        <v>0</v>
      </c>
      <c r="J140" s="8">
        <f t="shared" si="123"/>
        <v>0</v>
      </c>
      <c r="K140" s="9">
        <f t="shared" si="124"/>
        <v>0</v>
      </c>
      <c r="L140" s="8">
        <f t="shared" si="125"/>
        <v>0</v>
      </c>
      <c r="M140" s="9">
        <f t="shared" si="126"/>
        <v>0</v>
      </c>
      <c r="N140" s="8">
        <f t="shared" si="127"/>
        <v>0</v>
      </c>
      <c r="O140" s="9">
        <f t="shared" si="128"/>
        <v>65</v>
      </c>
      <c r="P140" s="8">
        <f t="shared" si="129"/>
        <v>7716377.5</v>
      </c>
      <c r="Q140" s="9">
        <f t="shared" si="130"/>
        <v>0</v>
      </c>
      <c r="R140" s="8">
        <f t="shared" si="131"/>
        <v>0</v>
      </c>
      <c r="S140" s="9">
        <f t="shared" si="132"/>
        <v>0</v>
      </c>
      <c r="T140" s="8">
        <f t="shared" si="133"/>
        <v>0</v>
      </c>
      <c r="U140" s="9">
        <f t="shared" si="134"/>
        <v>0</v>
      </c>
      <c r="V140" s="8">
        <f t="shared" si="135"/>
        <v>0</v>
      </c>
      <c r="W140" s="9">
        <f t="shared" si="136"/>
        <v>0</v>
      </c>
      <c r="X140" s="8">
        <f t="shared" si="137"/>
        <v>0</v>
      </c>
      <c r="Y140" s="8">
        <f t="shared" si="138"/>
        <v>2492983.5</v>
      </c>
      <c r="Z140" s="8">
        <f t="shared" si="139"/>
        <v>0</v>
      </c>
      <c r="AA140" s="9">
        <f>'Капитал МС'!AA140+ИГС!AA140+'Макс-М'!AA140</f>
        <v>0</v>
      </c>
      <c r="AB140" s="8">
        <f>'Капитал МС'!AB140+ИГС!AB140+'Макс-М'!AB140</f>
        <v>0</v>
      </c>
      <c r="AC140" s="9">
        <f>'Капитал МС'!AC140+ИГС!AC140+'Макс-М'!AC140</f>
        <v>0</v>
      </c>
      <c r="AD140" s="8">
        <f>'Капитал МС'!AD140+ИГС!AD140+'Макс-М'!AD140</f>
        <v>0</v>
      </c>
      <c r="AE140" s="9">
        <f>'Капитал МС'!AE140+ИГС!AE140+'Макс-М'!AE140</f>
        <v>0</v>
      </c>
      <c r="AF140" s="8">
        <f>'Капитал МС'!AF140+ИГС!AF140+'Макс-М'!AF140</f>
        <v>0</v>
      </c>
      <c r="AG140" s="9">
        <f>'Капитал МС'!AG140+ИГС!AG140+'Макс-М'!AG140</f>
        <v>21</v>
      </c>
      <c r="AH140" s="8">
        <f>'Капитал МС'!AH140+ИГС!AH140+'Макс-М'!AH140</f>
        <v>2492983.5</v>
      </c>
      <c r="AI140" s="9">
        <f>'Капитал МС'!AI140+ИГС!AI140+'Макс-М'!AI140</f>
        <v>0</v>
      </c>
      <c r="AJ140" s="8">
        <f>'Капитал МС'!AJ140+ИГС!AJ140+'Макс-М'!AJ140</f>
        <v>0</v>
      </c>
      <c r="AK140" s="9">
        <f>'Капитал МС'!AK140+ИГС!AK140+'Макс-М'!AK140</f>
        <v>0</v>
      </c>
      <c r="AL140" s="8">
        <f>'Капитал МС'!AL140+ИГС!AL140+'Макс-М'!AL140</f>
        <v>0</v>
      </c>
      <c r="AM140" s="9">
        <f>'Капитал МС'!AM140+ИГС!AM140+'Макс-М'!AM140</f>
        <v>0</v>
      </c>
      <c r="AN140" s="8">
        <f>'Капитал МС'!AN140+ИГС!AN140+'Макс-М'!AN140</f>
        <v>0</v>
      </c>
      <c r="AO140" s="9">
        <f>'Капитал МС'!AO140+ИГС!AO140+'Макс-М'!AO140</f>
        <v>0</v>
      </c>
      <c r="AP140" s="8">
        <f>'Капитал МС'!AP140+ИГС!AP140+'Макс-М'!AP140</f>
        <v>0</v>
      </c>
      <c r="AQ140" s="8">
        <f t="shared" si="140"/>
        <v>1899416</v>
      </c>
      <c r="AR140" s="8">
        <f t="shared" si="141"/>
        <v>0</v>
      </c>
      <c r="AS140" s="9">
        <f>'Капитал МС'!AS140+ИГС!AS140+'Макс-М'!AS140</f>
        <v>0</v>
      </c>
      <c r="AT140" s="8">
        <f>'Капитал МС'!AT140+ИГС!AT140+'Макс-М'!AT140</f>
        <v>0</v>
      </c>
      <c r="AU140" s="9">
        <f>'Капитал МС'!AU140+ИГС!AU140+'Макс-М'!AU140</f>
        <v>0</v>
      </c>
      <c r="AV140" s="8">
        <f>'Капитал МС'!AV140+ИГС!AV140+'Макс-М'!AV140</f>
        <v>0</v>
      </c>
      <c r="AW140" s="9">
        <f>'Капитал МС'!AW140+ИГС!AW140+'Макс-М'!AW140</f>
        <v>0</v>
      </c>
      <c r="AX140" s="8">
        <f>'Капитал МС'!AX140+ИГС!AX140+'Макс-М'!AX140</f>
        <v>0</v>
      </c>
      <c r="AY140" s="9">
        <f>'Капитал МС'!AY140+ИГС!AY140+'Макс-М'!AY140</f>
        <v>16</v>
      </c>
      <c r="AZ140" s="8">
        <f>'Капитал МС'!AZ140+ИГС!AZ140+'Макс-М'!AZ140</f>
        <v>1899416</v>
      </c>
      <c r="BA140" s="9">
        <f>'Капитал МС'!BA140+ИГС!BA140+'Макс-М'!BA140</f>
        <v>0</v>
      </c>
      <c r="BB140" s="8">
        <f>'Капитал МС'!BB140+ИГС!BB140+'Макс-М'!BB140</f>
        <v>0</v>
      </c>
      <c r="BC140" s="9">
        <f>'Капитал МС'!BC140+ИГС!BC140+'Макс-М'!BC140</f>
        <v>0</v>
      </c>
      <c r="BD140" s="8">
        <f>'Капитал МС'!BD140+ИГС!BD140+'Макс-М'!BD140</f>
        <v>0</v>
      </c>
      <c r="BE140" s="9">
        <f>'Капитал МС'!BE140+ИГС!BE140+'Макс-М'!BE140</f>
        <v>0</v>
      </c>
      <c r="BF140" s="8">
        <f>'Капитал МС'!BF140+ИГС!BF140+'Макс-М'!BF140</f>
        <v>0</v>
      </c>
      <c r="BG140" s="9">
        <f>'Капитал МС'!BG140+ИГС!BG140+'Макс-М'!BG140</f>
        <v>0</v>
      </c>
      <c r="BH140" s="8">
        <f>'Капитал МС'!BH140+ИГС!BH140+'Макс-М'!BH140</f>
        <v>0</v>
      </c>
      <c r="BI140" s="8">
        <f t="shared" si="142"/>
        <v>1899416</v>
      </c>
      <c r="BJ140" s="8">
        <f t="shared" si="143"/>
        <v>0</v>
      </c>
      <c r="BK140" s="9">
        <f>'Капитал МС'!BK140+ИГС!BK140+'Макс-М'!BK140</f>
        <v>0</v>
      </c>
      <c r="BL140" s="8">
        <f>'Капитал МС'!BL140+ИГС!BL140+'Макс-М'!BL140</f>
        <v>0</v>
      </c>
      <c r="BM140" s="9">
        <f>'Капитал МС'!BM140+ИГС!BM140+'Макс-М'!BM140</f>
        <v>0</v>
      </c>
      <c r="BN140" s="8">
        <f>'Капитал МС'!BN140+ИГС!BN140+'Макс-М'!BN140</f>
        <v>0</v>
      </c>
      <c r="BO140" s="9">
        <f>'Капитал МС'!BO140+ИГС!BO140+'Макс-М'!BO140</f>
        <v>0</v>
      </c>
      <c r="BP140" s="8">
        <f>'Капитал МС'!BP140+ИГС!BP140+'Макс-М'!BP140</f>
        <v>0</v>
      </c>
      <c r="BQ140" s="9">
        <f>'Капитал МС'!BQ140+ИГС!BQ140+'Макс-М'!BQ140</f>
        <v>16</v>
      </c>
      <c r="BR140" s="8">
        <f>'Капитал МС'!BR140+ИГС!BR140+'Макс-М'!BR140</f>
        <v>1899416</v>
      </c>
      <c r="BS140" s="9">
        <f>'Капитал МС'!BS140+ИГС!BS140+'Макс-М'!BS140</f>
        <v>0</v>
      </c>
      <c r="BT140" s="8">
        <f>'Капитал МС'!BT140+ИГС!BT140+'Макс-М'!BT140</f>
        <v>0</v>
      </c>
      <c r="BU140" s="9">
        <f>'Капитал МС'!BU140+ИГС!BU140+'Макс-М'!BU140</f>
        <v>0</v>
      </c>
      <c r="BV140" s="8">
        <f>'Капитал МС'!BV140+ИГС!BV140+'Макс-М'!BV140</f>
        <v>0</v>
      </c>
      <c r="BW140" s="9">
        <f>'Капитал МС'!BW140+ИГС!BW140+'Макс-М'!BW140</f>
        <v>0</v>
      </c>
      <c r="BX140" s="8">
        <f>'Капитал МС'!BX140+ИГС!BX140+'Макс-М'!BX140</f>
        <v>0</v>
      </c>
      <c r="BY140" s="9">
        <f>'Капитал МС'!BY140+ИГС!BY140+'Макс-М'!BY140</f>
        <v>0</v>
      </c>
      <c r="BZ140" s="8">
        <f>'Капитал МС'!BZ140+ИГС!BZ140+'Макс-М'!BZ140</f>
        <v>0</v>
      </c>
      <c r="CA140" s="8">
        <f t="shared" si="144"/>
        <v>1424562</v>
      </c>
      <c r="CB140" s="8">
        <f t="shared" si="145"/>
        <v>0</v>
      </c>
      <c r="CC140" s="9">
        <f>'Капитал МС'!CC140+ИГС!CC140+'Макс-М'!CC140</f>
        <v>0</v>
      </c>
      <c r="CD140" s="8">
        <f>'Капитал МС'!CD140+ИГС!CD140+'Макс-М'!CD140</f>
        <v>0</v>
      </c>
      <c r="CE140" s="9">
        <f>'Капитал МС'!CE140+ИГС!CE140+'Макс-М'!CE140</f>
        <v>0</v>
      </c>
      <c r="CF140" s="8">
        <f>'Капитал МС'!CF140+ИГС!CF140+'Макс-М'!CF140</f>
        <v>0</v>
      </c>
      <c r="CG140" s="9">
        <f>'Капитал МС'!CG140+ИГС!CG140+'Макс-М'!CG140</f>
        <v>0</v>
      </c>
      <c r="CH140" s="8">
        <f>'Капитал МС'!CH140+ИГС!CH140+'Макс-М'!CH140</f>
        <v>0</v>
      </c>
      <c r="CI140" s="9">
        <f>'Капитал МС'!CI140+ИГС!CI140+'Макс-М'!CI140</f>
        <v>12</v>
      </c>
      <c r="CJ140" s="8">
        <f>'Капитал МС'!CJ140+ИГС!CJ140+'Макс-М'!CJ140</f>
        <v>1424562</v>
      </c>
      <c r="CK140" s="9">
        <f>'Капитал МС'!CK140+ИГС!CK140+'Макс-М'!CK140</f>
        <v>0</v>
      </c>
      <c r="CL140" s="8">
        <f>'Капитал МС'!CL140+ИГС!CL140+'Макс-М'!CL140</f>
        <v>0</v>
      </c>
      <c r="CM140" s="9">
        <f>'Капитал МС'!CM140+ИГС!CM140+'Макс-М'!CM140</f>
        <v>0</v>
      </c>
      <c r="CN140" s="8">
        <f>'Капитал МС'!CN140+ИГС!CN140+'Макс-М'!CN140</f>
        <v>0</v>
      </c>
      <c r="CO140" s="9">
        <f>'Капитал МС'!CO140+ИГС!CO140+'Макс-М'!CO140</f>
        <v>0</v>
      </c>
      <c r="CP140" s="8">
        <f>'Капитал МС'!CP140+ИГС!CP140+'Макс-М'!CP140</f>
        <v>0</v>
      </c>
      <c r="CQ140" s="9">
        <f>'Капитал МС'!CQ140+ИГС!CQ140+'Макс-М'!CQ140</f>
        <v>0</v>
      </c>
      <c r="CR140" s="8">
        <f>'Капитал МС'!CR140+ИГС!CR140+'Макс-М'!CR140</f>
        <v>0</v>
      </c>
    </row>
    <row r="141" spans="1:96" x14ac:dyDescent="0.25">
      <c r="A141" s="12">
        <f>1+A140</f>
        <v>110</v>
      </c>
      <c r="B141" s="18" t="s">
        <v>101</v>
      </c>
      <c r="C141" s="12">
        <v>330386</v>
      </c>
      <c r="D141" s="25" t="s">
        <v>178</v>
      </c>
      <c r="E141" s="25" t="s">
        <v>161</v>
      </c>
      <c r="F141" s="31" t="s">
        <v>179</v>
      </c>
      <c r="G141" s="8">
        <f t="shared" si="121"/>
        <v>1187135</v>
      </c>
      <c r="H141" s="8">
        <f t="shared" si="122"/>
        <v>0</v>
      </c>
      <c r="I141" s="9">
        <f t="shared" si="120"/>
        <v>0</v>
      </c>
      <c r="J141" s="8">
        <f t="shared" si="123"/>
        <v>0</v>
      </c>
      <c r="K141" s="9">
        <f t="shared" si="124"/>
        <v>0</v>
      </c>
      <c r="L141" s="8">
        <f t="shared" si="125"/>
        <v>0</v>
      </c>
      <c r="M141" s="9">
        <f t="shared" si="126"/>
        <v>0</v>
      </c>
      <c r="N141" s="8">
        <f t="shared" si="127"/>
        <v>0</v>
      </c>
      <c r="O141" s="9">
        <f t="shared" si="128"/>
        <v>10</v>
      </c>
      <c r="P141" s="8">
        <f t="shared" si="129"/>
        <v>1187135</v>
      </c>
      <c r="Q141" s="9">
        <f t="shared" si="130"/>
        <v>0</v>
      </c>
      <c r="R141" s="8">
        <f t="shared" si="131"/>
        <v>0</v>
      </c>
      <c r="S141" s="9">
        <f t="shared" si="132"/>
        <v>0</v>
      </c>
      <c r="T141" s="8">
        <f t="shared" si="133"/>
        <v>0</v>
      </c>
      <c r="U141" s="9">
        <f t="shared" si="134"/>
        <v>0</v>
      </c>
      <c r="V141" s="8">
        <f t="shared" si="135"/>
        <v>0</v>
      </c>
      <c r="W141" s="9">
        <f t="shared" si="136"/>
        <v>0</v>
      </c>
      <c r="X141" s="8">
        <f t="shared" si="137"/>
        <v>0</v>
      </c>
      <c r="Y141" s="8">
        <f t="shared" si="138"/>
        <v>593567.5</v>
      </c>
      <c r="Z141" s="8">
        <f t="shared" si="139"/>
        <v>0</v>
      </c>
      <c r="AA141" s="9">
        <f>'Капитал МС'!AA141+ИГС!AA141+'Макс-М'!AA141</f>
        <v>0</v>
      </c>
      <c r="AB141" s="8">
        <f>'Капитал МС'!AB141+ИГС!AB141+'Макс-М'!AB141</f>
        <v>0</v>
      </c>
      <c r="AC141" s="9">
        <f>'Капитал МС'!AC141+ИГС!AC141+'Макс-М'!AC141</f>
        <v>0</v>
      </c>
      <c r="AD141" s="8">
        <f>'Капитал МС'!AD141+ИГС!AD141+'Макс-М'!AD141</f>
        <v>0</v>
      </c>
      <c r="AE141" s="9">
        <f>'Капитал МС'!AE141+ИГС!AE141+'Макс-М'!AE141</f>
        <v>0</v>
      </c>
      <c r="AF141" s="8">
        <f>'Капитал МС'!AF141+ИГС!AF141+'Макс-М'!AF141</f>
        <v>0</v>
      </c>
      <c r="AG141" s="9">
        <f>'Капитал МС'!AG141+ИГС!AG141+'Макс-М'!AG141</f>
        <v>5</v>
      </c>
      <c r="AH141" s="8">
        <f>'Капитал МС'!AH141+ИГС!AH141+'Макс-М'!AH141</f>
        <v>593567.5</v>
      </c>
      <c r="AI141" s="9">
        <f>'Капитал МС'!AI141+ИГС!AI141+'Макс-М'!AI141</f>
        <v>0</v>
      </c>
      <c r="AJ141" s="8">
        <f>'Капитал МС'!AJ141+ИГС!AJ141+'Макс-М'!AJ141</f>
        <v>0</v>
      </c>
      <c r="AK141" s="9">
        <f>'Капитал МС'!AK141+ИГС!AK141+'Макс-М'!AK141</f>
        <v>0</v>
      </c>
      <c r="AL141" s="8">
        <f>'Капитал МС'!AL141+ИГС!AL141+'Макс-М'!AL141</f>
        <v>0</v>
      </c>
      <c r="AM141" s="9">
        <f>'Капитал МС'!AM141+ИГС!AM141+'Макс-М'!AM141</f>
        <v>0</v>
      </c>
      <c r="AN141" s="8">
        <f>'Капитал МС'!AN141+ИГС!AN141+'Макс-М'!AN141</f>
        <v>0</v>
      </c>
      <c r="AO141" s="9">
        <f>'Капитал МС'!AO141+ИГС!AO141+'Макс-М'!AO141</f>
        <v>0</v>
      </c>
      <c r="AP141" s="8">
        <f>'Капитал МС'!AP141+ИГС!AP141+'Макс-М'!AP141</f>
        <v>0</v>
      </c>
      <c r="AQ141" s="8">
        <f t="shared" si="140"/>
        <v>237427</v>
      </c>
      <c r="AR141" s="8">
        <f t="shared" si="141"/>
        <v>0</v>
      </c>
      <c r="AS141" s="9">
        <f>'Капитал МС'!AS141+ИГС!AS141+'Макс-М'!AS141</f>
        <v>0</v>
      </c>
      <c r="AT141" s="8">
        <f>'Капитал МС'!AT141+ИГС!AT141+'Макс-М'!AT141</f>
        <v>0</v>
      </c>
      <c r="AU141" s="9">
        <f>'Капитал МС'!AU141+ИГС!AU141+'Макс-М'!AU141</f>
        <v>0</v>
      </c>
      <c r="AV141" s="8">
        <f>'Капитал МС'!AV141+ИГС!AV141+'Макс-М'!AV141</f>
        <v>0</v>
      </c>
      <c r="AW141" s="9">
        <f>'Капитал МС'!AW141+ИГС!AW141+'Макс-М'!AW141</f>
        <v>0</v>
      </c>
      <c r="AX141" s="8">
        <f>'Капитал МС'!AX141+ИГС!AX141+'Макс-М'!AX141</f>
        <v>0</v>
      </c>
      <c r="AY141" s="9">
        <f>'Капитал МС'!AY141+ИГС!AY141+'Макс-М'!AY141</f>
        <v>2</v>
      </c>
      <c r="AZ141" s="8">
        <f>'Капитал МС'!AZ141+ИГС!AZ141+'Макс-М'!AZ141</f>
        <v>237427</v>
      </c>
      <c r="BA141" s="9">
        <f>'Капитал МС'!BA141+ИГС!BA141+'Макс-М'!BA141</f>
        <v>0</v>
      </c>
      <c r="BB141" s="8">
        <f>'Капитал МС'!BB141+ИГС!BB141+'Макс-М'!BB141</f>
        <v>0</v>
      </c>
      <c r="BC141" s="9">
        <f>'Капитал МС'!BC141+ИГС!BC141+'Макс-М'!BC141</f>
        <v>0</v>
      </c>
      <c r="BD141" s="8">
        <f>'Капитал МС'!BD141+ИГС!BD141+'Макс-М'!BD141</f>
        <v>0</v>
      </c>
      <c r="BE141" s="9">
        <f>'Капитал МС'!BE141+ИГС!BE141+'Макс-М'!BE141</f>
        <v>0</v>
      </c>
      <c r="BF141" s="8">
        <f>'Капитал МС'!BF141+ИГС!BF141+'Макс-М'!BF141</f>
        <v>0</v>
      </c>
      <c r="BG141" s="9">
        <f>'Капитал МС'!BG141+ИГС!BG141+'Макс-М'!BG141</f>
        <v>0</v>
      </c>
      <c r="BH141" s="8">
        <f>'Капитал МС'!BH141+ИГС!BH141+'Макс-М'!BH141</f>
        <v>0</v>
      </c>
      <c r="BI141" s="8">
        <f t="shared" si="142"/>
        <v>237427</v>
      </c>
      <c r="BJ141" s="8">
        <f t="shared" si="143"/>
        <v>0</v>
      </c>
      <c r="BK141" s="9">
        <f>'Капитал МС'!BK141+ИГС!BK141+'Макс-М'!BK141</f>
        <v>0</v>
      </c>
      <c r="BL141" s="8">
        <f>'Капитал МС'!BL141+ИГС!BL141+'Макс-М'!BL141</f>
        <v>0</v>
      </c>
      <c r="BM141" s="9">
        <f>'Капитал МС'!BM141+ИГС!BM141+'Макс-М'!BM141</f>
        <v>0</v>
      </c>
      <c r="BN141" s="8">
        <f>'Капитал МС'!BN141+ИГС!BN141+'Макс-М'!BN141</f>
        <v>0</v>
      </c>
      <c r="BO141" s="9">
        <f>'Капитал МС'!BO141+ИГС!BO141+'Макс-М'!BO141</f>
        <v>0</v>
      </c>
      <c r="BP141" s="8">
        <f>'Капитал МС'!BP141+ИГС!BP141+'Макс-М'!BP141</f>
        <v>0</v>
      </c>
      <c r="BQ141" s="9">
        <f>'Капитал МС'!BQ141+ИГС!BQ141+'Макс-М'!BQ141</f>
        <v>2</v>
      </c>
      <c r="BR141" s="8">
        <f>'Капитал МС'!BR141+ИГС!BR141+'Макс-М'!BR141</f>
        <v>237427</v>
      </c>
      <c r="BS141" s="9">
        <f>'Капитал МС'!BS141+ИГС!BS141+'Макс-М'!BS141</f>
        <v>0</v>
      </c>
      <c r="BT141" s="8">
        <f>'Капитал МС'!BT141+ИГС!BT141+'Макс-М'!BT141</f>
        <v>0</v>
      </c>
      <c r="BU141" s="9">
        <f>'Капитал МС'!BU141+ИГС!BU141+'Макс-М'!BU141</f>
        <v>0</v>
      </c>
      <c r="BV141" s="8">
        <f>'Капитал МС'!BV141+ИГС!BV141+'Макс-М'!BV141</f>
        <v>0</v>
      </c>
      <c r="BW141" s="9">
        <f>'Капитал МС'!BW141+ИГС!BW141+'Макс-М'!BW141</f>
        <v>0</v>
      </c>
      <c r="BX141" s="8">
        <f>'Капитал МС'!BX141+ИГС!BX141+'Макс-М'!BX141</f>
        <v>0</v>
      </c>
      <c r="BY141" s="9">
        <f>'Капитал МС'!BY141+ИГС!BY141+'Макс-М'!BY141</f>
        <v>0</v>
      </c>
      <c r="BZ141" s="8">
        <f>'Капитал МС'!BZ141+ИГС!BZ141+'Макс-М'!BZ141</f>
        <v>0</v>
      </c>
      <c r="CA141" s="8">
        <f t="shared" si="144"/>
        <v>118713.5</v>
      </c>
      <c r="CB141" s="8">
        <f t="shared" si="145"/>
        <v>0</v>
      </c>
      <c r="CC141" s="9">
        <f>'Капитал МС'!CC141+ИГС!CC141+'Макс-М'!CC141</f>
        <v>0</v>
      </c>
      <c r="CD141" s="8">
        <f>'Капитал МС'!CD141+ИГС!CD141+'Макс-М'!CD141</f>
        <v>0</v>
      </c>
      <c r="CE141" s="9">
        <f>'Капитал МС'!CE141+ИГС!CE141+'Макс-М'!CE141</f>
        <v>0</v>
      </c>
      <c r="CF141" s="8">
        <f>'Капитал МС'!CF141+ИГС!CF141+'Макс-М'!CF141</f>
        <v>0</v>
      </c>
      <c r="CG141" s="9">
        <f>'Капитал МС'!CG141+ИГС!CG141+'Макс-М'!CG141</f>
        <v>0</v>
      </c>
      <c r="CH141" s="8">
        <f>'Капитал МС'!CH141+ИГС!CH141+'Макс-М'!CH141</f>
        <v>0</v>
      </c>
      <c r="CI141" s="9">
        <f>'Капитал МС'!CI141+ИГС!CI141+'Макс-М'!CI141</f>
        <v>1</v>
      </c>
      <c r="CJ141" s="8">
        <f>'Капитал МС'!CJ141+ИГС!CJ141+'Макс-М'!CJ141</f>
        <v>118713.5</v>
      </c>
      <c r="CK141" s="9">
        <f>'Капитал МС'!CK141+ИГС!CK141+'Макс-М'!CK141</f>
        <v>0</v>
      </c>
      <c r="CL141" s="8">
        <f>'Капитал МС'!CL141+ИГС!CL141+'Макс-М'!CL141</f>
        <v>0</v>
      </c>
      <c r="CM141" s="9">
        <f>'Капитал МС'!CM141+ИГС!CM141+'Макс-М'!CM141</f>
        <v>0</v>
      </c>
      <c r="CN141" s="8">
        <f>'Капитал МС'!CN141+ИГС!CN141+'Макс-М'!CN141</f>
        <v>0</v>
      </c>
      <c r="CO141" s="9">
        <f>'Капитал МС'!CO141+ИГС!CO141+'Макс-М'!CO141</f>
        <v>0</v>
      </c>
      <c r="CP141" s="8">
        <f>'Капитал МС'!CP141+ИГС!CP141+'Макс-М'!CP141</f>
        <v>0</v>
      </c>
      <c r="CQ141" s="9">
        <f>'Капитал МС'!CQ141+ИГС!CQ141+'Макс-М'!CQ141</f>
        <v>0</v>
      </c>
      <c r="CR141" s="8">
        <f>'Капитал МС'!CR141+ИГС!CR141+'Макс-М'!CR141</f>
        <v>0</v>
      </c>
    </row>
    <row r="142" spans="1:96" x14ac:dyDescent="0.25">
      <c r="A142" s="12">
        <f t="shared" ref="A142:A145" si="146">1+A141</f>
        <v>111</v>
      </c>
      <c r="B142" s="18" t="s">
        <v>146</v>
      </c>
      <c r="C142" s="12">
        <v>330414</v>
      </c>
      <c r="D142" s="25" t="s">
        <v>178</v>
      </c>
      <c r="E142" s="25" t="s">
        <v>161</v>
      </c>
      <c r="F142" s="31" t="s">
        <v>179</v>
      </c>
      <c r="G142" s="8">
        <f t="shared" si="121"/>
        <v>0</v>
      </c>
      <c r="H142" s="8">
        <f t="shared" si="122"/>
        <v>0</v>
      </c>
      <c r="I142" s="9">
        <f t="shared" si="120"/>
        <v>0</v>
      </c>
      <c r="J142" s="8">
        <f t="shared" si="123"/>
        <v>0</v>
      </c>
      <c r="K142" s="9">
        <f t="shared" si="124"/>
        <v>0</v>
      </c>
      <c r="L142" s="8">
        <f t="shared" si="125"/>
        <v>0</v>
      </c>
      <c r="M142" s="9">
        <f t="shared" si="126"/>
        <v>0</v>
      </c>
      <c r="N142" s="8">
        <f t="shared" si="127"/>
        <v>0</v>
      </c>
      <c r="O142" s="9">
        <f t="shared" si="128"/>
        <v>0</v>
      </c>
      <c r="P142" s="8">
        <f t="shared" si="129"/>
        <v>0</v>
      </c>
      <c r="Q142" s="9">
        <f t="shared" si="130"/>
        <v>0</v>
      </c>
      <c r="R142" s="8">
        <f t="shared" si="131"/>
        <v>0</v>
      </c>
      <c r="S142" s="9">
        <f t="shared" si="132"/>
        <v>0</v>
      </c>
      <c r="T142" s="8">
        <f t="shared" si="133"/>
        <v>0</v>
      </c>
      <c r="U142" s="9">
        <f t="shared" si="134"/>
        <v>0</v>
      </c>
      <c r="V142" s="8">
        <f t="shared" si="135"/>
        <v>0</v>
      </c>
      <c r="W142" s="9">
        <f t="shared" si="136"/>
        <v>0</v>
      </c>
      <c r="X142" s="8">
        <f t="shared" si="137"/>
        <v>0</v>
      </c>
      <c r="Y142" s="8">
        <f t="shared" si="138"/>
        <v>0</v>
      </c>
      <c r="Z142" s="8">
        <f t="shared" si="139"/>
        <v>0</v>
      </c>
      <c r="AA142" s="9">
        <f>'Капитал МС'!AA142+ИГС!AA142+'Макс-М'!AA142</f>
        <v>0</v>
      </c>
      <c r="AB142" s="8">
        <f>'Капитал МС'!AB142+ИГС!AB142+'Макс-М'!AB142</f>
        <v>0</v>
      </c>
      <c r="AC142" s="9">
        <f>'Капитал МС'!AC142+ИГС!AC142+'Макс-М'!AC142</f>
        <v>0</v>
      </c>
      <c r="AD142" s="8">
        <f>'Капитал МС'!AD142+ИГС!AD142+'Макс-М'!AD142</f>
        <v>0</v>
      </c>
      <c r="AE142" s="9">
        <f>'Капитал МС'!AE142+ИГС!AE142+'Макс-М'!AE142</f>
        <v>0</v>
      </c>
      <c r="AF142" s="8">
        <f>'Капитал МС'!AF142+ИГС!AF142+'Макс-М'!AF142</f>
        <v>0</v>
      </c>
      <c r="AG142" s="9">
        <f>'Капитал МС'!AG142+ИГС!AG142+'Макс-М'!AG142</f>
        <v>0</v>
      </c>
      <c r="AH142" s="8">
        <f>'Капитал МС'!AH142+ИГС!AH142+'Макс-М'!AH142</f>
        <v>0</v>
      </c>
      <c r="AI142" s="9">
        <f>'Капитал МС'!AI142+ИГС!AI142+'Макс-М'!AI142</f>
        <v>0</v>
      </c>
      <c r="AJ142" s="8">
        <f>'Капитал МС'!AJ142+ИГС!AJ142+'Макс-М'!AJ142</f>
        <v>0</v>
      </c>
      <c r="AK142" s="9">
        <f>'Капитал МС'!AK142+ИГС!AK142+'Макс-М'!AK142</f>
        <v>0</v>
      </c>
      <c r="AL142" s="8">
        <f>'Капитал МС'!AL142+ИГС!AL142+'Макс-М'!AL142</f>
        <v>0</v>
      </c>
      <c r="AM142" s="9">
        <f>'Капитал МС'!AM142+ИГС!AM142+'Макс-М'!AM142</f>
        <v>0</v>
      </c>
      <c r="AN142" s="8">
        <f>'Капитал МС'!AN142+ИГС!AN142+'Макс-М'!AN142</f>
        <v>0</v>
      </c>
      <c r="AO142" s="9">
        <f>'Капитал МС'!AO142+ИГС!AO142+'Макс-М'!AO142</f>
        <v>0</v>
      </c>
      <c r="AP142" s="8">
        <f>'Капитал МС'!AP142+ИГС!AP142+'Макс-М'!AP142</f>
        <v>0</v>
      </c>
      <c r="AQ142" s="8">
        <f t="shared" si="140"/>
        <v>0</v>
      </c>
      <c r="AR142" s="8">
        <f t="shared" si="141"/>
        <v>0</v>
      </c>
      <c r="AS142" s="9">
        <f>'Капитал МС'!AS142+ИГС!AS142+'Макс-М'!AS142</f>
        <v>0</v>
      </c>
      <c r="AT142" s="8">
        <f>'Капитал МС'!AT142+ИГС!AT142+'Макс-М'!AT142</f>
        <v>0</v>
      </c>
      <c r="AU142" s="9">
        <f>'Капитал МС'!AU142+ИГС!AU142+'Макс-М'!AU142</f>
        <v>0</v>
      </c>
      <c r="AV142" s="8">
        <f>'Капитал МС'!AV142+ИГС!AV142+'Макс-М'!AV142</f>
        <v>0</v>
      </c>
      <c r="AW142" s="9">
        <f>'Капитал МС'!AW142+ИГС!AW142+'Макс-М'!AW142</f>
        <v>0</v>
      </c>
      <c r="AX142" s="8">
        <f>'Капитал МС'!AX142+ИГС!AX142+'Макс-М'!AX142</f>
        <v>0</v>
      </c>
      <c r="AY142" s="9">
        <f>'Капитал МС'!AY142+ИГС!AY142+'Макс-М'!AY142</f>
        <v>0</v>
      </c>
      <c r="AZ142" s="8">
        <f>'Капитал МС'!AZ142+ИГС!AZ142+'Макс-М'!AZ142</f>
        <v>0</v>
      </c>
      <c r="BA142" s="9">
        <f>'Капитал МС'!BA142+ИГС!BA142+'Макс-М'!BA142</f>
        <v>0</v>
      </c>
      <c r="BB142" s="8">
        <f>'Капитал МС'!BB142+ИГС!BB142+'Макс-М'!BB142</f>
        <v>0</v>
      </c>
      <c r="BC142" s="9">
        <f>'Капитал МС'!BC142+ИГС!BC142+'Макс-М'!BC142</f>
        <v>0</v>
      </c>
      <c r="BD142" s="8">
        <f>'Капитал МС'!BD142+ИГС!BD142+'Макс-М'!BD142</f>
        <v>0</v>
      </c>
      <c r="BE142" s="9">
        <f>'Капитал МС'!BE142+ИГС!BE142+'Макс-М'!BE142</f>
        <v>0</v>
      </c>
      <c r="BF142" s="8">
        <f>'Капитал МС'!BF142+ИГС!BF142+'Макс-М'!BF142</f>
        <v>0</v>
      </c>
      <c r="BG142" s="9">
        <f>'Капитал МС'!BG142+ИГС!BG142+'Макс-М'!BG142</f>
        <v>0</v>
      </c>
      <c r="BH142" s="8">
        <f>'Капитал МС'!BH142+ИГС!BH142+'Макс-М'!BH142</f>
        <v>0</v>
      </c>
      <c r="BI142" s="8">
        <f t="shared" si="142"/>
        <v>0</v>
      </c>
      <c r="BJ142" s="8">
        <f t="shared" si="143"/>
        <v>0</v>
      </c>
      <c r="BK142" s="9">
        <f>'Капитал МС'!BK142+ИГС!BK142+'Макс-М'!BK142</f>
        <v>0</v>
      </c>
      <c r="BL142" s="8">
        <f>'Капитал МС'!BL142+ИГС!BL142+'Макс-М'!BL142</f>
        <v>0</v>
      </c>
      <c r="BM142" s="9">
        <f>'Капитал МС'!BM142+ИГС!BM142+'Макс-М'!BM142</f>
        <v>0</v>
      </c>
      <c r="BN142" s="8">
        <f>'Капитал МС'!BN142+ИГС!BN142+'Макс-М'!BN142</f>
        <v>0</v>
      </c>
      <c r="BO142" s="9">
        <f>'Капитал МС'!BO142+ИГС!BO142+'Макс-М'!BO142</f>
        <v>0</v>
      </c>
      <c r="BP142" s="8">
        <f>'Капитал МС'!BP142+ИГС!BP142+'Макс-М'!BP142</f>
        <v>0</v>
      </c>
      <c r="BQ142" s="9">
        <f>'Капитал МС'!BQ142+ИГС!BQ142+'Макс-М'!BQ142</f>
        <v>0</v>
      </c>
      <c r="BR142" s="8">
        <f>'Капитал МС'!BR142+ИГС!BR142+'Макс-М'!BR142</f>
        <v>0</v>
      </c>
      <c r="BS142" s="9">
        <f>'Капитал МС'!BS142+ИГС!BS142+'Макс-М'!BS142</f>
        <v>0</v>
      </c>
      <c r="BT142" s="8">
        <f>'Капитал МС'!BT142+ИГС!BT142+'Макс-М'!BT142</f>
        <v>0</v>
      </c>
      <c r="BU142" s="9">
        <f>'Капитал МС'!BU142+ИГС!BU142+'Макс-М'!BU142</f>
        <v>0</v>
      </c>
      <c r="BV142" s="8">
        <f>'Капитал МС'!BV142+ИГС!BV142+'Макс-М'!BV142</f>
        <v>0</v>
      </c>
      <c r="BW142" s="9">
        <f>'Капитал МС'!BW142+ИГС!BW142+'Макс-М'!BW142</f>
        <v>0</v>
      </c>
      <c r="BX142" s="8">
        <f>'Капитал МС'!BX142+ИГС!BX142+'Макс-М'!BX142</f>
        <v>0</v>
      </c>
      <c r="BY142" s="9">
        <f>'Капитал МС'!BY142+ИГС!BY142+'Макс-М'!BY142</f>
        <v>0</v>
      </c>
      <c r="BZ142" s="8">
        <f>'Капитал МС'!BZ142+ИГС!BZ142+'Макс-М'!BZ142</f>
        <v>0</v>
      </c>
      <c r="CA142" s="8">
        <f t="shared" si="144"/>
        <v>0</v>
      </c>
      <c r="CB142" s="8">
        <f t="shared" si="145"/>
        <v>0</v>
      </c>
      <c r="CC142" s="9">
        <f>'Капитал МС'!CC142+ИГС!CC142+'Макс-М'!CC142</f>
        <v>0</v>
      </c>
      <c r="CD142" s="8">
        <f>'Капитал МС'!CD142+ИГС!CD142+'Макс-М'!CD142</f>
        <v>0</v>
      </c>
      <c r="CE142" s="9">
        <f>'Капитал МС'!CE142+ИГС!CE142+'Макс-М'!CE142</f>
        <v>0</v>
      </c>
      <c r="CF142" s="8">
        <f>'Капитал МС'!CF142+ИГС!CF142+'Макс-М'!CF142</f>
        <v>0</v>
      </c>
      <c r="CG142" s="9">
        <f>'Капитал МС'!CG142+ИГС!CG142+'Макс-М'!CG142</f>
        <v>0</v>
      </c>
      <c r="CH142" s="8">
        <f>'Капитал МС'!CH142+ИГС!CH142+'Макс-М'!CH142</f>
        <v>0</v>
      </c>
      <c r="CI142" s="9">
        <f>'Капитал МС'!CI142+ИГС!CI142+'Макс-М'!CI142</f>
        <v>0</v>
      </c>
      <c r="CJ142" s="8">
        <f>'Капитал МС'!CJ142+ИГС!CJ142+'Макс-М'!CJ142</f>
        <v>0</v>
      </c>
      <c r="CK142" s="9">
        <f>'Капитал МС'!CK142+ИГС!CK142+'Макс-М'!CK142</f>
        <v>0</v>
      </c>
      <c r="CL142" s="8">
        <f>'Капитал МС'!CL142+ИГС!CL142+'Макс-М'!CL142</f>
        <v>0</v>
      </c>
      <c r="CM142" s="9">
        <f>'Капитал МС'!CM142+ИГС!CM142+'Макс-М'!CM142</f>
        <v>0</v>
      </c>
      <c r="CN142" s="8">
        <f>'Капитал МС'!CN142+ИГС!CN142+'Макс-М'!CN142</f>
        <v>0</v>
      </c>
      <c r="CO142" s="9">
        <f>'Капитал МС'!CO142+ИГС!CO142+'Макс-М'!CO142</f>
        <v>0</v>
      </c>
      <c r="CP142" s="8">
        <f>'Капитал МС'!CP142+ИГС!CP142+'Макс-М'!CP142</f>
        <v>0</v>
      </c>
      <c r="CQ142" s="9">
        <f>'Капитал МС'!CQ142+ИГС!CQ142+'Макс-М'!CQ142</f>
        <v>0</v>
      </c>
      <c r="CR142" s="8">
        <f>'Капитал МС'!CR142+ИГС!CR142+'Макс-М'!CR142</f>
        <v>0</v>
      </c>
    </row>
    <row r="143" spans="1:96" x14ac:dyDescent="0.25">
      <c r="A143" s="12">
        <f t="shared" si="146"/>
        <v>112</v>
      </c>
      <c r="B143" s="18" t="s">
        <v>183</v>
      </c>
      <c r="C143" s="12">
        <v>330366</v>
      </c>
      <c r="D143" s="25" t="s">
        <v>178</v>
      </c>
      <c r="E143" s="25" t="s">
        <v>161</v>
      </c>
      <c r="F143" s="31" t="s">
        <v>179</v>
      </c>
      <c r="G143" s="8">
        <f t="shared" si="121"/>
        <v>593567.5</v>
      </c>
      <c r="H143" s="8">
        <f t="shared" si="122"/>
        <v>0</v>
      </c>
      <c r="I143" s="9">
        <f t="shared" si="120"/>
        <v>0</v>
      </c>
      <c r="J143" s="8">
        <f t="shared" si="123"/>
        <v>0</v>
      </c>
      <c r="K143" s="9">
        <f t="shared" si="124"/>
        <v>0</v>
      </c>
      <c r="L143" s="8">
        <f t="shared" si="125"/>
        <v>0</v>
      </c>
      <c r="M143" s="9">
        <f t="shared" si="126"/>
        <v>0</v>
      </c>
      <c r="N143" s="8">
        <f t="shared" si="127"/>
        <v>0</v>
      </c>
      <c r="O143" s="9">
        <f t="shared" si="128"/>
        <v>5</v>
      </c>
      <c r="P143" s="8">
        <f t="shared" si="129"/>
        <v>593567.5</v>
      </c>
      <c r="Q143" s="9">
        <f t="shared" si="130"/>
        <v>0</v>
      </c>
      <c r="R143" s="8">
        <f t="shared" si="131"/>
        <v>0</v>
      </c>
      <c r="S143" s="9">
        <f t="shared" si="132"/>
        <v>0</v>
      </c>
      <c r="T143" s="8">
        <f t="shared" si="133"/>
        <v>0</v>
      </c>
      <c r="U143" s="9">
        <f t="shared" si="134"/>
        <v>0</v>
      </c>
      <c r="V143" s="8">
        <f t="shared" si="135"/>
        <v>0</v>
      </c>
      <c r="W143" s="9">
        <f t="shared" si="136"/>
        <v>0</v>
      </c>
      <c r="X143" s="8">
        <f t="shared" si="137"/>
        <v>0</v>
      </c>
      <c r="Y143" s="8">
        <f t="shared" si="138"/>
        <v>0</v>
      </c>
      <c r="Z143" s="8">
        <f t="shared" si="139"/>
        <v>0</v>
      </c>
      <c r="AA143" s="9">
        <f>'Капитал МС'!AA143+ИГС!AA143+'Макс-М'!AA143</f>
        <v>0</v>
      </c>
      <c r="AB143" s="8">
        <f>'Капитал МС'!AB143+ИГС!AB143+'Макс-М'!AB143</f>
        <v>0</v>
      </c>
      <c r="AC143" s="9">
        <f>'Капитал МС'!AC143+ИГС!AC143+'Макс-М'!AC143</f>
        <v>0</v>
      </c>
      <c r="AD143" s="8">
        <f>'Капитал МС'!AD143+ИГС!AD143+'Макс-М'!AD143</f>
        <v>0</v>
      </c>
      <c r="AE143" s="9">
        <f>'Капитал МС'!AE143+ИГС!AE143+'Макс-М'!AE143</f>
        <v>0</v>
      </c>
      <c r="AF143" s="8">
        <f>'Капитал МС'!AF143+ИГС!AF143+'Макс-М'!AF143</f>
        <v>0</v>
      </c>
      <c r="AG143" s="9">
        <f>'Капитал МС'!AG143+ИГС!AG143+'Макс-М'!AG143</f>
        <v>0</v>
      </c>
      <c r="AH143" s="8">
        <f>'Капитал МС'!AH143+ИГС!AH143+'Макс-М'!AH143</f>
        <v>0</v>
      </c>
      <c r="AI143" s="9">
        <f>'Капитал МС'!AI143+ИГС!AI143+'Макс-М'!AI143</f>
        <v>0</v>
      </c>
      <c r="AJ143" s="8">
        <f>'Капитал МС'!AJ143+ИГС!AJ143+'Макс-М'!AJ143</f>
        <v>0</v>
      </c>
      <c r="AK143" s="9">
        <f>'Капитал МС'!AK143+ИГС!AK143+'Макс-М'!AK143</f>
        <v>0</v>
      </c>
      <c r="AL143" s="8">
        <f>'Капитал МС'!AL143+ИГС!AL143+'Макс-М'!AL143</f>
        <v>0</v>
      </c>
      <c r="AM143" s="9">
        <f>'Капитал МС'!AM143+ИГС!AM143+'Макс-М'!AM143</f>
        <v>0</v>
      </c>
      <c r="AN143" s="8">
        <f>'Капитал МС'!AN143+ИГС!AN143+'Макс-М'!AN143</f>
        <v>0</v>
      </c>
      <c r="AO143" s="9">
        <f>'Капитал МС'!AO143+ИГС!AO143+'Макс-М'!AO143</f>
        <v>0</v>
      </c>
      <c r="AP143" s="8">
        <f>'Капитал МС'!AP143+ИГС!AP143+'Макс-М'!AP143</f>
        <v>0</v>
      </c>
      <c r="AQ143" s="8">
        <f t="shared" si="140"/>
        <v>237427</v>
      </c>
      <c r="AR143" s="8">
        <f t="shared" si="141"/>
        <v>0</v>
      </c>
      <c r="AS143" s="9">
        <f>'Капитал МС'!AS143+ИГС!AS143+'Макс-М'!AS143</f>
        <v>0</v>
      </c>
      <c r="AT143" s="8">
        <f>'Капитал МС'!AT143+ИГС!AT143+'Макс-М'!AT143</f>
        <v>0</v>
      </c>
      <c r="AU143" s="9">
        <f>'Капитал МС'!AU143+ИГС!AU143+'Макс-М'!AU143</f>
        <v>0</v>
      </c>
      <c r="AV143" s="8">
        <f>'Капитал МС'!AV143+ИГС!AV143+'Макс-М'!AV143</f>
        <v>0</v>
      </c>
      <c r="AW143" s="9">
        <f>'Капитал МС'!AW143+ИГС!AW143+'Макс-М'!AW143</f>
        <v>0</v>
      </c>
      <c r="AX143" s="8">
        <f>'Капитал МС'!AX143+ИГС!AX143+'Макс-М'!AX143</f>
        <v>0</v>
      </c>
      <c r="AY143" s="9">
        <f>'Капитал МС'!AY143+ИГС!AY143+'Макс-М'!AY143</f>
        <v>2</v>
      </c>
      <c r="AZ143" s="8">
        <f>'Капитал МС'!AZ143+ИГС!AZ143+'Макс-М'!AZ143</f>
        <v>237427</v>
      </c>
      <c r="BA143" s="9">
        <f>'Капитал МС'!BA143+ИГС!BA143+'Макс-М'!BA143</f>
        <v>0</v>
      </c>
      <c r="BB143" s="8">
        <f>'Капитал МС'!BB143+ИГС!BB143+'Макс-М'!BB143</f>
        <v>0</v>
      </c>
      <c r="BC143" s="9">
        <f>'Капитал МС'!BC143+ИГС!BC143+'Макс-М'!BC143</f>
        <v>0</v>
      </c>
      <c r="BD143" s="8">
        <f>'Капитал МС'!BD143+ИГС!BD143+'Макс-М'!BD143</f>
        <v>0</v>
      </c>
      <c r="BE143" s="9">
        <f>'Капитал МС'!BE143+ИГС!BE143+'Макс-М'!BE143</f>
        <v>0</v>
      </c>
      <c r="BF143" s="8">
        <f>'Капитал МС'!BF143+ИГС!BF143+'Макс-М'!BF143</f>
        <v>0</v>
      </c>
      <c r="BG143" s="9">
        <f>'Капитал МС'!BG143+ИГС!BG143+'Макс-М'!BG143</f>
        <v>0</v>
      </c>
      <c r="BH143" s="8">
        <f>'Капитал МС'!BH143+ИГС!BH143+'Макс-М'!BH143</f>
        <v>0</v>
      </c>
      <c r="BI143" s="8">
        <f t="shared" si="142"/>
        <v>237427</v>
      </c>
      <c r="BJ143" s="8">
        <f t="shared" si="143"/>
        <v>0</v>
      </c>
      <c r="BK143" s="9">
        <f>'Капитал МС'!BK143+ИГС!BK143+'Макс-М'!BK143</f>
        <v>0</v>
      </c>
      <c r="BL143" s="8">
        <f>'Капитал МС'!BL143+ИГС!BL143+'Макс-М'!BL143</f>
        <v>0</v>
      </c>
      <c r="BM143" s="9">
        <f>'Капитал МС'!BM143+ИГС!BM143+'Макс-М'!BM143</f>
        <v>0</v>
      </c>
      <c r="BN143" s="8">
        <f>'Капитал МС'!BN143+ИГС!BN143+'Макс-М'!BN143</f>
        <v>0</v>
      </c>
      <c r="BO143" s="9">
        <f>'Капитал МС'!BO143+ИГС!BO143+'Макс-М'!BO143</f>
        <v>0</v>
      </c>
      <c r="BP143" s="8">
        <f>'Капитал МС'!BP143+ИГС!BP143+'Макс-М'!BP143</f>
        <v>0</v>
      </c>
      <c r="BQ143" s="9">
        <f>'Капитал МС'!BQ143+ИГС!BQ143+'Макс-М'!BQ143</f>
        <v>2</v>
      </c>
      <c r="BR143" s="8">
        <f>'Капитал МС'!BR143+ИГС!BR143+'Макс-М'!BR143</f>
        <v>237427</v>
      </c>
      <c r="BS143" s="9">
        <f>'Капитал МС'!BS143+ИГС!BS143+'Макс-М'!BS143</f>
        <v>0</v>
      </c>
      <c r="BT143" s="8">
        <f>'Капитал МС'!BT143+ИГС!BT143+'Макс-М'!BT143</f>
        <v>0</v>
      </c>
      <c r="BU143" s="9">
        <f>'Капитал МС'!BU143+ИГС!BU143+'Макс-М'!BU143</f>
        <v>0</v>
      </c>
      <c r="BV143" s="8">
        <f>'Капитал МС'!BV143+ИГС!BV143+'Макс-М'!BV143</f>
        <v>0</v>
      </c>
      <c r="BW143" s="9">
        <f>'Капитал МС'!BW143+ИГС!BW143+'Макс-М'!BW143</f>
        <v>0</v>
      </c>
      <c r="BX143" s="8">
        <f>'Капитал МС'!BX143+ИГС!BX143+'Макс-М'!BX143</f>
        <v>0</v>
      </c>
      <c r="BY143" s="9">
        <f>'Капитал МС'!BY143+ИГС!BY143+'Макс-М'!BY143</f>
        <v>0</v>
      </c>
      <c r="BZ143" s="8">
        <f>'Капитал МС'!BZ143+ИГС!BZ143+'Макс-М'!BZ143</f>
        <v>0</v>
      </c>
      <c r="CA143" s="8">
        <f t="shared" si="144"/>
        <v>118713.5</v>
      </c>
      <c r="CB143" s="8">
        <f t="shared" si="145"/>
        <v>0</v>
      </c>
      <c r="CC143" s="9">
        <f>'Капитал МС'!CC143+ИГС!CC143+'Макс-М'!CC143</f>
        <v>0</v>
      </c>
      <c r="CD143" s="8">
        <f>'Капитал МС'!CD143+ИГС!CD143+'Макс-М'!CD143</f>
        <v>0</v>
      </c>
      <c r="CE143" s="9">
        <f>'Капитал МС'!CE143+ИГС!CE143+'Макс-М'!CE143</f>
        <v>0</v>
      </c>
      <c r="CF143" s="8">
        <f>'Капитал МС'!CF143+ИГС!CF143+'Макс-М'!CF143</f>
        <v>0</v>
      </c>
      <c r="CG143" s="9">
        <f>'Капитал МС'!CG143+ИГС!CG143+'Макс-М'!CG143</f>
        <v>0</v>
      </c>
      <c r="CH143" s="8">
        <f>'Капитал МС'!CH143+ИГС!CH143+'Макс-М'!CH143</f>
        <v>0</v>
      </c>
      <c r="CI143" s="9">
        <f>'Капитал МС'!CI143+ИГС!CI143+'Макс-М'!CI143</f>
        <v>1</v>
      </c>
      <c r="CJ143" s="8">
        <f>'Капитал МС'!CJ143+ИГС!CJ143+'Макс-М'!CJ143</f>
        <v>118713.5</v>
      </c>
      <c r="CK143" s="9">
        <f>'Капитал МС'!CK143+ИГС!CK143+'Макс-М'!CK143</f>
        <v>0</v>
      </c>
      <c r="CL143" s="8">
        <f>'Капитал МС'!CL143+ИГС!CL143+'Макс-М'!CL143</f>
        <v>0</v>
      </c>
      <c r="CM143" s="9">
        <f>'Капитал МС'!CM143+ИГС!CM143+'Макс-М'!CM143</f>
        <v>0</v>
      </c>
      <c r="CN143" s="8">
        <f>'Капитал МС'!CN143+ИГС!CN143+'Макс-М'!CN143</f>
        <v>0</v>
      </c>
      <c r="CO143" s="9">
        <f>'Капитал МС'!CO143+ИГС!CO143+'Макс-М'!CO143</f>
        <v>0</v>
      </c>
      <c r="CP143" s="8">
        <f>'Капитал МС'!CP143+ИГС!CP143+'Макс-М'!CP143</f>
        <v>0</v>
      </c>
      <c r="CQ143" s="9">
        <f>'Капитал МС'!CQ143+ИГС!CQ143+'Макс-М'!CQ143</f>
        <v>0</v>
      </c>
      <c r="CR143" s="8">
        <f>'Капитал МС'!CR143+ИГС!CR143+'Макс-М'!CR143</f>
        <v>0</v>
      </c>
    </row>
    <row r="144" spans="1:96" x14ac:dyDescent="0.25">
      <c r="A144" s="12">
        <f t="shared" si="146"/>
        <v>113</v>
      </c>
      <c r="B144" s="18" t="s">
        <v>184</v>
      </c>
      <c r="C144" s="12">
        <v>330424</v>
      </c>
      <c r="D144" s="25" t="s">
        <v>178</v>
      </c>
      <c r="E144" s="25" t="s">
        <v>161</v>
      </c>
      <c r="F144" s="31" t="s">
        <v>179</v>
      </c>
      <c r="G144" s="8">
        <f t="shared" si="121"/>
        <v>0</v>
      </c>
      <c r="H144" s="8">
        <f t="shared" si="122"/>
        <v>0</v>
      </c>
      <c r="I144" s="9">
        <f t="shared" si="120"/>
        <v>0</v>
      </c>
      <c r="J144" s="8">
        <f t="shared" si="123"/>
        <v>0</v>
      </c>
      <c r="K144" s="9">
        <f t="shared" si="124"/>
        <v>0</v>
      </c>
      <c r="L144" s="8">
        <f t="shared" si="125"/>
        <v>0</v>
      </c>
      <c r="M144" s="9">
        <f t="shared" si="126"/>
        <v>0</v>
      </c>
      <c r="N144" s="8">
        <f t="shared" si="127"/>
        <v>0</v>
      </c>
      <c r="O144" s="9">
        <f t="shared" si="128"/>
        <v>0</v>
      </c>
      <c r="P144" s="8">
        <f t="shared" si="129"/>
        <v>0</v>
      </c>
      <c r="Q144" s="9">
        <f t="shared" si="130"/>
        <v>0</v>
      </c>
      <c r="R144" s="8">
        <f t="shared" si="131"/>
        <v>0</v>
      </c>
      <c r="S144" s="9">
        <f t="shared" si="132"/>
        <v>0</v>
      </c>
      <c r="T144" s="8">
        <f t="shared" si="133"/>
        <v>0</v>
      </c>
      <c r="U144" s="9">
        <f t="shared" si="134"/>
        <v>0</v>
      </c>
      <c r="V144" s="8">
        <f t="shared" si="135"/>
        <v>0</v>
      </c>
      <c r="W144" s="9">
        <f t="shared" si="136"/>
        <v>0</v>
      </c>
      <c r="X144" s="8">
        <f t="shared" si="137"/>
        <v>0</v>
      </c>
      <c r="Y144" s="8">
        <f t="shared" si="138"/>
        <v>0</v>
      </c>
      <c r="Z144" s="8">
        <f t="shared" si="139"/>
        <v>0</v>
      </c>
      <c r="AA144" s="9">
        <f>'Капитал МС'!AA144+ИГС!AA144+'Макс-М'!AA144</f>
        <v>0</v>
      </c>
      <c r="AB144" s="8">
        <f>'Капитал МС'!AB144+ИГС!AB144+'Макс-М'!AB144</f>
        <v>0</v>
      </c>
      <c r="AC144" s="9">
        <f>'Капитал МС'!AC144+ИГС!AC144+'Макс-М'!AC144</f>
        <v>0</v>
      </c>
      <c r="AD144" s="8">
        <f>'Капитал МС'!AD144+ИГС!AD144+'Макс-М'!AD144</f>
        <v>0</v>
      </c>
      <c r="AE144" s="9">
        <f>'Капитал МС'!AE144+ИГС!AE144+'Макс-М'!AE144</f>
        <v>0</v>
      </c>
      <c r="AF144" s="8">
        <f>'Капитал МС'!AF144+ИГС!AF144+'Макс-М'!AF144</f>
        <v>0</v>
      </c>
      <c r="AG144" s="9">
        <f>'Капитал МС'!AG144+ИГС!AG144+'Макс-М'!AG144</f>
        <v>0</v>
      </c>
      <c r="AH144" s="8">
        <f>'Капитал МС'!AH144+ИГС!AH144+'Макс-М'!AH144</f>
        <v>0</v>
      </c>
      <c r="AI144" s="9">
        <f>'Капитал МС'!AI144+ИГС!AI144+'Макс-М'!AI144</f>
        <v>0</v>
      </c>
      <c r="AJ144" s="8">
        <f>'Капитал МС'!AJ144+ИГС!AJ144+'Макс-М'!AJ144</f>
        <v>0</v>
      </c>
      <c r="AK144" s="9">
        <f>'Капитал МС'!AK144+ИГС!AK144+'Макс-М'!AK144</f>
        <v>0</v>
      </c>
      <c r="AL144" s="8">
        <f>'Капитал МС'!AL144+ИГС!AL144+'Макс-М'!AL144</f>
        <v>0</v>
      </c>
      <c r="AM144" s="9">
        <f>'Капитал МС'!AM144+ИГС!AM144+'Макс-М'!AM144</f>
        <v>0</v>
      </c>
      <c r="AN144" s="8">
        <f>'Капитал МС'!AN144+ИГС!AN144+'Макс-М'!AN144</f>
        <v>0</v>
      </c>
      <c r="AO144" s="9">
        <f>'Капитал МС'!AO144+ИГС!AO144+'Макс-М'!AO144</f>
        <v>0</v>
      </c>
      <c r="AP144" s="8">
        <f>'Капитал МС'!AP144+ИГС!AP144+'Макс-М'!AP144</f>
        <v>0</v>
      </c>
      <c r="AQ144" s="8">
        <f t="shared" si="140"/>
        <v>0</v>
      </c>
      <c r="AR144" s="8">
        <f t="shared" si="141"/>
        <v>0</v>
      </c>
      <c r="AS144" s="9">
        <f>'Капитал МС'!AS144+ИГС!AS144+'Макс-М'!AS144</f>
        <v>0</v>
      </c>
      <c r="AT144" s="8">
        <f>'Капитал МС'!AT144+ИГС!AT144+'Макс-М'!AT144</f>
        <v>0</v>
      </c>
      <c r="AU144" s="9">
        <f>'Капитал МС'!AU144+ИГС!AU144+'Макс-М'!AU144</f>
        <v>0</v>
      </c>
      <c r="AV144" s="8">
        <f>'Капитал МС'!AV144+ИГС!AV144+'Макс-М'!AV144</f>
        <v>0</v>
      </c>
      <c r="AW144" s="9">
        <f>'Капитал МС'!AW144+ИГС!AW144+'Макс-М'!AW144</f>
        <v>0</v>
      </c>
      <c r="AX144" s="8">
        <f>'Капитал МС'!AX144+ИГС!AX144+'Макс-М'!AX144</f>
        <v>0</v>
      </c>
      <c r="AY144" s="9">
        <f>'Капитал МС'!AY144+ИГС!AY144+'Макс-М'!AY144</f>
        <v>0</v>
      </c>
      <c r="AZ144" s="8">
        <f>'Капитал МС'!AZ144+ИГС!AZ144+'Макс-М'!AZ144</f>
        <v>0</v>
      </c>
      <c r="BA144" s="9">
        <f>'Капитал МС'!BA144+ИГС!BA144+'Макс-М'!BA144</f>
        <v>0</v>
      </c>
      <c r="BB144" s="8">
        <f>'Капитал МС'!BB144+ИГС!BB144+'Макс-М'!BB144</f>
        <v>0</v>
      </c>
      <c r="BC144" s="9">
        <f>'Капитал МС'!BC144+ИГС!BC144+'Макс-М'!BC144</f>
        <v>0</v>
      </c>
      <c r="BD144" s="8">
        <f>'Капитал МС'!BD144+ИГС!BD144+'Макс-М'!BD144</f>
        <v>0</v>
      </c>
      <c r="BE144" s="9">
        <f>'Капитал МС'!BE144+ИГС!BE144+'Макс-М'!BE144</f>
        <v>0</v>
      </c>
      <c r="BF144" s="8">
        <f>'Капитал МС'!BF144+ИГС!BF144+'Макс-М'!BF144</f>
        <v>0</v>
      </c>
      <c r="BG144" s="9">
        <f>'Капитал МС'!BG144+ИГС!BG144+'Макс-М'!BG144</f>
        <v>0</v>
      </c>
      <c r="BH144" s="8">
        <f>'Капитал МС'!BH144+ИГС!BH144+'Макс-М'!BH144</f>
        <v>0</v>
      </c>
      <c r="BI144" s="8">
        <f t="shared" si="142"/>
        <v>0</v>
      </c>
      <c r="BJ144" s="8">
        <f t="shared" si="143"/>
        <v>0</v>
      </c>
      <c r="BK144" s="9">
        <f>'Капитал МС'!BK144+ИГС!BK144+'Макс-М'!BK144</f>
        <v>0</v>
      </c>
      <c r="BL144" s="8">
        <f>'Капитал МС'!BL144+ИГС!BL144+'Макс-М'!BL144</f>
        <v>0</v>
      </c>
      <c r="BM144" s="9">
        <f>'Капитал МС'!BM144+ИГС!BM144+'Макс-М'!BM144</f>
        <v>0</v>
      </c>
      <c r="BN144" s="8">
        <f>'Капитал МС'!BN144+ИГС!BN144+'Макс-М'!BN144</f>
        <v>0</v>
      </c>
      <c r="BO144" s="9">
        <f>'Капитал МС'!BO144+ИГС!BO144+'Макс-М'!BO144</f>
        <v>0</v>
      </c>
      <c r="BP144" s="8">
        <f>'Капитал МС'!BP144+ИГС!BP144+'Макс-М'!BP144</f>
        <v>0</v>
      </c>
      <c r="BQ144" s="9">
        <f>'Капитал МС'!BQ144+ИГС!BQ144+'Макс-М'!BQ144</f>
        <v>0</v>
      </c>
      <c r="BR144" s="8">
        <f>'Капитал МС'!BR144+ИГС!BR144+'Макс-М'!BR144</f>
        <v>0</v>
      </c>
      <c r="BS144" s="9">
        <f>'Капитал МС'!BS144+ИГС!BS144+'Макс-М'!BS144</f>
        <v>0</v>
      </c>
      <c r="BT144" s="8">
        <f>'Капитал МС'!BT144+ИГС!BT144+'Макс-М'!BT144</f>
        <v>0</v>
      </c>
      <c r="BU144" s="9">
        <f>'Капитал МС'!BU144+ИГС!BU144+'Макс-М'!BU144</f>
        <v>0</v>
      </c>
      <c r="BV144" s="8">
        <f>'Капитал МС'!BV144+ИГС!BV144+'Макс-М'!BV144</f>
        <v>0</v>
      </c>
      <c r="BW144" s="9">
        <f>'Капитал МС'!BW144+ИГС!BW144+'Макс-М'!BW144</f>
        <v>0</v>
      </c>
      <c r="BX144" s="8">
        <f>'Капитал МС'!BX144+ИГС!BX144+'Макс-М'!BX144</f>
        <v>0</v>
      </c>
      <c r="BY144" s="9">
        <f>'Капитал МС'!BY144+ИГС!BY144+'Макс-М'!BY144</f>
        <v>0</v>
      </c>
      <c r="BZ144" s="8">
        <f>'Капитал МС'!BZ144+ИГС!BZ144+'Макс-М'!BZ144</f>
        <v>0</v>
      </c>
      <c r="CA144" s="8">
        <f t="shared" si="144"/>
        <v>0</v>
      </c>
      <c r="CB144" s="8">
        <f t="shared" si="145"/>
        <v>0</v>
      </c>
      <c r="CC144" s="9">
        <f>'Капитал МС'!CC144+ИГС!CC144+'Макс-М'!CC144</f>
        <v>0</v>
      </c>
      <c r="CD144" s="8">
        <f>'Капитал МС'!CD144+ИГС!CD144+'Макс-М'!CD144</f>
        <v>0</v>
      </c>
      <c r="CE144" s="9">
        <f>'Капитал МС'!CE144+ИГС!CE144+'Макс-М'!CE144</f>
        <v>0</v>
      </c>
      <c r="CF144" s="8">
        <f>'Капитал МС'!CF144+ИГС!CF144+'Макс-М'!CF144</f>
        <v>0</v>
      </c>
      <c r="CG144" s="9">
        <f>'Капитал МС'!CG144+ИГС!CG144+'Макс-М'!CG144</f>
        <v>0</v>
      </c>
      <c r="CH144" s="8">
        <f>'Капитал МС'!CH144+ИГС!CH144+'Макс-М'!CH144</f>
        <v>0</v>
      </c>
      <c r="CI144" s="9">
        <f>'Капитал МС'!CI144+ИГС!CI144+'Макс-М'!CI144</f>
        <v>0</v>
      </c>
      <c r="CJ144" s="8">
        <f>'Капитал МС'!CJ144+ИГС!CJ144+'Макс-М'!CJ144</f>
        <v>0</v>
      </c>
      <c r="CK144" s="9">
        <f>'Капитал МС'!CK144+ИГС!CK144+'Макс-М'!CK144</f>
        <v>0</v>
      </c>
      <c r="CL144" s="8">
        <f>'Капитал МС'!CL144+ИГС!CL144+'Макс-М'!CL144</f>
        <v>0</v>
      </c>
      <c r="CM144" s="9">
        <f>'Капитал МС'!CM144+ИГС!CM144+'Макс-М'!CM144</f>
        <v>0</v>
      </c>
      <c r="CN144" s="8">
        <f>'Капитал МС'!CN144+ИГС!CN144+'Макс-М'!CN144</f>
        <v>0</v>
      </c>
      <c r="CO144" s="9">
        <f>'Капитал МС'!CO144+ИГС!CO144+'Макс-М'!CO144</f>
        <v>0</v>
      </c>
      <c r="CP144" s="8">
        <f>'Капитал МС'!CP144+ИГС!CP144+'Макс-М'!CP144</f>
        <v>0</v>
      </c>
      <c r="CQ144" s="9">
        <f>'Капитал МС'!CQ144+ИГС!CQ144+'Макс-М'!CQ144</f>
        <v>0</v>
      </c>
      <c r="CR144" s="8">
        <f>'Капитал МС'!CR144+ИГС!CR144+'Макс-М'!CR144</f>
        <v>0</v>
      </c>
    </row>
    <row r="145" spans="1:96" x14ac:dyDescent="0.25">
      <c r="A145" s="12">
        <f t="shared" si="146"/>
        <v>114</v>
      </c>
      <c r="B145" s="18" t="s">
        <v>185</v>
      </c>
      <c r="C145" s="12">
        <v>330427</v>
      </c>
      <c r="D145" s="25" t="s">
        <v>178</v>
      </c>
      <c r="E145" s="25" t="s">
        <v>161</v>
      </c>
      <c r="F145" s="31" t="s">
        <v>179</v>
      </c>
      <c r="G145" s="8">
        <f t="shared" si="121"/>
        <v>0</v>
      </c>
      <c r="H145" s="8">
        <f t="shared" si="122"/>
        <v>0</v>
      </c>
      <c r="I145" s="9">
        <f t="shared" si="120"/>
        <v>0</v>
      </c>
      <c r="J145" s="8">
        <f t="shared" si="123"/>
        <v>0</v>
      </c>
      <c r="K145" s="9">
        <f t="shared" si="124"/>
        <v>0</v>
      </c>
      <c r="L145" s="8">
        <f t="shared" si="125"/>
        <v>0</v>
      </c>
      <c r="M145" s="9">
        <f t="shared" si="126"/>
        <v>0</v>
      </c>
      <c r="N145" s="8">
        <f t="shared" si="127"/>
        <v>0</v>
      </c>
      <c r="O145" s="9">
        <f t="shared" si="128"/>
        <v>0</v>
      </c>
      <c r="P145" s="8">
        <f t="shared" si="129"/>
        <v>0</v>
      </c>
      <c r="Q145" s="9">
        <f t="shared" si="130"/>
        <v>0</v>
      </c>
      <c r="R145" s="8">
        <f t="shared" si="131"/>
        <v>0</v>
      </c>
      <c r="S145" s="9">
        <f t="shared" si="132"/>
        <v>0</v>
      </c>
      <c r="T145" s="8">
        <f t="shared" si="133"/>
        <v>0</v>
      </c>
      <c r="U145" s="9">
        <f t="shared" si="134"/>
        <v>0</v>
      </c>
      <c r="V145" s="8">
        <f t="shared" si="135"/>
        <v>0</v>
      </c>
      <c r="W145" s="9">
        <f t="shared" si="136"/>
        <v>0</v>
      </c>
      <c r="X145" s="8">
        <f t="shared" si="137"/>
        <v>0</v>
      </c>
      <c r="Y145" s="8">
        <f t="shared" si="138"/>
        <v>0</v>
      </c>
      <c r="Z145" s="8">
        <f t="shared" si="139"/>
        <v>0</v>
      </c>
      <c r="AA145" s="9">
        <f>'Капитал МС'!AA145+ИГС!AA145+'Макс-М'!AA145</f>
        <v>0</v>
      </c>
      <c r="AB145" s="8">
        <f>'Капитал МС'!AB145+ИГС!AB145+'Макс-М'!AB145</f>
        <v>0</v>
      </c>
      <c r="AC145" s="9">
        <f>'Капитал МС'!AC145+ИГС!AC145+'Макс-М'!AC145</f>
        <v>0</v>
      </c>
      <c r="AD145" s="8">
        <f>'Капитал МС'!AD145+ИГС!AD145+'Макс-М'!AD145</f>
        <v>0</v>
      </c>
      <c r="AE145" s="9">
        <f>'Капитал МС'!AE145+ИГС!AE145+'Макс-М'!AE145</f>
        <v>0</v>
      </c>
      <c r="AF145" s="8">
        <f>'Капитал МС'!AF145+ИГС!AF145+'Макс-М'!AF145</f>
        <v>0</v>
      </c>
      <c r="AG145" s="9">
        <f>'Капитал МС'!AG145+ИГС!AG145+'Макс-М'!AG145</f>
        <v>0</v>
      </c>
      <c r="AH145" s="8">
        <f>'Капитал МС'!AH145+ИГС!AH145+'Макс-М'!AH145</f>
        <v>0</v>
      </c>
      <c r="AI145" s="9">
        <f>'Капитал МС'!AI145+ИГС!AI145+'Макс-М'!AI145</f>
        <v>0</v>
      </c>
      <c r="AJ145" s="8">
        <f>'Капитал МС'!AJ145+ИГС!AJ145+'Макс-М'!AJ145</f>
        <v>0</v>
      </c>
      <c r="AK145" s="9">
        <f>'Капитал МС'!AK145+ИГС!AK145+'Макс-М'!AK145</f>
        <v>0</v>
      </c>
      <c r="AL145" s="8">
        <f>'Капитал МС'!AL145+ИГС!AL145+'Макс-М'!AL145</f>
        <v>0</v>
      </c>
      <c r="AM145" s="9">
        <f>'Капитал МС'!AM145+ИГС!AM145+'Макс-М'!AM145</f>
        <v>0</v>
      </c>
      <c r="AN145" s="8">
        <f>'Капитал МС'!AN145+ИГС!AN145+'Макс-М'!AN145</f>
        <v>0</v>
      </c>
      <c r="AO145" s="9">
        <f>'Капитал МС'!AO145+ИГС!AO145+'Макс-М'!AO145</f>
        <v>0</v>
      </c>
      <c r="AP145" s="8">
        <f>'Капитал МС'!AP145+ИГС!AP145+'Макс-М'!AP145</f>
        <v>0</v>
      </c>
      <c r="AQ145" s="8">
        <f t="shared" si="140"/>
        <v>0</v>
      </c>
      <c r="AR145" s="8">
        <f t="shared" si="141"/>
        <v>0</v>
      </c>
      <c r="AS145" s="9">
        <f>'Капитал МС'!AS145+ИГС!AS145+'Макс-М'!AS145</f>
        <v>0</v>
      </c>
      <c r="AT145" s="8">
        <f>'Капитал МС'!AT145+ИГС!AT145+'Макс-М'!AT145</f>
        <v>0</v>
      </c>
      <c r="AU145" s="9">
        <f>'Капитал МС'!AU145+ИГС!AU145+'Макс-М'!AU145</f>
        <v>0</v>
      </c>
      <c r="AV145" s="8">
        <f>'Капитал МС'!AV145+ИГС!AV145+'Макс-М'!AV145</f>
        <v>0</v>
      </c>
      <c r="AW145" s="9">
        <f>'Капитал МС'!AW145+ИГС!AW145+'Макс-М'!AW145</f>
        <v>0</v>
      </c>
      <c r="AX145" s="8">
        <f>'Капитал МС'!AX145+ИГС!AX145+'Макс-М'!AX145</f>
        <v>0</v>
      </c>
      <c r="AY145" s="9">
        <f>'Капитал МС'!AY145+ИГС!AY145+'Макс-М'!AY145</f>
        <v>0</v>
      </c>
      <c r="AZ145" s="8">
        <f>'Капитал МС'!AZ145+ИГС!AZ145+'Макс-М'!AZ145</f>
        <v>0</v>
      </c>
      <c r="BA145" s="9">
        <f>'Капитал МС'!BA145+ИГС!BA145+'Макс-М'!BA145</f>
        <v>0</v>
      </c>
      <c r="BB145" s="8">
        <f>'Капитал МС'!BB145+ИГС!BB145+'Макс-М'!BB145</f>
        <v>0</v>
      </c>
      <c r="BC145" s="9">
        <f>'Капитал МС'!BC145+ИГС!BC145+'Макс-М'!BC145</f>
        <v>0</v>
      </c>
      <c r="BD145" s="8">
        <f>'Капитал МС'!BD145+ИГС!BD145+'Макс-М'!BD145</f>
        <v>0</v>
      </c>
      <c r="BE145" s="9">
        <f>'Капитал МС'!BE145+ИГС!BE145+'Макс-М'!BE145</f>
        <v>0</v>
      </c>
      <c r="BF145" s="8">
        <f>'Капитал МС'!BF145+ИГС!BF145+'Макс-М'!BF145</f>
        <v>0</v>
      </c>
      <c r="BG145" s="9">
        <f>'Капитал МС'!BG145+ИГС!BG145+'Макс-М'!BG145</f>
        <v>0</v>
      </c>
      <c r="BH145" s="8">
        <f>'Капитал МС'!BH145+ИГС!BH145+'Макс-М'!BH145</f>
        <v>0</v>
      </c>
      <c r="BI145" s="8">
        <f t="shared" si="142"/>
        <v>0</v>
      </c>
      <c r="BJ145" s="8">
        <f t="shared" si="143"/>
        <v>0</v>
      </c>
      <c r="BK145" s="9">
        <f>'Капитал МС'!BK145+ИГС!BK145+'Макс-М'!BK145</f>
        <v>0</v>
      </c>
      <c r="BL145" s="8">
        <f>'Капитал МС'!BL145+ИГС!BL145+'Макс-М'!BL145</f>
        <v>0</v>
      </c>
      <c r="BM145" s="9">
        <f>'Капитал МС'!BM145+ИГС!BM145+'Макс-М'!BM145</f>
        <v>0</v>
      </c>
      <c r="BN145" s="8">
        <f>'Капитал МС'!BN145+ИГС!BN145+'Макс-М'!BN145</f>
        <v>0</v>
      </c>
      <c r="BO145" s="9">
        <f>'Капитал МС'!BO145+ИГС!BO145+'Макс-М'!BO145</f>
        <v>0</v>
      </c>
      <c r="BP145" s="8">
        <f>'Капитал МС'!BP145+ИГС!BP145+'Макс-М'!BP145</f>
        <v>0</v>
      </c>
      <c r="BQ145" s="9">
        <f>'Капитал МС'!BQ145+ИГС!BQ145+'Макс-М'!BQ145</f>
        <v>0</v>
      </c>
      <c r="BR145" s="8">
        <f>'Капитал МС'!BR145+ИГС!BR145+'Макс-М'!BR145</f>
        <v>0</v>
      </c>
      <c r="BS145" s="9">
        <f>'Капитал МС'!BS145+ИГС!BS145+'Макс-М'!BS145</f>
        <v>0</v>
      </c>
      <c r="BT145" s="8">
        <f>'Капитал МС'!BT145+ИГС!BT145+'Макс-М'!BT145</f>
        <v>0</v>
      </c>
      <c r="BU145" s="9">
        <f>'Капитал МС'!BU145+ИГС!BU145+'Макс-М'!BU145</f>
        <v>0</v>
      </c>
      <c r="BV145" s="8">
        <f>'Капитал МС'!BV145+ИГС!BV145+'Макс-М'!BV145</f>
        <v>0</v>
      </c>
      <c r="BW145" s="9">
        <f>'Капитал МС'!BW145+ИГС!BW145+'Макс-М'!BW145</f>
        <v>0</v>
      </c>
      <c r="BX145" s="8">
        <f>'Капитал МС'!BX145+ИГС!BX145+'Макс-М'!BX145</f>
        <v>0</v>
      </c>
      <c r="BY145" s="9">
        <f>'Капитал МС'!BY145+ИГС!BY145+'Макс-М'!BY145</f>
        <v>0</v>
      </c>
      <c r="BZ145" s="8">
        <f>'Капитал МС'!BZ145+ИГС!BZ145+'Макс-М'!BZ145</f>
        <v>0</v>
      </c>
      <c r="CA145" s="8">
        <f t="shared" si="144"/>
        <v>0</v>
      </c>
      <c r="CB145" s="8">
        <f t="shared" si="145"/>
        <v>0</v>
      </c>
      <c r="CC145" s="9">
        <f>'Капитал МС'!CC145+ИГС!CC145+'Макс-М'!CC145</f>
        <v>0</v>
      </c>
      <c r="CD145" s="8">
        <f>'Капитал МС'!CD145+ИГС!CD145+'Макс-М'!CD145</f>
        <v>0</v>
      </c>
      <c r="CE145" s="9">
        <f>'Капитал МС'!CE145+ИГС!CE145+'Макс-М'!CE145</f>
        <v>0</v>
      </c>
      <c r="CF145" s="8">
        <f>'Капитал МС'!CF145+ИГС!CF145+'Макс-М'!CF145</f>
        <v>0</v>
      </c>
      <c r="CG145" s="9">
        <f>'Капитал МС'!CG145+ИГС!CG145+'Макс-М'!CG145</f>
        <v>0</v>
      </c>
      <c r="CH145" s="8">
        <f>'Капитал МС'!CH145+ИГС!CH145+'Макс-М'!CH145</f>
        <v>0</v>
      </c>
      <c r="CI145" s="9">
        <f>'Капитал МС'!CI145+ИГС!CI145+'Макс-М'!CI145</f>
        <v>0</v>
      </c>
      <c r="CJ145" s="8">
        <f>'Капитал МС'!CJ145+ИГС!CJ145+'Макс-М'!CJ145</f>
        <v>0</v>
      </c>
      <c r="CK145" s="9">
        <f>'Капитал МС'!CK145+ИГС!CK145+'Макс-М'!CK145</f>
        <v>0</v>
      </c>
      <c r="CL145" s="8">
        <f>'Капитал МС'!CL145+ИГС!CL145+'Макс-М'!CL145</f>
        <v>0</v>
      </c>
      <c r="CM145" s="9">
        <f>'Капитал МС'!CM145+ИГС!CM145+'Макс-М'!CM145</f>
        <v>0</v>
      </c>
      <c r="CN145" s="8">
        <f>'Капитал МС'!CN145+ИГС!CN145+'Макс-М'!CN145</f>
        <v>0</v>
      </c>
      <c r="CO145" s="9">
        <f>'Капитал МС'!CO145+ИГС!CO145+'Макс-М'!CO145</f>
        <v>0</v>
      </c>
      <c r="CP145" s="8">
        <f>'Капитал МС'!CP145+ИГС!CP145+'Макс-М'!CP145</f>
        <v>0</v>
      </c>
      <c r="CQ145" s="9">
        <f>'Капитал МС'!CQ145+ИГС!CQ145+'Макс-М'!CQ145</f>
        <v>0</v>
      </c>
      <c r="CR145" s="8">
        <f>'Капитал МС'!CR145+ИГС!CR145+'Макс-М'!CR145</f>
        <v>0</v>
      </c>
    </row>
    <row r="146" spans="1:96" x14ac:dyDescent="0.25">
      <c r="A146" s="12"/>
      <c r="B146" s="17" t="s">
        <v>106</v>
      </c>
      <c r="C146" s="12"/>
      <c r="D146" s="25"/>
      <c r="E146" s="26" t="s">
        <v>160</v>
      </c>
      <c r="F146" s="31"/>
      <c r="G146" s="8">
        <f t="shared" si="121"/>
        <v>0</v>
      </c>
      <c r="H146" s="8">
        <f t="shared" si="122"/>
        <v>0</v>
      </c>
      <c r="I146" s="9">
        <f t="shared" si="120"/>
        <v>0</v>
      </c>
      <c r="J146" s="8">
        <f t="shared" si="123"/>
        <v>0</v>
      </c>
      <c r="K146" s="9">
        <f t="shared" si="124"/>
        <v>0</v>
      </c>
      <c r="L146" s="8">
        <f t="shared" si="125"/>
        <v>0</v>
      </c>
      <c r="M146" s="9">
        <f t="shared" si="126"/>
        <v>0</v>
      </c>
      <c r="N146" s="8">
        <f t="shared" si="127"/>
        <v>0</v>
      </c>
      <c r="O146" s="9">
        <f t="shared" si="128"/>
        <v>0</v>
      </c>
      <c r="P146" s="8">
        <f t="shared" si="129"/>
        <v>0</v>
      </c>
      <c r="Q146" s="9">
        <f t="shared" si="130"/>
        <v>0</v>
      </c>
      <c r="R146" s="8">
        <f t="shared" si="131"/>
        <v>0</v>
      </c>
      <c r="S146" s="9">
        <f t="shared" si="132"/>
        <v>0</v>
      </c>
      <c r="T146" s="8">
        <f t="shared" si="133"/>
        <v>0</v>
      </c>
      <c r="U146" s="9">
        <f t="shared" si="134"/>
        <v>0</v>
      </c>
      <c r="V146" s="8">
        <f t="shared" si="135"/>
        <v>0</v>
      </c>
      <c r="W146" s="9">
        <f t="shared" si="136"/>
        <v>0</v>
      </c>
      <c r="X146" s="8">
        <f t="shared" si="137"/>
        <v>0</v>
      </c>
      <c r="Y146" s="8">
        <f t="shared" si="138"/>
        <v>0</v>
      </c>
      <c r="Z146" s="8">
        <f t="shared" si="139"/>
        <v>0</v>
      </c>
      <c r="AA146" s="9">
        <f>'Капитал МС'!AA146+ИГС!AA146+'Макс-М'!AA146</f>
        <v>0</v>
      </c>
      <c r="AB146" s="8">
        <f>'Капитал МС'!AB146+ИГС!AB146+'Макс-М'!AB146</f>
        <v>0</v>
      </c>
      <c r="AC146" s="9">
        <f>'Капитал МС'!AC146+ИГС!AC146+'Макс-М'!AC146</f>
        <v>0</v>
      </c>
      <c r="AD146" s="8">
        <f>'Капитал МС'!AD146+ИГС!AD146+'Макс-М'!AD146</f>
        <v>0</v>
      </c>
      <c r="AE146" s="9">
        <f>'Капитал МС'!AE146+ИГС!AE146+'Макс-М'!AE146</f>
        <v>0</v>
      </c>
      <c r="AF146" s="8">
        <f>'Капитал МС'!AF146+ИГС!AF146+'Макс-М'!AF146</f>
        <v>0</v>
      </c>
      <c r="AG146" s="9">
        <f>'Капитал МС'!AG146+ИГС!AG146+'Макс-М'!AG146</f>
        <v>0</v>
      </c>
      <c r="AH146" s="8">
        <f>'Капитал МС'!AH146+ИГС!AH146+'Макс-М'!AH146</f>
        <v>0</v>
      </c>
      <c r="AI146" s="9">
        <f>'Капитал МС'!AI146+ИГС!AI146+'Макс-М'!AI146</f>
        <v>0</v>
      </c>
      <c r="AJ146" s="8">
        <f>'Капитал МС'!AJ146+ИГС!AJ146+'Макс-М'!AJ146</f>
        <v>0</v>
      </c>
      <c r="AK146" s="9">
        <f>'Капитал МС'!AK146+ИГС!AK146+'Макс-М'!AK146</f>
        <v>0</v>
      </c>
      <c r="AL146" s="8">
        <f>'Капитал МС'!AL146+ИГС!AL146+'Макс-М'!AL146</f>
        <v>0</v>
      </c>
      <c r="AM146" s="9">
        <f>'Капитал МС'!AM146+ИГС!AM146+'Макс-М'!AM146</f>
        <v>0</v>
      </c>
      <c r="AN146" s="8">
        <f>'Капитал МС'!AN146+ИГС!AN146+'Макс-М'!AN146</f>
        <v>0</v>
      </c>
      <c r="AO146" s="9">
        <f>'Капитал МС'!AO146+ИГС!AO146+'Макс-М'!AO146</f>
        <v>0</v>
      </c>
      <c r="AP146" s="8">
        <f>'Капитал МС'!AP146+ИГС!AP146+'Макс-М'!AP146</f>
        <v>0</v>
      </c>
      <c r="AQ146" s="8">
        <f t="shared" si="140"/>
        <v>0</v>
      </c>
      <c r="AR146" s="8">
        <f t="shared" si="141"/>
        <v>0</v>
      </c>
      <c r="AS146" s="9">
        <f>'Капитал МС'!AS146+ИГС!AS146+'Макс-М'!AS146</f>
        <v>0</v>
      </c>
      <c r="AT146" s="8">
        <f>'Капитал МС'!AT146+ИГС!AT146+'Макс-М'!AT146</f>
        <v>0</v>
      </c>
      <c r="AU146" s="9">
        <f>'Капитал МС'!AU146+ИГС!AU146+'Макс-М'!AU146</f>
        <v>0</v>
      </c>
      <c r="AV146" s="8">
        <f>'Капитал МС'!AV146+ИГС!AV146+'Макс-М'!AV146</f>
        <v>0</v>
      </c>
      <c r="AW146" s="9">
        <f>'Капитал МС'!AW146+ИГС!AW146+'Макс-М'!AW146</f>
        <v>0</v>
      </c>
      <c r="AX146" s="8">
        <f>'Капитал МС'!AX146+ИГС!AX146+'Макс-М'!AX146</f>
        <v>0</v>
      </c>
      <c r="AY146" s="9">
        <f>'Капитал МС'!AY146+ИГС!AY146+'Макс-М'!AY146</f>
        <v>0</v>
      </c>
      <c r="AZ146" s="8">
        <f>'Капитал МС'!AZ146+ИГС!AZ146+'Макс-М'!AZ146</f>
        <v>0</v>
      </c>
      <c r="BA146" s="9">
        <f>'Капитал МС'!BA146+ИГС!BA146+'Макс-М'!BA146</f>
        <v>0</v>
      </c>
      <c r="BB146" s="8">
        <f>'Капитал МС'!BB146+ИГС!BB146+'Макс-М'!BB146</f>
        <v>0</v>
      </c>
      <c r="BC146" s="9">
        <f>'Капитал МС'!BC146+ИГС!BC146+'Макс-М'!BC146</f>
        <v>0</v>
      </c>
      <c r="BD146" s="8">
        <f>'Капитал МС'!BD146+ИГС!BD146+'Макс-М'!BD146</f>
        <v>0</v>
      </c>
      <c r="BE146" s="9">
        <f>'Капитал МС'!BE146+ИГС!BE146+'Макс-М'!BE146</f>
        <v>0</v>
      </c>
      <c r="BF146" s="8">
        <f>'Капитал МС'!BF146+ИГС!BF146+'Макс-М'!BF146</f>
        <v>0</v>
      </c>
      <c r="BG146" s="9">
        <f>'Капитал МС'!BG146+ИГС!BG146+'Макс-М'!BG146</f>
        <v>0</v>
      </c>
      <c r="BH146" s="8">
        <f>'Капитал МС'!BH146+ИГС!BH146+'Макс-М'!BH146</f>
        <v>0</v>
      </c>
      <c r="BI146" s="8">
        <f t="shared" si="142"/>
        <v>0</v>
      </c>
      <c r="BJ146" s="8">
        <f t="shared" si="143"/>
        <v>0</v>
      </c>
      <c r="BK146" s="9">
        <f>'Капитал МС'!BK146+ИГС!BK146+'Макс-М'!BK146</f>
        <v>0</v>
      </c>
      <c r="BL146" s="8">
        <f>'Капитал МС'!BL146+ИГС!BL146+'Макс-М'!BL146</f>
        <v>0</v>
      </c>
      <c r="BM146" s="9">
        <f>'Капитал МС'!BM146+ИГС!BM146+'Макс-М'!BM146</f>
        <v>0</v>
      </c>
      <c r="BN146" s="8">
        <f>'Капитал МС'!BN146+ИГС!BN146+'Макс-М'!BN146</f>
        <v>0</v>
      </c>
      <c r="BO146" s="9">
        <f>'Капитал МС'!BO146+ИГС!BO146+'Макс-М'!BO146</f>
        <v>0</v>
      </c>
      <c r="BP146" s="8">
        <f>'Капитал МС'!BP146+ИГС!BP146+'Макс-М'!BP146</f>
        <v>0</v>
      </c>
      <c r="BQ146" s="9">
        <f>'Капитал МС'!BQ146+ИГС!BQ146+'Макс-М'!BQ146</f>
        <v>0</v>
      </c>
      <c r="BR146" s="8">
        <f>'Капитал МС'!BR146+ИГС!BR146+'Макс-М'!BR146</f>
        <v>0</v>
      </c>
      <c r="BS146" s="9">
        <f>'Капитал МС'!BS146+ИГС!BS146+'Макс-М'!BS146</f>
        <v>0</v>
      </c>
      <c r="BT146" s="8">
        <f>'Капитал МС'!BT146+ИГС!BT146+'Макс-М'!BT146</f>
        <v>0</v>
      </c>
      <c r="BU146" s="9">
        <f>'Капитал МС'!BU146+ИГС!BU146+'Макс-М'!BU146</f>
        <v>0</v>
      </c>
      <c r="BV146" s="8">
        <f>'Капитал МС'!BV146+ИГС!BV146+'Макс-М'!BV146</f>
        <v>0</v>
      </c>
      <c r="BW146" s="9">
        <f>'Капитал МС'!BW146+ИГС!BW146+'Макс-М'!BW146</f>
        <v>0</v>
      </c>
      <c r="BX146" s="8">
        <f>'Капитал МС'!BX146+ИГС!BX146+'Макс-М'!BX146</f>
        <v>0</v>
      </c>
      <c r="BY146" s="9">
        <f>'Капитал МС'!BY146+ИГС!BY146+'Макс-М'!BY146</f>
        <v>0</v>
      </c>
      <c r="BZ146" s="8">
        <f>'Капитал МС'!BZ146+ИГС!BZ146+'Макс-М'!BZ146</f>
        <v>0</v>
      </c>
      <c r="CA146" s="8">
        <f t="shared" si="144"/>
        <v>0</v>
      </c>
      <c r="CB146" s="8">
        <f t="shared" si="145"/>
        <v>0</v>
      </c>
      <c r="CC146" s="9">
        <f>'Капитал МС'!CC146+ИГС!CC146+'Макс-М'!CC146</f>
        <v>0</v>
      </c>
      <c r="CD146" s="8">
        <f>'Капитал МС'!CD146+ИГС!CD146+'Макс-М'!CD146</f>
        <v>0</v>
      </c>
      <c r="CE146" s="9">
        <f>'Капитал МС'!CE146+ИГС!CE146+'Макс-М'!CE146</f>
        <v>0</v>
      </c>
      <c r="CF146" s="8">
        <f>'Капитал МС'!CF146+ИГС!CF146+'Макс-М'!CF146</f>
        <v>0</v>
      </c>
      <c r="CG146" s="9">
        <f>'Капитал МС'!CG146+ИГС!CG146+'Макс-М'!CG146</f>
        <v>0</v>
      </c>
      <c r="CH146" s="8">
        <f>'Капитал МС'!CH146+ИГС!CH146+'Макс-М'!CH146</f>
        <v>0</v>
      </c>
      <c r="CI146" s="9">
        <f>'Капитал МС'!CI146+ИГС!CI146+'Макс-М'!CI146</f>
        <v>0</v>
      </c>
      <c r="CJ146" s="8">
        <f>'Капитал МС'!CJ146+ИГС!CJ146+'Макс-М'!CJ146</f>
        <v>0</v>
      </c>
      <c r="CK146" s="9">
        <f>'Капитал МС'!CK146+ИГС!CK146+'Макс-М'!CK146</f>
        <v>0</v>
      </c>
      <c r="CL146" s="8">
        <f>'Капитал МС'!CL146+ИГС!CL146+'Макс-М'!CL146</f>
        <v>0</v>
      </c>
      <c r="CM146" s="9">
        <f>'Капитал МС'!CM146+ИГС!CM146+'Макс-М'!CM146</f>
        <v>0</v>
      </c>
      <c r="CN146" s="8">
        <f>'Капитал МС'!CN146+ИГС!CN146+'Макс-М'!CN146</f>
        <v>0</v>
      </c>
      <c r="CO146" s="9">
        <f>'Капитал МС'!CO146+ИГС!CO146+'Макс-М'!CO146</f>
        <v>0</v>
      </c>
      <c r="CP146" s="8">
        <f>'Капитал МС'!CP146+ИГС!CP146+'Макс-М'!CP146</f>
        <v>0</v>
      </c>
      <c r="CQ146" s="9">
        <f>'Капитал МС'!CQ146+ИГС!CQ146+'Макс-М'!CQ146</f>
        <v>0</v>
      </c>
      <c r="CR146" s="8">
        <f>'Капитал МС'!CR146+ИГС!CR146+'Макс-М'!CR146</f>
        <v>0</v>
      </c>
    </row>
    <row r="147" spans="1:96" s="10" customFormat="1" ht="30" x14ac:dyDescent="0.25">
      <c r="A147" s="12">
        <v>115</v>
      </c>
      <c r="B147" s="18" t="s">
        <v>107</v>
      </c>
      <c r="C147" s="12">
        <v>330382</v>
      </c>
      <c r="D147" s="25" t="s">
        <v>174</v>
      </c>
      <c r="E147" s="25" t="s">
        <v>160</v>
      </c>
      <c r="F147" s="31" t="s">
        <v>175</v>
      </c>
      <c r="G147" s="8">
        <f t="shared" si="121"/>
        <v>27480670.280000001</v>
      </c>
      <c r="H147" s="8">
        <f t="shared" si="122"/>
        <v>0</v>
      </c>
      <c r="I147" s="9">
        <f t="shared" si="120"/>
        <v>0</v>
      </c>
      <c r="J147" s="8">
        <f t="shared" si="123"/>
        <v>0</v>
      </c>
      <c r="K147" s="9">
        <f t="shared" si="124"/>
        <v>0</v>
      </c>
      <c r="L147" s="8">
        <f t="shared" si="125"/>
        <v>0</v>
      </c>
      <c r="M147" s="9">
        <f t="shared" si="126"/>
        <v>0</v>
      </c>
      <c r="N147" s="8">
        <f t="shared" si="127"/>
        <v>0</v>
      </c>
      <c r="O147" s="9">
        <f t="shared" si="128"/>
        <v>0</v>
      </c>
      <c r="P147" s="8">
        <f t="shared" si="129"/>
        <v>0</v>
      </c>
      <c r="Q147" s="9">
        <f t="shared" si="130"/>
        <v>803</v>
      </c>
      <c r="R147" s="8">
        <f t="shared" si="131"/>
        <v>27480670.280000001</v>
      </c>
      <c r="S147" s="9">
        <f t="shared" si="132"/>
        <v>800</v>
      </c>
      <c r="T147" s="8">
        <f t="shared" si="133"/>
        <v>33708209.359999999</v>
      </c>
      <c r="U147" s="9">
        <f t="shared" si="134"/>
        <v>3</v>
      </c>
      <c r="V147" s="8">
        <f t="shared" si="135"/>
        <v>383604</v>
      </c>
      <c r="W147" s="9">
        <f t="shared" si="136"/>
        <v>0</v>
      </c>
      <c r="X147" s="8">
        <f t="shared" si="137"/>
        <v>0</v>
      </c>
      <c r="Y147" s="8">
        <f t="shared" si="138"/>
        <v>6870167.5800000001</v>
      </c>
      <c r="Z147" s="8">
        <f t="shared" si="139"/>
        <v>0</v>
      </c>
      <c r="AA147" s="9">
        <f>'Капитал МС'!AA147+ИГС!AA147+'Макс-М'!AA147</f>
        <v>0</v>
      </c>
      <c r="AB147" s="8">
        <f>'Капитал МС'!AB147+ИГС!AB147+'Макс-М'!AB147</f>
        <v>0</v>
      </c>
      <c r="AC147" s="9">
        <f>'Капитал МС'!AC147+ИГС!AC147+'Макс-М'!AC147</f>
        <v>0</v>
      </c>
      <c r="AD147" s="8">
        <f>'Капитал МС'!AD147+ИГС!AD147+'Макс-М'!AD147</f>
        <v>0</v>
      </c>
      <c r="AE147" s="9">
        <f>'Капитал МС'!AE147+ИГС!AE147+'Макс-М'!AE147</f>
        <v>0</v>
      </c>
      <c r="AF147" s="8">
        <f>'Капитал МС'!AF147+ИГС!AF147+'Макс-М'!AF147</f>
        <v>0</v>
      </c>
      <c r="AG147" s="9">
        <f>'Капитал МС'!AG147+ИГС!AG147+'Макс-М'!AG147</f>
        <v>0</v>
      </c>
      <c r="AH147" s="8">
        <f>'Капитал МС'!AH147+ИГС!AH147+'Макс-М'!AH147</f>
        <v>0</v>
      </c>
      <c r="AI147" s="9">
        <f>'Капитал МС'!AI147+ИГС!AI147+'Макс-М'!AI147</f>
        <v>202</v>
      </c>
      <c r="AJ147" s="8">
        <f>'Капитал МС'!AJ147+ИГС!AJ147+'Макс-М'!AJ147</f>
        <v>6870167.5800000001</v>
      </c>
      <c r="AK147" s="9">
        <f>'Капитал МС'!AK147+ИГС!AK147+'Макс-М'!AK147</f>
        <v>201</v>
      </c>
      <c r="AL147" s="8">
        <f>'Капитал МС'!AL147+ИГС!AL147+'Макс-М'!AL147</f>
        <v>8437052.3399999999</v>
      </c>
      <c r="AM147" s="9">
        <f>'Капитал МС'!AM147+ИГС!AM147+'Макс-М'!AM147</f>
        <v>1</v>
      </c>
      <c r="AN147" s="8">
        <f>'Капитал МС'!AN147+ИГС!AN147+'Макс-М'!AN147</f>
        <v>127868</v>
      </c>
      <c r="AO147" s="9">
        <f>'Капитал МС'!AO147+ИГС!AO147+'Макс-М'!AO147</f>
        <v>0</v>
      </c>
      <c r="AP147" s="8">
        <f>'Капитал МС'!AP147+ИГС!AP147+'Макс-М'!AP147</f>
        <v>0</v>
      </c>
      <c r="AQ147" s="8">
        <f t="shared" si="140"/>
        <v>6870167.5800000001</v>
      </c>
      <c r="AR147" s="8">
        <f t="shared" si="141"/>
        <v>0</v>
      </c>
      <c r="AS147" s="9">
        <f>'Капитал МС'!AS147+ИГС!AS147+'Макс-М'!AS147</f>
        <v>0</v>
      </c>
      <c r="AT147" s="8">
        <f>'Капитал МС'!AT147+ИГС!AT147+'Макс-М'!AT147</f>
        <v>0</v>
      </c>
      <c r="AU147" s="9">
        <f>'Капитал МС'!AU147+ИГС!AU147+'Макс-М'!AU147</f>
        <v>0</v>
      </c>
      <c r="AV147" s="8">
        <f>'Капитал МС'!AV147+ИГС!AV147+'Макс-М'!AV147</f>
        <v>0</v>
      </c>
      <c r="AW147" s="9">
        <f>'Капитал МС'!AW147+ИГС!AW147+'Макс-М'!AW147</f>
        <v>0</v>
      </c>
      <c r="AX147" s="8">
        <f>'Капитал МС'!AX147+ИГС!AX147+'Макс-М'!AX147</f>
        <v>0</v>
      </c>
      <c r="AY147" s="9">
        <f>'Капитал МС'!AY147+ИГС!AY147+'Макс-М'!AY147</f>
        <v>0</v>
      </c>
      <c r="AZ147" s="8">
        <f>'Капитал МС'!AZ147+ИГС!AZ147+'Макс-М'!AZ147</f>
        <v>0</v>
      </c>
      <c r="BA147" s="9">
        <f>'Капитал МС'!BA147+ИГС!BA147+'Макс-М'!BA147</f>
        <v>202</v>
      </c>
      <c r="BB147" s="8">
        <f>'Капитал МС'!BB147+ИГС!BB147+'Макс-М'!BB147</f>
        <v>6870167.5800000001</v>
      </c>
      <c r="BC147" s="9">
        <f>'Капитал МС'!BC147+ИГС!BC147+'Макс-М'!BC147</f>
        <v>201</v>
      </c>
      <c r="BD147" s="8">
        <f>'Капитал МС'!BD147+ИГС!BD147+'Макс-М'!BD147</f>
        <v>8437052.3399999999</v>
      </c>
      <c r="BE147" s="9">
        <f>'Капитал МС'!BE147+ИГС!BE147+'Макс-М'!BE147</f>
        <v>1</v>
      </c>
      <c r="BF147" s="8">
        <f>'Капитал МС'!BF147+ИГС!BF147+'Макс-М'!BF147</f>
        <v>127868</v>
      </c>
      <c r="BG147" s="9">
        <f>'Капитал МС'!BG147+ИГС!BG147+'Макс-М'!BG147</f>
        <v>0</v>
      </c>
      <c r="BH147" s="8">
        <f>'Капитал МС'!BH147+ИГС!BH147+'Макс-М'!BH147</f>
        <v>0</v>
      </c>
      <c r="BI147" s="8">
        <f t="shared" si="142"/>
        <v>6870167.5800000001</v>
      </c>
      <c r="BJ147" s="8">
        <f t="shared" si="143"/>
        <v>0</v>
      </c>
      <c r="BK147" s="9">
        <f>'Капитал МС'!BK147+ИГС!BK147+'Макс-М'!BK147</f>
        <v>0</v>
      </c>
      <c r="BL147" s="8">
        <f>'Капитал МС'!BL147+ИГС!BL147+'Макс-М'!BL147</f>
        <v>0</v>
      </c>
      <c r="BM147" s="9">
        <f>'Капитал МС'!BM147+ИГС!BM147+'Макс-М'!BM147</f>
        <v>0</v>
      </c>
      <c r="BN147" s="8">
        <f>'Капитал МС'!BN147+ИГС!BN147+'Макс-М'!BN147</f>
        <v>0</v>
      </c>
      <c r="BO147" s="9">
        <f>'Капитал МС'!BO147+ИГС!BO147+'Макс-М'!BO147</f>
        <v>0</v>
      </c>
      <c r="BP147" s="8">
        <f>'Капитал МС'!BP147+ИГС!BP147+'Макс-М'!BP147</f>
        <v>0</v>
      </c>
      <c r="BQ147" s="9">
        <f>'Капитал МС'!BQ147+ИГС!BQ147+'Макс-М'!BQ147</f>
        <v>0</v>
      </c>
      <c r="BR147" s="8">
        <f>'Капитал МС'!BR147+ИГС!BR147+'Макс-М'!BR147</f>
        <v>0</v>
      </c>
      <c r="BS147" s="9">
        <f>'Капитал МС'!BS147+ИГС!BS147+'Макс-М'!BS147</f>
        <v>202</v>
      </c>
      <c r="BT147" s="8">
        <f>'Капитал МС'!BT147+ИГС!BT147+'Макс-М'!BT147</f>
        <v>6870167.5800000001</v>
      </c>
      <c r="BU147" s="9">
        <f>'Капитал МС'!BU147+ИГС!BU147+'Макс-М'!BU147</f>
        <v>201</v>
      </c>
      <c r="BV147" s="8">
        <f>'Капитал МС'!BV147+ИГС!BV147+'Макс-М'!BV147</f>
        <v>8437052.3399999999</v>
      </c>
      <c r="BW147" s="9">
        <f>'Капитал МС'!BW147+ИГС!BW147+'Макс-М'!BW147</f>
        <v>1</v>
      </c>
      <c r="BX147" s="8">
        <f>'Капитал МС'!BX147+ИГС!BX147+'Макс-М'!BX147</f>
        <v>127868</v>
      </c>
      <c r="BY147" s="9">
        <f>'Капитал МС'!BY147+ИГС!BY147+'Макс-М'!BY147</f>
        <v>0</v>
      </c>
      <c r="BZ147" s="8">
        <f>'Капитал МС'!BZ147+ИГС!BZ147+'Макс-М'!BZ147</f>
        <v>0</v>
      </c>
      <c r="CA147" s="8">
        <f t="shared" si="144"/>
        <v>6870167.54</v>
      </c>
      <c r="CB147" s="8">
        <f t="shared" si="145"/>
        <v>0</v>
      </c>
      <c r="CC147" s="9">
        <f>'Капитал МС'!CC147+ИГС!CC147+'Макс-М'!CC147</f>
        <v>0</v>
      </c>
      <c r="CD147" s="8">
        <f>'Капитал МС'!CD147+ИГС!CD147+'Макс-М'!CD147</f>
        <v>0</v>
      </c>
      <c r="CE147" s="9">
        <f>'Капитал МС'!CE147+ИГС!CE147+'Макс-М'!CE147</f>
        <v>0</v>
      </c>
      <c r="CF147" s="8">
        <f>'Капитал МС'!CF147+ИГС!CF147+'Макс-М'!CF147</f>
        <v>0</v>
      </c>
      <c r="CG147" s="9">
        <f>'Капитал МС'!CG147+ИГС!CG147+'Макс-М'!CG147</f>
        <v>0</v>
      </c>
      <c r="CH147" s="8">
        <f>'Капитал МС'!CH147+ИГС!CH147+'Макс-М'!CH147</f>
        <v>0</v>
      </c>
      <c r="CI147" s="9">
        <f>'Капитал МС'!CI147+ИГС!CI147+'Макс-М'!CI147</f>
        <v>0</v>
      </c>
      <c r="CJ147" s="8">
        <f>'Капитал МС'!CJ147+ИГС!CJ147+'Макс-М'!CJ147</f>
        <v>0</v>
      </c>
      <c r="CK147" s="9">
        <f>'Капитал МС'!CK147+ИГС!CK147+'Макс-М'!CK147</f>
        <v>197</v>
      </c>
      <c r="CL147" s="8">
        <f>'Капитал МС'!CL147+ИГС!CL147+'Макс-М'!CL147</f>
        <v>6870167.54</v>
      </c>
      <c r="CM147" s="9">
        <f>'Капитал МС'!CM147+ИГС!CM147+'Макс-М'!CM147</f>
        <v>197</v>
      </c>
      <c r="CN147" s="8">
        <f>'Капитал МС'!CN147+ИГС!CN147+'Макс-М'!CN147</f>
        <v>8397052.3399999999</v>
      </c>
      <c r="CO147" s="9">
        <f>'Капитал МС'!CO147+ИГС!CO147+'Макс-М'!CO147</f>
        <v>0</v>
      </c>
      <c r="CP147" s="8">
        <f>'Капитал МС'!CP147+ИГС!CP147+'Макс-М'!CP147</f>
        <v>0</v>
      </c>
      <c r="CQ147" s="9">
        <f>'Капитал МС'!CQ147+ИГС!CQ147+'Макс-М'!CQ147</f>
        <v>0</v>
      </c>
      <c r="CR147" s="8">
        <f>'Капитал МС'!CR147+ИГС!CR147+'Макс-М'!CR147</f>
        <v>0</v>
      </c>
    </row>
    <row r="148" spans="1:96" x14ac:dyDescent="0.25">
      <c r="A148" s="14"/>
      <c r="B148" s="17" t="s">
        <v>186</v>
      </c>
      <c r="C148" s="14"/>
      <c r="D148" s="27"/>
      <c r="E148" s="27"/>
      <c r="F148" s="32"/>
      <c r="G148" s="8">
        <f t="shared" si="121"/>
        <v>0</v>
      </c>
      <c r="H148" s="8">
        <f t="shared" si="122"/>
        <v>0</v>
      </c>
      <c r="I148" s="9">
        <f t="shared" si="120"/>
        <v>0</v>
      </c>
      <c r="J148" s="8">
        <f t="shared" si="123"/>
        <v>0</v>
      </c>
      <c r="K148" s="9">
        <f t="shared" si="124"/>
        <v>0</v>
      </c>
      <c r="L148" s="8">
        <f t="shared" si="125"/>
        <v>0</v>
      </c>
      <c r="M148" s="9">
        <f t="shared" si="126"/>
        <v>0</v>
      </c>
      <c r="N148" s="8">
        <f t="shared" si="127"/>
        <v>0</v>
      </c>
      <c r="O148" s="9">
        <f t="shared" si="128"/>
        <v>0</v>
      </c>
      <c r="P148" s="8">
        <f t="shared" si="129"/>
        <v>0</v>
      </c>
      <c r="Q148" s="9">
        <f t="shared" si="130"/>
        <v>0</v>
      </c>
      <c r="R148" s="8">
        <f t="shared" si="131"/>
        <v>0</v>
      </c>
      <c r="S148" s="9">
        <f t="shared" si="132"/>
        <v>0</v>
      </c>
      <c r="T148" s="8">
        <f t="shared" si="133"/>
        <v>0</v>
      </c>
      <c r="U148" s="9">
        <f t="shared" si="134"/>
        <v>0</v>
      </c>
      <c r="V148" s="8">
        <f t="shared" si="135"/>
        <v>0</v>
      </c>
      <c r="W148" s="9">
        <f t="shared" si="136"/>
        <v>0</v>
      </c>
      <c r="X148" s="8">
        <f t="shared" si="137"/>
        <v>0</v>
      </c>
      <c r="Y148" s="8">
        <f t="shared" si="138"/>
        <v>0</v>
      </c>
      <c r="Z148" s="8">
        <f t="shared" si="139"/>
        <v>0</v>
      </c>
      <c r="AA148" s="9">
        <f>'Капитал МС'!AA148+ИГС!AA148+'Макс-М'!AA148</f>
        <v>0</v>
      </c>
      <c r="AB148" s="8">
        <f>'Капитал МС'!AB148+ИГС!AB148+'Макс-М'!AB148</f>
        <v>0</v>
      </c>
      <c r="AC148" s="9">
        <f>'Капитал МС'!AC148+ИГС!AC148+'Макс-М'!AC148</f>
        <v>0</v>
      </c>
      <c r="AD148" s="8">
        <f>'Капитал МС'!AD148+ИГС!AD148+'Макс-М'!AD148</f>
        <v>0</v>
      </c>
      <c r="AE148" s="9">
        <f>'Капитал МС'!AE148+ИГС!AE148+'Макс-М'!AE148</f>
        <v>0</v>
      </c>
      <c r="AF148" s="8">
        <f>'Капитал МС'!AF148+ИГС!AF148+'Макс-М'!AF148</f>
        <v>0</v>
      </c>
      <c r="AG148" s="9">
        <f>'Капитал МС'!AG148+ИГС!AG148+'Макс-М'!AG148</f>
        <v>0</v>
      </c>
      <c r="AH148" s="8">
        <f>'Капитал МС'!AH148+ИГС!AH148+'Макс-М'!AH148</f>
        <v>0</v>
      </c>
      <c r="AI148" s="9">
        <f>'Капитал МС'!AI148+ИГС!AI148+'Макс-М'!AI148</f>
        <v>0</v>
      </c>
      <c r="AJ148" s="8">
        <f>'Капитал МС'!AJ148+ИГС!AJ148+'Макс-М'!AJ148</f>
        <v>0</v>
      </c>
      <c r="AK148" s="9">
        <f>'Капитал МС'!AK148+ИГС!AK148+'Макс-М'!AK148</f>
        <v>0</v>
      </c>
      <c r="AL148" s="8">
        <f>'Капитал МС'!AL148+ИГС!AL148+'Макс-М'!AL148</f>
        <v>0</v>
      </c>
      <c r="AM148" s="9">
        <f>'Капитал МС'!AM148+ИГС!AM148+'Макс-М'!AM148</f>
        <v>0</v>
      </c>
      <c r="AN148" s="8">
        <f>'Капитал МС'!AN148+ИГС!AN148+'Макс-М'!AN148</f>
        <v>0</v>
      </c>
      <c r="AO148" s="9">
        <f>'Капитал МС'!AO148+ИГС!AO148+'Макс-М'!AO148</f>
        <v>0</v>
      </c>
      <c r="AP148" s="8">
        <f>'Капитал МС'!AP148+ИГС!AP148+'Макс-М'!AP148</f>
        <v>0</v>
      </c>
      <c r="AQ148" s="8">
        <f t="shared" si="140"/>
        <v>0</v>
      </c>
      <c r="AR148" s="8">
        <f t="shared" si="141"/>
        <v>0</v>
      </c>
      <c r="AS148" s="9">
        <f>'Капитал МС'!AS148+ИГС!AS148+'Макс-М'!AS148</f>
        <v>0</v>
      </c>
      <c r="AT148" s="8">
        <f>'Капитал МС'!AT148+ИГС!AT148+'Макс-М'!AT148</f>
        <v>0</v>
      </c>
      <c r="AU148" s="9">
        <f>'Капитал МС'!AU148+ИГС!AU148+'Макс-М'!AU148</f>
        <v>0</v>
      </c>
      <c r="AV148" s="8">
        <f>'Капитал МС'!AV148+ИГС!AV148+'Макс-М'!AV148</f>
        <v>0</v>
      </c>
      <c r="AW148" s="9">
        <f>'Капитал МС'!AW148+ИГС!AW148+'Макс-М'!AW148</f>
        <v>0</v>
      </c>
      <c r="AX148" s="8">
        <f>'Капитал МС'!AX148+ИГС!AX148+'Макс-М'!AX148</f>
        <v>0</v>
      </c>
      <c r="AY148" s="9">
        <f>'Капитал МС'!AY148+ИГС!AY148+'Макс-М'!AY148</f>
        <v>0</v>
      </c>
      <c r="AZ148" s="8">
        <f>'Капитал МС'!AZ148+ИГС!AZ148+'Макс-М'!AZ148</f>
        <v>0</v>
      </c>
      <c r="BA148" s="9">
        <f>'Капитал МС'!BA148+ИГС!BA148+'Макс-М'!BA148</f>
        <v>0</v>
      </c>
      <c r="BB148" s="8">
        <f>'Капитал МС'!BB148+ИГС!BB148+'Макс-М'!BB148</f>
        <v>0</v>
      </c>
      <c r="BC148" s="9">
        <f>'Капитал МС'!BC148+ИГС!BC148+'Макс-М'!BC148</f>
        <v>0</v>
      </c>
      <c r="BD148" s="8">
        <f>'Капитал МС'!BD148+ИГС!BD148+'Макс-М'!BD148</f>
        <v>0</v>
      </c>
      <c r="BE148" s="9">
        <f>'Капитал МС'!BE148+ИГС!BE148+'Макс-М'!BE148</f>
        <v>0</v>
      </c>
      <c r="BF148" s="8">
        <f>'Капитал МС'!BF148+ИГС!BF148+'Макс-М'!BF148</f>
        <v>0</v>
      </c>
      <c r="BG148" s="9">
        <f>'Капитал МС'!BG148+ИГС!BG148+'Макс-М'!BG148</f>
        <v>0</v>
      </c>
      <c r="BH148" s="8">
        <f>'Капитал МС'!BH148+ИГС!BH148+'Макс-М'!BH148</f>
        <v>0</v>
      </c>
      <c r="BI148" s="8">
        <f t="shared" si="142"/>
        <v>0</v>
      </c>
      <c r="BJ148" s="8">
        <f t="shared" si="143"/>
        <v>0</v>
      </c>
      <c r="BK148" s="9">
        <f>'Капитал МС'!BK148+ИГС!BK148+'Макс-М'!BK148</f>
        <v>0</v>
      </c>
      <c r="BL148" s="8">
        <f>'Капитал МС'!BL148+ИГС!BL148+'Макс-М'!BL148</f>
        <v>0</v>
      </c>
      <c r="BM148" s="9">
        <f>'Капитал МС'!BM148+ИГС!BM148+'Макс-М'!BM148</f>
        <v>0</v>
      </c>
      <c r="BN148" s="8">
        <f>'Капитал МС'!BN148+ИГС!BN148+'Макс-М'!BN148</f>
        <v>0</v>
      </c>
      <c r="BO148" s="9">
        <f>'Капитал МС'!BO148+ИГС!BO148+'Макс-М'!BO148</f>
        <v>0</v>
      </c>
      <c r="BP148" s="8">
        <f>'Капитал МС'!BP148+ИГС!BP148+'Макс-М'!BP148</f>
        <v>0</v>
      </c>
      <c r="BQ148" s="9">
        <f>'Капитал МС'!BQ148+ИГС!BQ148+'Макс-М'!BQ148</f>
        <v>0</v>
      </c>
      <c r="BR148" s="8">
        <f>'Капитал МС'!BR148+ИГС!BR148+'Макс-М'!BR148</f>
        <v>0</v>
      </c>
      <c r="BS148" s="9">
        <f>'Капитал МС'!BS148+ИГС!BS148+'Макс-М'!BS148</f>
        <v>0</v>
      </c>
      <c r="BT148" s="8">
        <f>'Капитал МС'!BT148+ИГС!BT148+'Макс-М'!BT148</f>
        <v>0</v>
      </c>
      <c r="BU148" s="9">
        <f>'Капитал МС'!BU148+ИГС!BU148+'Макс-М'!BU148</f>
        <v>0</v>
      </c>
      <c r="BV148" s="8">
        <f>'Капитал МС'!BV148+ИГС!BV148+'Макс-М'!BV148</f>
        <v>0</v>
      </c>
      <c r="BW148" s="9">
        <f>'Капитал МС'!BW148+ИГС!BW148+'Макс-М'!BW148</f>
        <v>0</v>
      </c>
      <c r="BX148" s="8">
        <f>'Капитал МС'!BX148+ИГС!BX148+'Макс-М'!BX148</f>
        <v>0</v>
      </c>
      <c r="BY148" s="9">
        <f>'Капитал МС'!BY148+ИГС!BY148+'Макс-М'!BY148</f>
        <v>0</v>
      </c>
      <c r="BZ148" s="8">
        <f>'Капитал МС'!BZ148+ИГС!BZ148+'Макс-М'!BZ148</f>
        <v>0</v>
      </c>
      <c r="CA148" s="8">
        <f t="shared" si="144"/>
        <v>0</v>
      </c>
      <c r="CB148" s="8">
        <f t="shared" si="145"/>
        <v>0</v>
      </c>
      <c r="CC148" s="9">
        <f>'Капитал МС'!CC148+ИГС!CC148+'Макс-М'!CC148</f>
        <v>0</v>
      </c>
      <c r="CD148" s="8">
        <f>'Капитал МС'!CD148+ИГС!CD148+'Макс-М'!CD148</f>
        <v>0</v>
      </c>
      <c r="CE148" s="9">
        <f>'Капитал МС'!CE148+ИГС!CE148+'Макс-М'!CE148</f>
        <v>0</v>
      </c>
      <c r="CF148" s="8">
        <f>'Капитал МС'!CF148+ИГС!CF148+'Макс-М'!CF148</f>
        <v>0</v>
      </c>
      <c r="CG148" s="9">
        <f>'Капитал МС'!CG148+ИГС!CG148+'Макс-М'!CG148</f>
        <v>0</v>
      </c>
      <c r="CH148" s="8">
        <f>'Капитал МС'!CH148+ИГС!CH148+'Макс-М'!CH148</f>
        <v>0</v>
      </c>
      <c r="CI148" s="9">
        <f>'Капитал МС'!CI148+ИГС!CI148+'Макс-М'!CI148</f>
        <v>0</v>
      </c>
      <c r="CJ148" s="8">
        <f>'Капитал МС'!CJ148+ИГС!CJ148+'Макс-М'!CJ148</f>
        <v>0</v>
      </c>
      <c r="CK148" s="9">
        <f>'Капитал МС'!CK148+ИГС!CK148+'Макс-М'!CK148</f>
        <v>0</v>
      </c>
      <c r="CL148" s="8">
        <f>'Капитал МС'!CL148+ИГС!CL148+'Макс-М'!CL148</f>
        <v>0</v>
      </c>
      <c r="CM148" s="9">
        <f>'Капитал МС'!CM148+ИГС!CM148+'Макс-М'!CM148</f>
        <v>0</v>
      </c>
      <c r="CN148" s="8">
        <f>'Капитал МС'!CN148+ИГС!CN148+'Макс-М'!CN148</f>
        <v>0</v>
      </c>
      <c r="CO148" s="9">
        <f>'Капитал МС'!CO148+ИГС!CO148+'Макс-М'!CO148</f>
        <v>0</v>
      </c>
      <c r="CP148" s="8">
        <f>'Капитал МС'!CP148+ИГС!CP148+'Макс-М'!CP148</f>
        <v>0</v>
      </c>
      <c r="CQ148" s="9">
        <f>'Капитал МС'!CQ148+ИГС!CQ148+'Макс-М'!CQ148</f>
        <v>0</v>
      </c>
      <c r="CR148" s="8">
        <f>'Капитал МС'!CR148+ИГС!CR148+'Макс-М'!CR148</f>
        <v>0</v>
      </c>
    </row>
    <row r="149" spans="1:96" s="10" customFormat="1" ht="18" customHeight="1" x14ac:dyDescent="0.25">
      <c r="A149" s="12">
        <v>116</v>
      </c>
      <c r="B149" s="18" t="s">
        <v>187</v>
      </c>
      <c r="C149" s="12">
        <v>330423</v>
      </c>
      <c r="D149" s="25" t="s">
        <v>178</v>
      </c>
      <c r="E149" s="25" t="s">
        <v>161</v>
      </c>
      <c r="F149" s="31" t="s">
        <v>175</v>
      </c>
      <c r="G149" s="8">
        <f t="shared" si="121"/>
        <v>0</v>
      </c>
      <c r="H149" s="8">
        <f t="shared" si="122"/>
        <v>0</v>
      </c>
      <c r="I149" s="9">
        <f t="shared" si="120"/>
        <v>0</v>
      </c>
      <c r="J149" s="8">
        <f t="shared" si="123"/>
        <v>0</v>
      </c>
      <c r="K149" s="9">
        <f t="shared" si="124"/>
        <v>0</v>
      </c>
      <c r="L149" s="8">
        <f t="shared" si="125"/>
        <v>0</v>
      </c>
      <c r="M149" s="9">
        <f t="shared" si="126"/>
        <v>0</v>
      </c>
      <c r="N149" s="8">
        <f t="shared" si="127"/>
        <v>0</v>
      </c>
      <c r="O149" s="9">
        <f t="shared" si="128"/>
        <v>0</v>
      </c>
      <c r="P149" s="8">
        <f t="shared" si="129"/>
        <v>0</v>
      </c>
      <c r="Q149" s="9">
        <f t="shared" si="130"/>
        <v>0</v>
      </c>
      <c r="R149" s="8">
        <f t="shared" si="131"/>
        <v>0</v>
      </c>
      <c r="S149" s="9">
        <f t="shared" si="132"/>
        <v>0</v>
      </c>
      <c r="T149" s="8">
        <f t="shared" si="133"/>
        <v>0</v>
      </c>
      <c r="U149" s="9">
        <f t="shared" si="134"/>
        <v>0</v>
      </c>
      <c r="V149" s="8">
        <f t="shared" si="135"/>
        <v>0</v>
      </c>
      <c r="W149" s="9">
        <f t="shared" si="136"/>
        <v>0</v>
      </c>
      <c r="X149" s="8">
        <f t="shared" si="137"/>
        <v>0</v>
      </c>
      <c r="Y149" s="8">
        <f t="shared" si="138"/>
        <v>0</v>
      </c>
      <c r="Z149" s="8">
        <f t="shared" si="139"/>
        <v>0</v>
      </c>
      <c r="AA149" s="9">
        <f>'Капитал МС'!AA149+ИГС!AA149+'Макс-М'!AA149</f>
        <v>0</v>
      </c>
      <c r="AB149" s="8">
        <f>'Капитал МС'!AB149+ИГС!AB149+'Макс-М'!AB149</f>
        <v>0</v>
      </c>
      <c r="AC149" s="9">
        <f>'Капитал МС'!AC149+ИГС!AC149+'Макс-М'!AC149</f>
        <v>0</v>
      </c>
      <c r="AD149" s="8">
        <f>'Капитал МС'!AD149+ИГС!AD149+'Макс-М'!AD149</f>
        <v>0</v>
      </c>
      <c r="AE149" s="9">
        <f>'Капитал МС'!AE149+ИГС!AE149+'Макс-М'!AE149</f>
        <v>0</v>
      </c>
      <c r="AF149" s="8">
        <f>'Капитал МС'!AF149+ИГС!AF149+'Макс-М'!AF149</f>
        <v>0</v>
      </c>
      <c r="AG149" s="9">
        <f>'Капитал МС'!AG149+ИГС!AG149+'Макс-М'!AG149</f>
        <v>0</v>
      </c>
      <c r="AH149" s="8">
        <f>'Капитал МС'!AH149+ИГС!AH149+'Макс-М'!AH149</f>
        <v>0</v>
      </c>
      <c r="AI149" s="9">
        <f>'Капитал МС'!AI149+ИГС!AI149+'Макс-М'!AI149</f>
        <v>0</v>
      </c>
      <c r="AJ149" s="8">
        <f>'Капитал МС'!AJ149+ИГС!AJ149+'Макс-М'!AJ149</f>
        <v>0</v>
      </c>
      <c r="AK149" s="9">
        <f>'Капитал МС'!AK149+ИГС!AK149+'Макс-М'!AK149</f>
        <v>0</v>
      </c>
      <c r="AL149" s="8">
        <f>'Капитал МС'!AL149+ИГС!AL149+'Макс-М'!AL149</f>
        <v>0</v>
      </c>
      <c r="AM149" s="9">
        <f>'Капитал МС'!AM149+ИГС!AM149+'Макс-М'!AM149</f>
        <v>0</v>
      </c>
      <c r="AN149" s="8">
        <f>'Капитал МС'!AN149+ИГС!AN149+'Макс-М'!AN149</f>
        <v>0</v>
      </c>
      <c r="AO149" s="9">
        <f>'Капитал МС'!AO149+ИГС!AO149+'Макс-М'!AO149</f>
        <v>0</v>
      </c>
      <c r="AP149" s="8">
        <f>'Капитал МС'!AP149+ИГС!AP149+'Макс-М'!AP149</f>
        <v>0</v>
      </c>
      <c r="AQ149" s="8">
        <f t="shared" si="140"/>
        <v>0</v>
      </c>
      <c r="AR149" s="8">
        <f t="shared" si="141"/>
        <v>0</v>
      </c>
      <c r="AS149" s="9">
        <f>'Капитал МС'!AS149+ИГС!AS149+'Макс-М'!AS149</f>
        <v>0</v>
      </c>
      <c r="AT149" s="8">
        <f>'Капитал МС'!AT149+ИГС!AT149+'Макс-М'!AT149</f>
        <v>0</v>
      </c>
      <c r="AU149" s="9">
        <f>'Капитал МС'!AU149+ИГС!AU149+'Макс-М'!AU149</f>
        <v>0</v>
      </c>
      <c r="AV149" s="8">
        <f>'Капитал МС'!AV149+ИГС!AV149+'Макс-М'!AV149</f>
        <v>0</v>
      </c>
      <c r="AW149" s="9">
        <f>'Капитал МС'!AW149+ИГС!AW149+'Макс-М'!AW149</f>
        <v>0</v>
      </c>
      <c r="AX149" s="8">
        <f>'Капитал МС'!AX149+ИГС!AX149+'Макс-М'!AX149</f>
        <v>0</v>
      </c>
      <c r="AY149" s="9">
        <f>'Капитал МС'!AY149+ИГС!AY149+'Макс-М'!AY149</f>
        <v>0</v>
      </c>
      <c r="AZ149" s="8">
        <f>'Капитал МС'!AZ149+ИГС!AZ149+'Макс-М'!AZ149</f>
        <v>0</v>
      </c>
      <c r="BA149" s="9">
        <f>'Капитал МС'!BA149+ИГС!BA149+'Макс-М'!BA149</f>
        <v>0</v>
      </c>
      <c r="BB149" s="8">
        <f>'Капитал МС'!BB149+ИГС!BB149+'Макс-М'!BB149</f>
        <v>0</v>
      </c>
      <c r="BC149" s="9">
        <f>'Капитал МС'!BC149+ИГС!BC149+'Макс-М'!BC149</f>
        <v>0</v>
      </c>
      <c r="BD149" s="8">
        <f>'Капитал МС'!BD149+ИГС!BD149+'Макс-М'!BD149</f>
        <v>0</v>
      </c>
      <c r="BE149" s="9">
        <f>'Капитал МС'!BE149+ИГС!BE149+'Макс-М'!BE149</f>
        <v>0</v>
      </c>
      <c r="BF149" s="8">
        <f>'Капитал МС'!BF149+ИГС!BF149+'Макс-М'!BF149</f>
        <v>0</v>
      </c>
      <c r="BG149" s="9">
        <f>'Капитал МС'!BG149+ИГС!BG149+'Макс-М'!BG149</f>
        <v>0</v>
      </c>
      <c r="BH149" s="8">
        <f>'Капитал МС'!BH149+ИГС!BH149+'Макс-М'!BH149</f>
        <v>0</v>
      </c>
      <c r="BI149" s="8">
        <f t="shared" si="142"/>
        <v>0</v>
      </c>
      <c r="BJ149" s="8">
        <f t="shared" si="143"/>
        <v>0</v>
      </c>
      <c r="BK149" s="9">
        <f>'Капитал МС'!BK149+ИГС!BK149+'Макс-М'!BK149</f>
        <v>0</v>
      </c>
      <c r="BL149" s="8">
        <f>'Капитал МС'!BL149+ИГС!BL149+'Макс-М'!BL149</f>
        <v>0</v>
      </c>
      <c r="BM149" s="9">
        <f>'Капитал МС'!BM149+ИГС!BM149+'Макс-М'!BM149</f>
        <v>0</v>
      </c>
      <c r="BN149" s="8">
        <f>'Капитал МС'!BN149+ИГС!BN149+'Макс-М'!BN149</f>
        <v>0</v>
      </c>
      <c r="BO149" s="9">
        <f>'Капитал МС'!BO149+ИГС!BO149+'Макс-М'!BO149</f>
        <v>0</v>
      </c>
      <c r="BP149" s="8">
        <f>'Капитал МС'!BP149+ИГС!BP149+'Макс-М'!BP149</f>
        <v>0</v>
      </c>
      <c r="BQ149" s="9">
        <f>'Капитал МС'!BQ149+ИГС!BQ149+'Макс-М'!BQ149</f>
        <v>0</v>
      </c>
      <c r="BR149" s="8">
        <f>'Капитал МС'!BR149+ИГС!BR149+'Макс-М'!BR149</f>
        <v>0</v>
      </c>
      <c r="BS149" s="9">
        <f>'Капитал МС'!BS149+ИГС!BS149+'Макс-М'!BS149</f>
        <v>0</v>
      </c>
      <c r="BT149" s="8">
        <f>'Капитал МС'!BT149+ИГС!BT149+'Макс-М'!BT149</f>
        <v>0</v>
      </c>
      <c r="BU149" s="9">
        <f>'Капитал МС'!BU149+ИГС!BU149+'Макс-М'!BU149</f>
        <v>0</v>
      </c>
      <c r="BV149" s="8">
        <f>'Капитал МС'!BV149+ИГС!BV149+'Макс-М'!BV149</f>
        <v>0</v>
      </c>
      <c r="BW149" s="9">
        <f>'Капитал МС'!BW149+ИГС!BW149+'Макс-М'!BW149</f>
        <v>0</v>
      </c>
      <c r="BX149" s="8">
        <f>'Капитал МС'!BX149+ИГС!BX149+'Макс-М'!BX149</f>
        <v>0</v>
      </c>
      <c r="BY149" s="9">
        <f>'Капитал МС'!BY149+ИГС!BY149+'Макс-М'!BY149</f>
        <v>0</v>
      </c>
      <c r="BZ149" s="8">
        <f>'Капитал МС'!BZ149+ИГС!BZ149+'Макс-М'!BZ149</f>
        <v>0</v>
      </c>
      <c r="CA149" s="8">
        <f t="shared" si="144"/>
        <v>0</v>
      </c>
      <c r="CB149" s="8">
        <f t="shared" si="145"/>
        <v>0</v>
      </c>
      <c r="CC149" s="9">
        <f>'Капитал МС'!CC149+ИГС!CC149+'Макс-М'!CC149</f>
        <v>0</v>
      </c>
      <c r="CD149" s="8">
        <f>'Капитал МС'!CD149+ИГС!CD149+'Макс-М'!CD149</f>
        <v>0</v>
      </c>
      <c r="CE149" s="9">
        <f>'Капитал МС'!CE149+ИГС!CE149+'Макс-М'!CE149</f>
        <v>0</v>
      </c>
      <c r="CF149" s="8">
        <f>'Капитал МС'!CF149+ИГС!CF149+'Макс-М'!CF149</f>
        <v>0</v>
      </c>
      <c r="CG149" s="9">
        <f>'Капитал МС'!CG149+ИГС!CG149+'Макс-М'!CG149</f>
        <v>0</v>
      </c>
      <c r="CH149" s="8">
        <f>'Капитал МС'!CH149+ИГС!CH149+'Макс-М'!CH149</f>
        <v>0</v>
      </c>
      <c r="CI149" s="9">
        <f>'Капитал МС'!CI149+ИГС!CI149+'Макс-М'!CI149</f>
        <v>0</v>
      </c>
      <c r="CJ149" s="8">
        <f>'Капитал МС'!CJ149+ИГС!CJ149+'Макс-М'!CJ149</f>
        <v>0</v>
      </c>
      <c r="CK149" s="9">
        <f>'Капитал МС'!CK149+ИГС!CK149+'Макс-М'!CK149</f>
        <v>0</v>
      </c>
      <c r="CL149" s="8">
        <f>'Капитал МС'!CL149+ИГС!CL149+'Макс-М'!CL149</f>
        <v>0</v>
      </c>
      <c r="CM149" s="9">
        <f>'Капитал МС'!CM149+ИГС!CM149+'Макс-М'!CM149</f>
        <v>0</v>
      </c>
      <c r="CN149" s="8">
        <f>'Капитал МС'!CN149+ИГС!CN149+'Макс-М'!CN149</f>
        <v>0</v>
      </c>
      <c r="CO149" s="9">
        <f>'Капитал МС'!CO149+ИГС!CO149+'Макс-М'!CO149</f>
        <v>0</v>
      </c>
      <c r="CP149" s="8">
        <f>'Капитал МС'!CP149+ИГС!CP149+'Макс-М'!CP149</f>
        <v>0</v>
      </c>
      <c r="CQ149" s="9">
        <f>'Капитал МС'!CQ149+ИГС!CQ149+'Макс-М'!CQ149</f>
        <v>0</v>
      </c>
      <c r="CR149" s="8">
        <f>'Капитал МС'!CR149+ИГС!CR149+'Макс-М'!CR149</f>
        <v>0</v>
      </c>
    </row>
    <row r="150" spans="1:96" s="10" customFormat="1" ht="21.75" customHeight="1" x14ac:dyDescent="0.2">
      <c r="A150" s="14"/>
      <c r="B150" s="17" t="s">
        <v>149</v>
      </c>
      <c r="C150" s="14"/>
      <c r="D150" s="27"/>
      <c r="E150" s="34"/>
      <c r="F150" s="32"/>
      <c r="G150" s="15">
        <f t="shared" ref="G150:X150" si="147">SUBTOTAL(109,G9:G149)</f>
        <v>15189259401.82</v>
      </c>
      <c r="H150" s="15">
        <f t="shared" si="147"/>
        <v>5911788400</v>
      </c>
      <c r="I150" s="16">
        <f t="shared" si="147"/>
        <v>3995913</v>
      </c>
      <c r="J150" s="15">
        <f t="shared" si="147"/>
        <v>2436934604.48</v>
      </c>
      <c r="K150" s="16">
        <f t="shared" si="147"/>
        <v>745025</v>
      </c>
      <c r="L150" s="15">
        <f t="shared" si="147"/>
        <v>306746028.38999999</v>
      </c>
      <c r="M150" s="16">
        <f t="shared" si="147"/>
        <v>2388213</v>
      </c>
      <c r="N150" s="15">
        <f t="shared" si="147"/>
        <v>3168107767.1300001</v>
      </c>
      <c r="O150" s="16">
        <f t="shared" si="147"/>
        <v>84674</v>
      </c>
      <c r="P150" s="15">
        <f t="shared" si="147"/>
        <v>1636778656.8099999</v>
      </c>
      <c r="Q150" s="16">
        <f t="shared" si="147"/>
        <v>215984</v>
      </c>
      <c r="R150" s="15">
        <f t="shared" si="147"/>
        <v>6799054516.3000002</v>
      </c>
      <c r="S150" s="16">
        <f t="shared" si="147"/>
        <v>5590</v>
      </c>
      <c r="T150" s="15">
        <f t="shared" si="147"/>
        <v>239051884.68000001</v>
      </c>
      <c r="U150" s="16">
        <f t="shared" si="147"/>
        <v>7371</v>
      </c>
      <c r="V150" s="15">
        <f t="shared" si="147"/>
        <v>1280898023</v>
      </c>
      <c r="W150" s="16">
        <f t="shared" si="147"/>
        <v>391139</v>
      </c>
      <c r="X150" s="15">
        <f t="shared" si="147"/>
        <v>841637828.71000004</v>
      </c>
      <c r="Y150" s="15">
        <f>SUBTOTAL(109,Y9:Y149)</f>
        <v>3829143249.4400001</v>
      </c>
      <c r="Z150" s="15">
        <f t="shared" ref="Z150:AP150" si="148">SUBTOTAL(109,Z9:Z149)</f>
        <v>1508766047.3</v>
      </c>
      <c r="AA150" s="16">
        <f t="shared" si="148"/>
        <v>999003</v>
      </c>
      <c r="AB150" s="15">
        <f t="shared" si="148"/>
        <v>622247771.35000002</v>
      </c>
      <c r="AC150" s="16">
        <f t="shared" si="148"/>
        <v>186278</v>
      </c>
      <c r="AD150" s="15">
        <f t="shared" si="148"/>
        <v>76686507.390000001</v>
      </c>
      <c r="AE150" s="16">
        <f t="shared" si="148"/>
        <v>597077</v>
      </c>
      <c r="AF150" s="15">
        <f t="shared" si="148"/>
        <v>809831768.55999994</v>
      </c>
      <c r="AG150" s="16">
        <f t="shared" si="148"/>
        <v>21191</v>
      </c>
      <c r="AH150" s="15">
        <f t="shared" si="148"/>
        <v>409927298.06999999</v>
      </c>
      <c r="AI150" s="16">
        <f t="shared" si="148"/>
        <v>54010</v>
      </c>
      <c r="AJ150" s="15">
        <f t="shared" si="148"/>
        <v>1699763629.3</v>
      </c>
      <c r="AK150" s="16">
        <f t="shared" si="148"/>
        <v>1399</v>
      </c>
      <c r="AL150" s="15">
        <f t="shared" si="148"/>
        <v>59772971.18</v>
      </c>
      <c r="AM150" s="16">
        <f t="shared" si="148"/>
        <v>1849</v>
      </c>
      <c r="AN150" s="15">
        <f t="shared" si="148"/>
        <v>320232335.44</v>
      </c>
      <c r="AO150" s="16">
        <f t="shared" si="148"/>
        <v>97792</v>
      </c>
      <c r="AP150" s="15">
        <f t="shared" si="148"/>
        <v>210686274.77000001</v>
      </c>
      <c r="AQ150" s="15">
        <f>SUBTOTAL(109,AQ9:AQ149)</f>
        <v>3828266928.4400001</v>
      </c>
      <c r="AR150" s="15">
        <f t="shared" ref="AR150:BH150" si="149">SUBTOTAL(109,AR9:AR149)</f>
        <v>1508766047.3</v>
      </c>
      <c r="AS150" s="16">
        <f t="shared" si="149"/>
        <v>999003</v>
      </c>
      <c r="AT150" s="15">
        <f t="shared" si="149"/>
        <v>622247771.35000002</v>
      </c>
      <c r="AU150" s="16">
        <f t="shared" si="149"/>
        <v>186278</v>
      </c>
      <c r="AV150" s="15">
        <f t="shared" si="149"/>
        <v>76686507.390000001</v>
      </c>
      <c r="AW150" s="16">
        <f t="shared" si="149"/>
        <v>597077</v>
      </c>
      <c r="AX150" s="15">
        <f t="shared" si="149"/>
        <v>809831768.55999994</v>
      </c>
      <c r="AY150" s="16">
        <f t="shared" si="149"/>
        <v>21185</v>
      </c>
      <c r="AZ150" s="15">
        <f t="shared" si="149"/>
        <v>409215017.06999999</v>
      </c>
      <c r="BA150" s="16">
        <f t="shared" si="149"/>
        <v>54010</v>
      </c>
      <c r="BB150" s="15">
        <f t="shared" si="149"/>
        <v>1699763629.3</v>
      </c>
      <c r="BC150" s="16">
        <f t="shared" si="149"/>
        <v>1399</v>
      </c>
      <c r="BD150" s="15">
        <f t="shared" si="149"/>
        <v>59772971.18</v>
      </c>
      <c r="BE150" s="16">
        <f t="shared" si="149"/>
        <v>1849</v>
      </c>
      <c r="BF150" s="15">
        <f t="shared" si="149"/>
        <v>320478696.77999997</v>
      </c>
      <c r="BG150" s="16">
        <f t="shared" si="149"/>
        <v>97792</v>
      </c>
      <c r="BH150" s="15">
        <f t="shared" si="149"/>
        <v>210522234.77000001</v>
      </c>
      <c r="BI150" s="15">
        <f>SUBTOTAL(109,BI9:BI149)</f>
        <v>3828021172.9200001</v>
      </c>
      <c r="BJ150" s="15">
        <f t="shared" ref="BJ150:BZ150" si="150">SUBTOTAL(109,BJ9:BJ149)</f>
        <v>1508766047.3</v>
      </c>
      <c r="BK150" s="16">
        <f t="shared" si="150"/>
        <v>999003</v>
      </c>
      <c r="BL150" s="15">
        <f t="shared" si="150"/>
        <v>622247771.35000002</v>
      </c>
      <c r="BM150" s="16">
        <f t="shared" si="150"/>
        <v>186278</v>
      </c>
      <c r="BN150" s="15">
        <f t="shared" si="150"/>
        <v>76686507.390000001</v>
      </c>
      <c r="BO150" s="16">
        <f t="shared" si="150"/>
        <v>597077</v>
      </c>
      <c r="BP150" s="15">
        <f t="shared" si="150"/>
        <v>809831768.55999994</v>
      </c>
      <c r="BQ150" s="16">
        <f t="shared" si="150"/>
        <v>21182</v>
      </c>
      <c r="BR150" s="15">
        <f t="shared" si="150"/>
        <v>409174311.75</v>
      </c>
      <c r="BS150" s="16">
        <f t="shared" si="150"/>
        <v>54010</v>
      </c>
      <c r="BT150" s="15">
        <f t="shared" si="150"/>
        <v>1699763629.3</v>
      </c>
      <c r="BU150" s="16">
        <f t="shared" si="150"/>
        <v>1399</v>
      </c>
      <c r="BV150" s="15">
        <f t="shared" si="150"/>
        <v>59772971.18</v>
      </c>
      <c r="BW150" s="16">
        <f t="shared" si="150"/>
        <v>1846</v>
      </c>
      <c r="BX150" s="15">
        <f t="shared" si="150"/>
        <v>320009154.75999999</v>
      </c>
      <c r="BY150" s="16">
        <f t="shared" si="150"/>
        <v>97782</v>
      </c>
      <c r="BZ150" s="15">
        <f t="shared" si="150"/>
        <v>210317184.56999999</v>
      </c>
      <c r="CA150" s="15">
        <f>SUBTOTAL(109,CA9:CA149)</f>
        <v>3703828051.02</v>
      </c>
      <c r="CB150" s="15">
        <f t="shared" ref="CB150:CR150" si="151">SUBTOTAL(109,CB9:CB149)</f>
        <v>1385490258.0999999</v>
      </c>
      <c r="CC150" s="16">
        <f t="shared" si="151"/>
        <v>998904</v>
      </c>
      <c r="CD150" s="15">
        <f t="shared" si="151"/>
        <v>570191290.42999995</v>
      </c>
      <c r="CE150" s="16">
        <f t="shared" si="151"/>
        <v>186191</v>
      </c>
      <c r="CF150" s="15">
        <f t="shared" si="151"/>
        <v>76686506.219999999</v>
      </c>
      <c r="CG150" s="16">
        <f t="shared" si="151"/>
        <v>596982</v>
      </c>
      <c r="CH150" s="15">
        <f t="shared" si="151"/>
        <v>738612461.45000005</v>
      </c>
      <c r="CI150" s="16">
        <f t="shared" si="151"/>
        <v>21116</v>
      </c>
      <c r="CJ150" s="15">
        <f t="shared" si="151"/>
        <v>408462029.92000002</v>
      </c>
      <c r="CK150" s="16">
        <f t="shared" si="151"/>
        <v>53954</v>
      </c>
      <c r="CL150" s="15">
        <f t="shared" si="151"/>
        <v>1699763628.4000001</v>
      </c>
      <c r="CM150" s="16">
        <f t="shared" si="151"/>
        <v>1393</v>
      </c>
      <c r="CN150" s="15">
        <f t="shared" si="151"/>
        <v>59732971.140000001</v>
      </c>
      <c r="CO150" s="16">
        <f t="shared" si="151"/>
        <v>1827</v>
      </c>
      <c r="CP150" s="15">
        <f t="shared" si="151"/>
        <v>320177836.01999998</v>
      </c>
      <c r="CQ150" s="16">
        <f t="shared" si="151"/>
        <v>97773</v>
      </c>
      <c r="CR150" s="15">
        <f t="shared" si="151"/>
        <v>210112134.59999999</v>
      </c>
    </row>
    <row r="152" spans="1:96" x14ac:dyDescent="0.25">
      <c r="B152" s="35" t="s">
        <v>197</v>
      </c>
      <c r="C152" s="36">
        <f>C150-D150-L150-N150-T150</f>
        <v>-3713905680.1999998</v>
      </c>
      <c r="D152" s="36">
        <f>D150-F150-H150-J150</f>
        <v>-8348723004.4799995</v>
      </c>
      <c r="E152" s="6"/>
      <c r="F152" s="6"/>
      <c r="G152" s="36">
        <f>G150-H150-P150-R150-X150</f>
        <v>0</v>
      </c>
      <c r="H152" s="36">
        <f>H150-J150-L150-N150</f>
        <v>0</v>
      </c>
      <c r="R152" s="36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</row>
    <row r="153" spans="1:96" x14ac:dyDescent="0.25">
      <c r="B153" s="35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9"/>
      <c r="S153" s="39"/>
      <c r="T153" s="38"/>
      <c r="U153" s="38"/>
      <c r="V153" s="38"/>
      <c r="W153" s="38"/>
      <c r="X153" s="38"/>
      <c r="Y153" s="6"/>
      <c r="Z153" s="6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6"/>
      <c r="AR153" s="6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6"/>
      <c r="BJ153" s="6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6"/>
      <c r="CB153" s="6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</row>
    <row r="154" spans="1:96" x14ac:dyDescent="0.25">
      <c r="B154" s="35" t="s">
        <v>198</v>
      </c>
      <c r="C154" s="39">
        <f>C150-U150-AM150-BE150-BW150</f>
        <v>-12915</v>
      </c>
      <c r="D154" s="39">
        <f t="shared" ref="D154:F154" si="152">D150-V150-AN150-BF150-BX150</f>
        <v>-2241618209.98</v>
      </c>
      <c r="E154" s="39">
        <f t="shared" si="152"/>
        <v>-684505</v>
      </c>
      <c r="F154" s="39">
        <f t="shared" si="152"/>
        <v>-1473163522.8199999</v>
      </c>
      <c r="G154" s="39">
        <f>G150-Y150-AQ150-BI150-CA150</f>
        <v>0</v>
      </c>
      <c r="H154" s="39">
        <f t="shared" ref="H154:X154" si="153">H150-Z150-AR150-BJ150-CB150</f>
        <v>0</v>
      </c>
      <c r="I154" s="39">
        <f t="shared" si="153"/>
        <v>0</v>
      </c>
      <c r="J154" s="39">
        <f t="shared" si="153"/>
        <v>0</v>
      </c>
      <c r="K154" s="39">
        <f t="shared" si="153"/>
        <v>0</v>
      </c>
      <c r="L154" s="39">
        <f t="shared" si="153"/>
        <v>0</v>
      </c>
      <c r="M154" s="39">
        <f t="shared" si="153"/>
        <v>0</v>
      </c>
      <c r="N154" s="39">
        <f t="shared" si="153"/>
        <v>0</v>
      </c>
      <c r="O154" s="39">
        <f t="shared" si="153"/>
        <v>0</v>
      </c>
      <c r="P154" s="39">
        <f t="shared" si="153"/>
        <v>0</v>
      </c>
      <c r="Q154" s="39">
        <f t="shared" si="153"/>
        <v>0</v>
      </c>
      <c r="R154" s="39">
        <f t="shared" si="153"/>
        <v>0</v>
      </c>
      <c r="S154" s="39">
        <f t="shared" si="153"/>
        <v>0</v>
      </c>
      <c r="T154" s="39">
        <f t="shared" si="153"/>
        <v>0</v>
      </c>
      <c r="U154" s="39">
        <f t="shared" si="153"/>
        <v>0</v>
      </c>
      <c r="V154" s="39">
        <f t="shared" si="153"/>
        <v>0</v>
      </c>
      <c r="W154" s="39">
        <f t="shared" si="153"/>
        <v>0</v>
      </c>
      <c r="X154" s="39">
        <f t="shared" si="153"/>
        <v>0</v>
      </c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</row>
    <row r="155" spans="1:96" x14ac:dyDescent="0.25">
      <c r="C155" s="6"/>
      <c r="D155" s="6"/>
      <c r="E155" s="6"/>
      <c r="F155" s="6"/>
      <c r="R155" s="36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</row>
    <row r="156" spans="1:96" x14ac:dyDescent="0.25">
      <c r="B156" s="5" t="s">
        <v>199</v>
      </c>
      <c r="C156" s="36">
        <f>C150-[1]КМС!C151-[1]ИГС!C151-[1]МАКС!C151</f>
        <v>0</v>
      </c>
      <c r="D156" s="36">
        <f>D150-[1]КМС!D151-[1]ИГС!D151-[1]МАКС!D151</f>
        <v>0</v>
      </c>
      <c r="E156" s="36">
        <f>E150-[1]КМС!E151-[1]ИГС!E151-[1]МАКС!E151</f>
        <v>0</v>
      </c>
      <c r="F156" s="36">
        <f>F150-[1]КМС!F151-[1]ИГС!F151-[1]МАКС!F151</f>
        <v>0</v>
      </c>
      <c r="G156" s="36">
        <f>G150-'Капитал МС'!G150-ИГС!G150-'Макс-М'!G150</f>
        <v>0</v>
      </c>
      <c r="H156" s="36">
        <f>H150-'Капитал МС'!H150-ИГС!H150-'Макс-М'!H150</f>
        <v>0</v>
      </c>
      <c r="I156" s="36">
        <f>I150-'Капитал МС'!I150-ИГС!I150-'Макс-М'!I150</f>
        <v>0</v>
      </c>
      <c r="J156" s="36">
        <f>J150-'Капитал МС'!J150-ИГС!J150-'Макс-М'!J150</f>
        <v>0</v>
      </c>
      <c r="K156" s="36">
        <f>K150-'Капитал МС'!K150-ИГС!K150-'Макс-М'!K150</f>
        <v>0</v>
      </c>
      <c r="L156" s="36">
        <f>L150-'Капитал МС'!L150-ИГС!L150-'Макс-М'!L150</f>
        <v>0</v>
      </c>
      <c r="M156" s="36">
        <f>M150-'Капитал МС'!M150-ИГС!M150-'Макс-М'!M150</f>
        <v>0</v>
      </c>
      <c r="N156" s="36">
        <f>N150-'Капитал МС'!N150-ИГС!N150-'Макс-М'!N150</f>
        <v>0</v>
      </c>
      <c r="O156" s="36">
        <f>O150-'Капитал МС'!O150-ИГС!O150-'Макс-М'!O150</f>
        <v>0</v>
      </c>
      <c r="P156" s="36">
        <f>P150-'Капитал МС'!P150-ИГС!P150-'Макс-М'!P150</f>
        <v>0</v>
      </c>
      <c r="Q156" s="36">
        <f>Q150-'Капитал МС'!Q150-ИГС!Q150-'Макс-М'!Q150</f>
        <v>0</v>
      </c>
      <c r="R156" s="36">
        <f>R150-'Капитал МС'!R150-ИГС!R150-'Макс-М'!R150</f>
        <v>0</v>
      </c>
      <c r="S156" s="36">
        <f>S150-'Капитал МС'!S150-ИГС!S150-'Макс-М'!S150</f>
        <v>0</v>
      </c>
      <c r="T156" s="36">
        <f>T150-'Капитал МС'!T150-ИГС!T150-'Макс-М'!T150</f>
        <v>0</v>
      </c>
      <c r="U156" s="36">
        <f>U150-'Капитал МС'!U150-ИГС!U150-'Макс-М'!U150</f>
        <v>0</v>
      </c>
      <c r="V156" s="36">
        <f>V150-'Капитал МС'!V150-ИГС!V150-'Макс-М'!V150</f>
        <v>0</v>
      </c>
      <c r="W156" s="36">
        <f>W150-'Капитал МС'!W150-ИГС!W150-'Макс-М'!W150</f>
        <v>0</v>
      </c>
      <c r="X156" s="36">
        <f>X150-'Капитал МС'!X150-ИГС!X150-'Макс-М'!X150</f>
        <v>0</v>
      </c>
      <c r="Y156" s="36">
        <f>Y150-'Капитал МС'!Y150-ИГС!Y150-'Макс-М'!Y150</f>
        <v>0</v>
      </c>
      <c r="Z156" s="36">
        <f>Z150-'Капитал МС'!Z150-ИГС!Z150-'Макс-М'!Z150</f>
        <v>0</v>
      </c>
      <c r="AA156" s="36">
        <f>AA150-'Капитал МС'!AA150-ИГС!AA150-'Макс-М'!AA150</f>
        <v>0</v>
      </c>
      <c r="AB156" s="36">
        <f>AB150-'Капитал МС'!AB150-ИГС!AB150-'Макс-М'!AB150</f>
        <v>0</v>
      </c>
      <c r="AC156" s="36">
        <f>AC150-'Капитал МС'!AC150-ИГС!AC150-'Макс-М'!AC150</f>
        <v>0</v>
      </c>
      <c r="AD156" s="36">
        <f>AD150-'Капитал МС'!AD150-ИГС!AD150-'Макс-М'!AD150</f>
        <v>0</v>
      </c>
      <c r="AE156" s="36">
        <f>AE150-'Капитал МС'!AE150-ИГС!AE150-'Макс-М'!AE150</f>
        <v>0</v>
      </c>
      <c r="AF156" s="36">
        <f>AF150-'Капитал МС'!AF150-ИГС!AF150-'Макс-М'!AF150</f>
        <v>0</v>
      </c>
      <c r="AG156" s="36">
        <f>AG150-'Капитал МС'!AG150-ИГС!AG150-'Макс-М'!AG150</f>
        <v>0</v>
      </c>
      <c r="AH156" s="36">
        <f>AH150-'Капитал МС'!AH150-ИГС!AH150-'Макс-М'!AH150</f>
        <v>0</v>
      </c>
      <c r="AI156" s="36">
        <f>AI150-'Капитал МС'!AI150-ИГС!AI150-'Макс-М'!AI150</f>
        <v>0</v>
      </c>
      <c r="AJ156" s="36">
        <f>AJ150-'Капитал МС'!AJ150-ИГС!AJ150-'Макс-М'!AJ150</f>
        <v>0</v>
      </c>
      <c r="AK156" s="36">
        <f>AK150-'Капитал МС'!AK150-ИГС!AK150-'Макс-М'!AK150</f>
        <v>0</v>
      </c>
      <c r="AL156" s="36">
        <f>AL150-'Капитал МС'!AL150-ИГС!AL150-'Макс-М'!AL150</f>
        <v>0</v>
      </c>
      <c r="AM156" s="36">
        <f>AM150-'Капитал МС'!AM150-ИГС!AM150-'Макс-М'!AM150</f>
        <v>0</v>
      </c>
      <c r="AN156" s="36">
        <f>AN150-'Капитал МС'!AN150-ИГС!AN150-'Макс-М'!AN150</f>
        <v>0</v>
      </c>
      <c r="AO156" s="36">
        <f>AO150-'Капитал МС'!AO150-ИГС!AO150-'Макс-М'!AO150</f>
        <v>0</v>
      </c>
      <c r="AP156" s="36">
        <f>AP150-'Капитал МС'!AP150-ИГС!AP150-'Макс-М'!AP150</f>
        <v>0</v>
      </c>
      <c r="AQ156" s="36">
        <f>AQ150-'Капитал МС'!AQ150-ИГС!AQ150-'Макс-М'!AQ150</f>
        <v>0</v>
      </c>
      <c r="AR156" s="36">
        <f>AR150-'Капитал МС'!AR150-ИГС!AR150-'Макс-М'!AR150</f>
        <v>0</v>
      </c>
      <c r="AS156" s="36">
        <f>AS150-'Капитал МС'!AS150-ИГС!AS150-'Макс-М'!AS150</f>
        <v>0</v>
      </c>
      <c r="AT156" s="36">
        <f>AT150-'Капитал МС'!AT150-ИГС!AT150-'Макс-М'!AT150</f>
        <v>0</v>
      </c>
      <c r="AU156" s="36">
        <f>AU150-'Капитал МС'!AU150-ИГС!AU150-'Макс-М'!AU150</f>
        <v>0</v>
      </c>
      <c r="AV156" s="36">
        <f>AV150-'Капитал МС'!AV150-ИГС!AV150-'Макс-М'!AV150</f>
        <v>0</v>
      </c>
      <c r="AW156" s="36">
        <f>AW150-'Капитал МС'!AW150-ИГС!AW150-'Макс-М'!AW150</f>
        <v>0</v>
      </c>
      <c r="AX156" s="36">
        <f>AX150-'Капитал МС'!AX150-ИГС!AX150-'Макс-М'!AX150</f>
        <v>0</v>
      </c>
      <c r="AY156" s="36">
        <f>AY150-'Капитал МС'!AY150-ИГС!AY150-'Макс-М'!AY150</f>
        <v>0</v>
      </c>
      <c r="AZ156" s="36">
        <f>AZ150-'Капитал МС'!AZ150-ИГС!AZ150-'Макс-М'!AZ150</f>
        <v>0</v>
      </c>
      <c r="BA156" s="36">
        <f>BA150-'Капитал МС'!BA150-ИГС!BA150-'Макс-М'!BA150</f>
        <v>0</v>
      </c>
      <c r="BB156" s="36">
        <f>BB150-'Капитал МС'!BB150-ИГС!BB150-'Макс-М'!BB150</f>
        <v>0</v>
      </c>
      <c r="BC156" s="36">
        <f>BC150-'Капитал МС'!BC150-ИГС!BC150-'Макс-М'!BC150</f>
        <v>0</v>
      </c>
      <c r="BD156" s="36">
        <f>BD150-'Капитал МС'!BD150-ИГС!BD150-'Макс-М'!BD150</f>
        <v>0</v>
      </c>
      <c r="BE156" s="36">
        <f>BE150-'Капитал МС'!BE150-ИГС!BE150-'Макс-М'!BE150</f>
        <v>0</v>
      </c>
      <c r="BF156" s="36">
        <f>BF150-'Капитал МС'!BF150-ИГС!BF150-'Макс-М'!BF150</f>
        <v>0</v>
      </c>
      <c r="BG156" s="36">
        <f>BG150-'Капитал МС'!BG150-ИГС!BG150-'Макс-М'!BG150</f>
        <v>0</v>
      </c>
      <c r="BH156" s="36">
        <f>BH150-'Капитал МС'!BH150-ИГС!BH150-'Макс-М'!BH150</f>
        <v>0</v>
      </c>
      <c r="BI156" s="36">
        <f>BI150-'Капитал МС'!BI150-ИГС!BI150-'Макс-М'!BI150</f>
        <v>0</v>
      </c>
      <c r="BJ156" s="36">
        <f>BJ150-'Капитал МС'!BJ150-ИГС!BJ150-'Макс-М'!BJ150</f>
        <v>0</v>
      </c>
      <c r="BK156" s="36">
        <f>BK150-'Капитал МС'!BK150-ИГС!BK150-'Макс-М'!BK150</f>
        <v>0</v>
      </c>
      <c r="BL156" s="36">
        <f>BL150-'Капитал МС'!BL150-ИГС!BL150-'Макс-М'!BL150</f>
        <v>0</v>
      </c>
      <c r="BM156" s="36">
        <f>BM150-'Капитал МС'!BM150-ИГС!BM150-'Макс-М'!BM150</f>
        <v>0</v>
      </c>
      <c r="BN156" s="36">
        <f>BN150-'Капитал МС'!BN150-ИГС!BN150-'Макс-М'!BN150</f>
        <v>0</v>
      </c>
      <c r="BO156" s="36">
        <f>BO150-'Капитал МС'!BO150-ИГС!BO150-'Макс-М'!BO150</f>
        <v>0</v>
      </c>
      <c r="BP156" s="36">
        <f>BP150-'Капитал МС'!BP150-ИГС!BP150-'Макс-М'!BP150</f>
        <v>0</v>
      </c>
      <c r="BQ156" s="36">
        <f>BQ150-'Капитал МС'!BQ150-ИГС!BQ150-'Макс-М'!BQ150</f>
        <v>0</v>
      </c>
      <c r="BR156" s="36">
        <f>BR150-'Капитал МС'!BR150-ИГС!BR150-'Макс-М'!BR150</f>
        <v>0</v>
      </c>
      <c r="BS156" s="36">
        <f>BS150-'Капитал МС'!BS150-ИГС!BS150-'Макс-М'!BS150</f>
        <v>0</v>
      </c>
      <c r="BT156" s="36">
        <f>BT150-'Капитал МС'!BT150-ИГС!BT150-'Макс-М'!BT150</f>
        <v>0</v>
      </c>
      <c r="BU156" s="36">
        <f>BU150-'Капитал МС'!BU150-ИГС!BU150-'Макс-М'!BU150</f>
        <v>0</v>
      </c>
      <c r="BV156" s="36">
        <f>BV150-'Капитал МС'!BV150-ИГС!BV150-'Макс-М'!BV150</f>
        <v>0</v>
      </c>
      <c r="BW156" s="36">
        <f>BW150-'Капитал МС'!BW150-ИГС!BW150-'Макс-М'!BW150</f>
        <v>0</v>
      </c>
      <c r="BX156" s="36">
        <f>BX150-'Капитал МС'!BX150-ИГС!BX150-'Макс-М'!BX150</f>
        <v>0</v>
      </c>
      <c r="BY156" s="36">
        <f>BY150-'Капитал МС'!BY150-ИГС!BY150-'Макс-М'!BY150</f>
        <v>0</v>
      </c>
      <c r="BZ156" s="36">
        <f>BZ150-'Капитал МС'!BZ150-ИГС!BZ150-'Макс-М'!BZ150</f>
        <v>0</v>
      </c>
      <c r="CA156" s="36">
        <f>CA150-'Капитал МС'!CA150-ИГС!CA150-'Макс-М'!CA150</f>
        <v>0</v>
      </c>
      <c r="CB156" s="36">
        <f>CB150-'Капитал МС'!CB150-ИГС!CB150-'Макс-М'!CB150</f>
        <v>0</v>
      </c>
      <c r="CC156" s="36">
        <f>CC150-'Капитал МС'!CC150-ИГС!CC150-'Макс-М'!CC150</f>
        <v>0</v>
      </c>
      <c r="CD156" s="36">
        <f>CD150-'Капитал МС'!CD150-ИГС!CD150-'Макс-М'!CD150</f>
        <v>0</v>
      </c>
      <c r="CE156" s="36">
        <f>CE150-'Капитал МС'!CE150-ИГС!CE150-'Макс-М'!CE150</f>
        <v>0</v>
      </c>
      <c r="CF156" s="36">
        <f>CF150-'Капитал МС'!CF150-ИГС!CF150-'Макс-М'!CF150</f>
        <v>0</v>
      </c>
      <c r="CG156" s="36">
        <f>CG150-'Капитал МС'!CG150-ИГС!CG150-'Макс-М'!CG150</f>
        <v>0</v>
      </c>
      <c r="CH156" s="36">
        <f>CH150-'Капитал МС'!CH150-ИГС!CH150-'Макс-М'!CH150</f>
        <v>0</v>
      </c>
      <c r="CI156" s="36">
        <f>CI150-'Капитал МС'!CI150-ИГС!CI150-'Макс-М'!CI150</f>
        <v>0</v>
      </c>
      <c r="CJ156" s="36">
        <f>CJ150-'Капитал МС'!CJ150-ИГС!CJ150-'Макс-М'!CJ150</f>
        <v>0</v>
      </c>
      <c r="CK156" s="36">
        <f>CK150-'Капитал МС'!CK150-ИГС!CK150-'Макс-М'!CK150</f>
        <v>0</v>
      </c>
      <c r="CL156" s="36">
        <f>CL150-'Капитал МС'!CL150-ИГС!CL150-'Макс-М'!CL150</f>
        <v>0</v>
      </c>
      <c r="CM156" s="36">
        <f>CM150-'Капитал МС'!CM150-ИГС!CM150-'Макс-М'!CM150</f>
        <v>0</v>
      </c>
      <c r="CN156" s="36">
        <f>CN150-'Капитал МС'!CN150-ИГС!CN150-'Макс-М'!CN150</f>
        <v>0</v>
      </c>
      <c r="CO156" s="36">
        <f>CO150-'Капитал МС'!CO150-ИГС!CO150-'Макс-М'!CO150</f>
        <v>0</v>
      </c>
      <c r="CP156" s="36">
        <f>CP150-'Капитал МС'!CP150-ИГС!CP150-'Макс-М'!CP150</f>
        <v>0</v>
      </c>
      <c r="CQ156" s="36">
        <f>CQ150-'Капитал МС'!CQ150-ИГС!CQ150-'Макс-М'!CQ150</f>
        <v>0</v>
      </c>
      <c r="CR156" s="36">
        <f>CR150-'Капитал МС'!CR150-ИГС!CR150-'Макс-М'!CR150</f>
        <v>0</v>
      </c>
    </row>
    <row r="158" spans="1:96" x14ac:dyDescent="0.25">
      <c r="B158" s="5" t="s">
        <v>201</v>
      </c>
      <c r="G158" s="36">
        <f>H158+P158+R158+X158</f>
        <v>17302301300</v>
      </c>
      <c r="H158" s="36">
        <f>J158+L158+N158</f>
        <v>6011741800</v>
      </c>
      <c r="I158" s="6">
        <f>3450510+250267+350513</f>
        <v>4051290</v>
      </c>
      <c r="J158" s="6">
        <v>2079044900</v>
      </c>
      <c r="K158" s="42">
        <v>746654</v>
      </c>
      <c r="L158" s="36">
        <v>471138800</v>
      </c>
      <c r="M158" s="42">
        <v>2447367</v>
      </c>
      <c r="N158" s="36">
        <f>3461558100</f>
        <v>3461558100</v>
      </c>
      <c r="O158" s="42">
        <v>87054</v>
      </c>
      <c r="P158" s="36">
        <v>1780645900</v>
      </c>
      <c r="Q158" s="42">
        <v>244336</v>
      </c>
      <c r="R158" s="36">
        <v>8536096700</v>
      </c>
      <c r="S158" s="42">
        <v>6913</v>
      </c>
      <c r="T158" s="36">
        <v>249700500</v>
      </c>
      <c r="U158" s="42">
        <v>8402</v>
      </c>
      <c r="V158" s="36">
        <v>1438099300</v>
      </c>
      <c r="W158" s="42">
        <v>400981</v>
      </c>
      <c r="X158" s="36">
        <v>973816900</v>
      </c>
    </row>
    <row r="159" spans="1:96" x14ac:dyDescent="0.25">
      <c r="B159" s="5" t="s">
        <v>202</v>
      </c>
      <c r="G159" s="36">
        <f>H159+P159+R159+X159</f>
        <v>1980844600</v>
      </c>
      <c r="H159" s="36">
        <f>J159+L159+N159</f>
        <v>99953500</v>
      </c>
      <c r="I159" s="6">
        <v>55377</v>
      </c>
      <c r="J159" s="6">
        <v>15153500</v>
      </c>
      <c r="K159" s="42">
        <v>1629</v>
      </c>
      <c r="L159" s="36">
        <v>1129100</v>
      </c>
      <c r="M159" s="42">
        <v>59154</v>
      </c>
      <c r="N159" s="36">
        <v>83670900</v>
      </c>
      <c r="O159" s="42">
        <v>2380</v>
      </c>
      <c r="P159" s="36">
        <v>113799500</v>
      </c>
      <c r="Q159" s="42">
        <v>28352</v>
      </c>
      <c r="R159" s="36">
        <v>1737042200</v>
      </c>
      <c r="S159" s="42">
        <v>1323</v>
      </c>
      <c r="T159" s="36"/>
      <c r="U159" s="42">
        <v>1031</v>
      </c>
      <c r="V159" s="43">
        <v>157201277</v>
      </c>
      <c r="W159" s="42">
        <v>9842</v>
      </c>
      <c r="X159" s="36">
        <v>30049400</v>
      </c>
    </row>
    <row r="160" spans="1:96" x14ac:dyDescent="0.25">
      <c r="B160" s="5" t="s">
        <v>204</v>
      </c>
      <c r="G160" s="36">
        <f>H160+P160+R160+X160</f>
        <v>15321456700</v>
      </c>
      <c r="H160" s="36">
        <f>J160+L160+N160</f>
        <v>5911788300</v>
      </c>
      <c r="I160" s="6">
        <f>I158-I159</f>
        <v>3995913</v>
      </c>
      <c r="J160" s="36">
        <f>J158-J159</f>
        <v>2063891400</v>
      </c>
      <c r="K160" s="42">
        <v>745025</v>
      </c>
      <c r="L160" s="36">
        <f>L158-L159</f>
        <v>470009700</v>
      </c>
      <c r="M160" s="42">
        <v>2388213</v>
      </c>
      <c r="N160" s="36">
        <f>N158-N159</f>
        <v>3377887200</v>
      </c>
      <c r="O160" s="42">
        <v>84674</v>
      </c>
      <c r="P160" s="36">
        <f>P158-P159</f>
        <v>1666846400</v>
      </c>
      <c r="Q160" s="42">
        <v>215984</v>
      </c>
      <c r="R160" s="36">
        <f>R158-R159</f>
        <v>6799054500</v>
      </c>
      <c r="S160" s="42">
        <v>5590</v>
      </c>
      <c r="T160" s="36">
        <f>T158-T159</f>
        <v>249700500</v>
      </c>
      <c r="U160" s="42">
        <v>7371</v>
      </c>
      <c r="V160" s="36">
        <f>V158-V159</f>
        <v>1280898023</v>
      </c>
      <c r="W160" s="42">
        <v>391139</v>
      </c>
      <c r="X160" s="36">
        <f>X158-X159</f>
        <v>943767500</v>
      </c>
    </row>
    <row r="161" spans="2:24" x14ac:dyDescent="0.25">
      <c r="B161" s="5" t="s">
        <v>203</v>
      </c>
      <c r="G161" s="36">
        <f t="shared" ref="G161:X161" si="154">G150-G160</f>
        <v>-132197298.18000001</v>
      </c>
      <c r="H161" s="36">
        <f t="shared" si="154"/>
        <v>100</v>
      </c>
      <c r="I161" s="42">
        <f t="shared" si="154"/>
        <v>0</v>
      </c>
      <c r="J161" s="36">
        <f t="shared" si="154"/>
        <v>373043204.48000002</v>
      </c>
      <c r="K161" s="42">
        <f t="shared" si="154"/>
        <v>0</v>
      </c>
      <c r="L161" s="36">
        <f t="shared" si="154"/>
        <v>-163263671.61000001</v>
      </c>
      <c r="M161" s="42">
        <f t="shared" si="154"/>
        <v>0</v>
      </c>
      <c r="N161" s="36">
        <f t="shared" si="154"/>
        <v>-209779432.87</v>
      </c>
      <c r="O161" s="42">
        <f t="shared" si="154"/>
        <v>0</v>
      </c>
      <c r="P161" s="36">
        <f t="shared" si="154"/>
        <v>-30067743.190000001</v>
      </c>
      <c r="Q161" s="42">
        <f t="shared" si="154"/>
        <v>0</v>
      </c>
      <c r="R161" s="36">
        <f t="shared" si="154"/>
        <v>16.3</v>
      </c>
      <c r="S161" s="42">
        <f t="shared" si="154"/>
        <v>0</v>
      </c>
      <c r="T161" s="36">
        <f t="shared" si="154"/>
        <v>-10648615.32</v>
      </c>
      <c r="U161" s="42">
        <f t="shared" si="154"/>
        <v>0</v>
      </c>
      <c r="V161" s="36">
        <f t="shared" si="154"/>
        <v>0</v>
      </c>
      <c r="W161" s="42">
        <f t="shared" si="154"/>
        <v>0</v>
      </c>
      <c r="X161" s="36">
        <f t="shared" si="154"/>
        <v>-102129671.29000001</v>
      </c>
    </row>
  </sheetData>
  <customSheetViews>
    <customSheetView guid="{40AA6847-ADDF-4C74-8B3E-D1CCBEEB7235}" scale="90" showPageBreaks="1" zeroValues="0" fitToPage="1" printArea="1" hiddenColumns="1" view="pageBreakPreview">
      <pane xSplit="2" ySplit="8" topLeftCell="G9" activePane="bottomRight" state="frozen"/>
      <selection pane="bottomRight" activeCell="B13" sqref="B13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8" scale="58" fitToWidth="0" fitToHeight="2" orientation="landscape" r:id="rId1"/>
    </customSheetView>
    <customSheetView guid="{856964FD-C69B-4DBD-A2ED-FC82A1EDBD1D}" scale="90" showPageBreaks="1" fitToPage="1" printArea="1" view="pageBreakPreview">
      <pane xSplit="2" ySplit="8" topLeftCell="I138" activePane="bottomRight" state="frozen"/>
      <selection pane="bottomRight" activeCell="T151" sqref="T15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44" fitToWidth="0" fitToHeight="2" orientation="landscape" r:id="rId2"/>
    </customSheetView>
    <customSheetView guid="{6ACAC417-79FB-499C-A411-B589206B17E5}" scale="90" showPageBreaks="1" fitToPage="1" printArea="1" view="pageBreakPreview">
      <pane xSplit="2" ySplit="8" topLeftCell="G150" activePane="bottomRight" state="frozen"/>
      <selection pane="bottomRight" activeCell="AW6" sqref="AW6:AX7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39" fitToWidth="0" fitToHeight="2" orientation="landscape" r:id="rId3"/>
    </customSheetView>
    <customSheetView guid="{A438F315-6496-4240-8882-7C29E0FE4492}" scale="90" showPageBreaks="1" fitToPage="1" printArea="1" view="pageBreakPreview">
      <pane xSplit="2" ySplit="8" topLeftCell="C34" activePane="bottomRight" state="frozen"/>
      <selection pane="bottomRight" activeCell="A44" sqref="A44:XFD44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39" fitToWidth="0" fitToHeight="2" orientation="landscape" r:id="rId4"/>
    </customSheetView>
    <customSheetView guid="{2AE181D0-EBE1-4976-8A10-E11977F7D69E}" scale="90" showPageBreaks="1" zeroValues="0" printArea="1" hiddenColumns="1" view="pageBreakPreview">
      <pane xSplit="2" ySplit="8" topLeftCell="L144" activePane="bottomRight" state="frozen"/>
      <selection pane="bottomRight" activeCell="X165" sqref="X165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5"/>
    </customSheetView>
    <customSheetView guid="{EDC71DCB-7AA5-4C5F-98A0-59C6796EDD33}" scale="90" showPageBreaks="1" fitToPage="1" printArea="1" view="pageBreakPreview">
      <pane xSplit="2" ySplit="8" topLeftCell="R9" activePane="bottomRight" state="frozen"/>
      <selection pane="bottomRight" activeCell="J159" sqref="J159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8" fitToWidth="0" fitToHeight="2" orientation="landscape" r:id="rId6"/>
    </customSheetView>
  </customSheetViews>
  <mergeCells count="98">
    <mergeCell ref="CO6:CP6"/>
    <mergeCell ref="CQ6:CQ7"/>
    <mergeCell ref="CR6:CR7"/>
    <mergeCell ref="BZ6:BZ7"/>
    <mergeCell ref="CA4:CR4"/>
    <mergeCell ref="CA5:CA7"/>
    <mergeCell ref="CB5:CH5"/>
    <mergeCell ref="CI5:CJ5"/>
    <mergeCell ref="CK5:CP5"/>
    <mergeCell ref="CQ5:CR5"/>
    <mergeCell ref="CB6:CB7"/>
    <mergeCell ref="CC6:CD6"/>
    <mergeCell ref="CE6:CF6"/>
    <mergeCell ref="CG6:CH6"/>
    <mergeCell ref="CI6:CI7"/>
    <mergeCell ref="CJ6:CJ7"/>
    <mergeCell ref="CK6:CK7"/>
    <mergeCell ref="CL6:CL7"/>
    <mergeCell ref="CM6:CN6"/>
    <mergeCell ref="BS6:BS7"/>
    <mergeCell ref="BT6:BT7"/>
    <mergeCell ref="BU6:BV6"/>
    <mergeCell ref="BW6:BX6"/>
    <mergeCell ref="BY6:BY7"/>
    <mergeCell ref="BI4:BZ4"/>
    <mergeCell ref="BI5:BI7"/>
    <mergeCell ref="BJ5:BP5"/>
    <mergeCell ref="BQ5:BR5"/>
    <mergeCell ref="BS5:BX5"/>
    <mergeCell ref="BY5:BZ5"/>
    <mergeCell ref="BJ6:BJ7"/>
    <mergeCell ref="BK6:BL6"/>
    <mergeCell ref="BM6:BN6"/>
    <mergeCell ref="BO6:BP6"/>
    <mergeCell ref="BQ6:BQ7"/>
    <mergeCell ref="BR6:BR7"/>
    <mergeCell ref="BB6:BB7"/>
    <mergeCell ref="BC6:BD6"/>
    <mergeCell ref="BE6:BF6"/>
    <mergeCell ref="BG6:BG7"/>
    <mergeCell ref="BH6:BH7"/>
    <mergeCell ref="AM6:AN6"/>
    <mergeCell ref="AO6:AO7"/>
    <mergeCell ref="AP6:AP7"/>
    <mergeCell ref="AQ4:BH4"/>
    <mergeCell ref="AQ5:AQ7"/>
    <mergeCell ref="AR5:AX5"/>
    <mergeCell ref="AY5:AZ5"/>
    <mergeCell ref="BA5:BF5"/>
    <mergeCell ref="BG5:BH5"/>
    <mergeCell ref="AR6:AR7"/>
    <mergeCell ref="AS6:AT6"/>
    <mergeCell ref="AU6:AV6"/>
    <mergeCell ref="AW6:AX6"/>
    <mergeCell ref="AY6:AY7"/>
    <mergeCell ref="AZ6:AZ7"/>
    <mergeCell ref="BA6:BA7"/>
    <mergeCell ref="F4:F7"/>
    <mergeCell ref="Y4:AP4"/>
    <mergeCell ref="Y5:Y7"/>
    <mergeCell ref="Z5:AF5"/>
    <mergeCell ref="AG5:AH5"/>
    <mergeCell ref="AI5:AN5"/>
    <mergeCell ref="AO5:AP5"/>
    <mergeCell ref="Z6:Z7"/>
    <mergeCell ref="AA6:AB6"/>
    <mergeCell ref="AC6:AD6"/>
    <mergeCell ref="AE6:AF6"/>
    <mergeCell ref="AG6:AG7"/>
    <mergeCell ref="AH6:AH7"/>
    <mergeCell ref="AI6:AI7"/>
    <mergeCell ref="AJ6:AJ7"/>
    <mergeCell ref="AK6:AL6"/>
    <mergeCell ref="G2:X2"/>
    <mergeCell ref="U1:X1"/>
    <mergeCell ref="K6:L6"/>
    <mergeCell ref="M6:N6"/>
    <mergeCell ref="H5:N5"/>
    <mergeCell ref="H6:H7"/>
    <mergeCell ref="W5:X5"/>
    <mergeCell ref="W6:W7"/>
    <mergeCell ref="X6:X7"/>
    <mergeCell ref="B4:B7"/>
    <mergeCell ref="A4:A7"/>
    <mergeCell ref="G4:X4"/>
    <mergeCell ref="O5:P5"/>
    <mergeCell ref="G5:G7"/>
    <mergeCell ref="Q5:V5"/>
    <mergeCell ref="S6:T6"/>
    <mergeCell ref="U6:V6"/>
    <mergeCell ref="R6:R7"/>
    <mergeCell ref="O6:O7"/>
    <mergeCell ref="P6:P7"/>
    <mergeCell ref="Q6:Q7"/>
    <mergeCell ref="I6:J6"/>
    <mergeCell ref="C4:C7"/>
    <mergeCell ref="D4:D7"/>
    <mergeCell ref="E4:E7"/>
  </mergeCells>
  <printOptions horizontalCentered="1"/>
  <pageMargins left="0.39370078740157483" right="0.39370078740157483" top="0.59055118110236227" bottom="0.39370078740157483" header="0.31496062992125984" footer="0.31496062992125984"/>
  <pageSetup paperSize="8" scale="58" fitToWidth="0" fitToHeight="2" orientation="landscape" r:id="rId7"/>
  <colBreaks count="3" manualBreakCount="3">
    <brk id="38" max="150" man="1"/>
    <brk id="56" max="150" man="1"/>
    <brk id="74" max="1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54"/>
  <sheetViews>
    <sheetView showZeros="0" view="pageBreakPreview" zoomScale="90" zoomScaleSheetLayoutView="90" workbookViewId="0">
      <pane xSplit="6" ySplit="8" topLeftCell="H9" activePane="bottomRight" state="frozen"/>
      <selection pane="topRight" activeCell="G1" sqref="G1"/>
      <selection pane="bottomLeft" activeCell="A9" sqref="A9"/>
      <selection pane="bottomRight" activeCell="G2" sqref="G2:X2"/>
    </sheetView>
  </sheetViews>
  <sheetFormatPr defaultRowHeight="15" x14ac:dyDescent="0.25"/>
  <cols>
    <col min="1" max="1" width="6.28515625" style="4" customWidth="1"/>
    <col min="2" max="2" width="75.42578125" style="5" customWidth="1"/>
    <col min="3" max="5" width="15.7109375" style="5" hidden="1" customWidth="1"/>
    <col min="6" max="6" width="15.7109375" style="33" hidden="1" customWidth="1"/>
    <col min="7" max="7" width="19" style="6" customWidth="1"/>
    <col min="8" max="8" width="18" style="6" customWidth="1"/>
    <col min="9" max="9" width="11.28515625" style="6" customWidth="1"/>
    <col min="10" max="10" width="17.7109375" style="6" customWidth="1"/>
    <col min="11" max="11" width="11.85546875" style="6" customWidth="1"/>
    <col min="12" max="12" width="14.42578125" style="6" customWidth="1"/>
    <col min="13" max="13" width="12" style="6" customWidth="1"/>
    <col min="14" max="14" width="17.7109375" style="6" customWidth="1"/>
    <col min="15" max="15" width="13.7109375" style="6" customWidth="1"/>
    <col min="16" max="16" width="17.140625" style="6" customWidth="1"/>
    <col min="17" max="17" width="11.28515625" style="6" customWidth="1"/>
    <col min="18" max="18" width="16.28515625" style="6" customWidth="1"/>
    <col min="19" max="19" width="12.42578125" style="6" customWidth="1"/>
    <col min="20" max="20" width="14.5703125" style="6" customWidth="1"/>
    <col min="21" max="21" width="11.28515625" style="6" customWidth="1"/>
    <col min="22" max="22" width="16.7109375" style="6" customWidth="1"/>
    <col min="23" max="23" width="10.42578125" style="6" customWidth="1"/>
    <col min="24" max="24" width="16.7109375" style="6" customWidth="1"/>
    <col min="25" max="25" width="16.5703125" style="1" customWidth="1"/>
    <col min="26" max="31" width="9.140625" style="1"/>
    <col min="32" max="32" width="10.7109375" style="1" customWidth="1"/>
    <col min="33" max="35" width="9.140625" style="1"/>
    <col min="36" max="36" width="13" style="1" bestFit="1" customWidth="1"/>
    <col min="37" max="37" width="9.140625" style="1"/>
    <col min="38" max="38" width="12.5703125" style="1" bestFit="1" customWidth="1"/>
    <col min="39" max="39" width="9.140625" style="1"/>
    <col min="40" max="40" width="13" style="1" customWidth="1"/>
    <col min="41" max="41" width="9.140625" style="1"/>
    <col min="42" max="42" width="15.42578125" style="1" customWidth="1"/>
    <col min="43" max="43" width="16" style="1" customWidth="1"/>
    <col min="44" max="53" width="9.140625" style="1"/>
    <col min="54" max="54" width="13" style="1" bestFit="1" customWidth="1"/>
    <col min="55" max="55" width="9.140625" style="1"/>
    <col min="56" max="56" width="12.5703125" style="1" bestFit="1" customWidth="1"/>
    <col min="57" max="57" width="9.140625" style="1"/>
    <col min="58" max="58" width="11.85546875" style="1" customWidth="1"/>
    <col min="59" max="59" width="9.140625" style="1"/>
    <col min="60" max="60" width="15.7109375" style="1" customWidth="1"/>
    <col min="61" max="61" width="16.140625" style="1" customWidth="1"/>
    <col min="62" max="71" width="9.140625" style="1"/>
    <col min="72" max="72" width="13" style="1" bestFit="1" customWidth="1"/>
    <col min="73" max="73" width="9.140625" style="1"/>
    <col min="74" max="74" width="12.5703125" style="1" bestFit="1" customWidth="1"/>
    <col min="75" max="75" width="9.140625" style="1"/>
    <col min="76" max="76" width="12" style="1" bestFit="1" customWidth="1"/>
    <col min="77" max="77" width="9.140625" style="1"/>
    <col min="78" max="79" width="15.7109375" style="1" customWidth="1"/>
    <col min="80" max="89" width="9.140625" style="1"/>
    <col min="90" max="90" width="13" style="1" bestFit="1" customWidth="1"/>
    <col min="91" max="91" width="9.140625" style="1"/>
    <col min="92" max="92" width="12.5703125" style="1" bestFit="1" customWidth="1"/>
    <col min="93" max="93" width="9.140625" style="1"/>
    <col min="94" max="94" width="14.28515625" style="1" customWidth="1"/>
    <col min="95" max="95" width="9.140625" style="1"/>
    <col min="96" max="96" width="18" style="1" customWidth="1"/>
    <col min="97" max="16384" width="9.140625" style="1"/>
  </cols>
  <sheetData>
    <row r="1" spans="1:96" ht="69.75" customHeight="1" x14ac:dyDescent="0.25">
      <c r="A1" s="1"/>
      <c r="B1" s="2"/>
      <c r="C1" s="2"/>
      <c r="D1" s="2"/>
      <c r="E1" s="2"/>
      <c r="F1" s="28"/>
      <c r="U1" s="55" t="s">
        <v>205</v>
      </c>
      <c r="V1" s="56"/>
      <c r="W1" s="56"/>
      <c r="X1" s="56"/>
    </row>
    <row r="2" spans="1:96" ht="18.75" x14ac:dyDescent="0.3">
      <c r="A2" s="21"/>
      <c r="B2" s="11"/>
      <c r="C2" s="11"/>
      <c r="D2" s="11"/>
      <c r="E2" s="11"/>
      <c r="F2" s="29"/>
      <c r="G2" s="53" t="s">
        <v>195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96" x14ac:dyDescent="0.25">
      <c r="A3" s="1"/>
      <c r="B3" s="2"/>
      <c r="C3" s="2"/>
      <c r="D3" s="2"/>
      <c r="E3" s="2"/>
      <c r="F3" s="28"/>
    </row>
    <row r="4" spans="1:96" ht="15" customHeight="1" x14ac:dyDescent="0.25">
      <c r="A4" s="44" t="s">
        <v>0</v>
      </c>
      <c r="B4" s="44" t="s">
        <v>1</v>
      </c>
      <c r="C4" s="44" t="s">
        <v>151</v>
      </c>
      <c r="D4" s="44" t="s">
        <v>152</v>
      </c>
      <c r="E4" s="44" t="s">
        <v>153</v>
      </c>
      <c r="F4" s="44" t="s">
        <v>154</v>
      </c>
      <c r="G4" s="47" t="s">
        <v>194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7" t="s">
        <v>190</v>
      </c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7" t="s">
        <v>191</v>
      </c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7" t="s">
        <v>192</v>
      </c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7" t="s">
        <v>193</v>
      </c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</row>
    <row r="5" spans="1:96" ht="44.25" customHeight="1" x14ac:dyDescent="0.25">
      <c r="A5" s="45"/>
      <c r="B5" s="45"/>
      <c r="C5" s="45"/>
      <c r="D5" s="45"/>
      <c r="E5" s="45"/>
      <c r="F5" s="45"/>
      <c r="G5" s="51" t="s">
        <v>122</v>
      </c>
      <c r="H5" s="49" t="s">
        <v>108</v>
      </c>
      <c r="I5" s="50"/>
      <c r="J5" s="50"/>
      <c r="K5" s="50"/>
      <c r="L5" s="50"/>
      <c r="M5" s="50"/>
      <c r="N5" s="50"/>
      <c r="O5" s="49" t="s">
        <v>115</v>
      </c>
      <c r="P5" s="50"/>
      <c r="Q5" s="49" t="s">
        <v>118</v>
      </c>
      <c r="R5" s="50"/>
      <c r="S5" s="50"/>
      <c r="T5" s="50"/>
      <c r="U5" s="50"/>
      <c r="V5" s="50"/>
      <c r="W5" s="49" t="s">
        <v>119</v>
      </c>
      <c r="X5" s="50"/>
      <c r="Y5" s="51" t="s">
        <v>122</v>
      </c>
      <c r="Z5" s="49" t="s">
        <v>108</v>
      </c>
      <c r="AA5" s="50"/>
      <c r="AB5" s="50"/>
      <c r="AC5" s="50"/>
      <c r="AD5" s="50"/>
      <c r="AE5" s="50"/>
      <c r="AF5" s="50"/>
      <c r="AG5" s="49" t="s">
        <v>115</v>
      </c>
      <c r="AH5" s="50"/>
      <c r="AI5" s="49" t="s">
        <v>118</v>
      </c>
      <c r="AJ5" s="50"/>
      <c r="AK5" s="50"/>
      <c r="AL5" s="50"/>
      <c r="AM5" s="50"/>
      <c r="AN5" s="50"/>
      <c r="AO5" s="49" t="s">
        <v>119</v>
      </c>
      <c r="AP5" s="50"/>
      <c r="AQ5" s="51" t="s">
        <v>122</v>
      </c>
      <c r="AR5" s="49" t="s">
        <v>108</v>
      </c>
      <c r="AS5" s="50"/>
      <c r="AT5" s="50"/>
      <c r="AU5" s="50"/>
      <c r="AV5" s="50"/>
      <c r="AW5" s="50"/>
      <c r="AX5" s="50"/>
      <c r="AY5" s="49" t="s">
        <v>115</v>
      </c>
      <c r="AZ5" s="50"/>
      <c r="BA5" s="49" t="s">
        <v>118</v>
      </c>
      <c r="BB5" s="50"/>
      <c r="BC5" s="50"/>
      <c r="BD5" s="50"/>
      <c r="BE5" s="50"/>
      <c r="BF5" s="50"/>
      <c r="BG5" s="49" t="s">
        <v>119</v>
      </c>
      <c r="BH5" s="50"/>
      <c r="BI5" s="51" t="s">
        <v>122</v>
      </c>
      <c r="BJ5" s="49" t="s">
        <v>108</v>
      </c>
      <c r="BK5" s="50"/>
      <c r="BL5" s="50"/>
      <c r="BM5" s="50"/>
      <c r="BN5" s="50"/>
      <c r="BO5" s="50"/>
      <c r="BP5" s="50"/>
      <c r="BQ5" s="49" t="s">
        <v>115</v>
      </c>
      <c r="BR5" s="50"/>
      <c r="BS5" s="49" t="s">
        <v>118</v>
      </c>
      <c r="BT5" s="50"/>
      <c r="BU5" s="50"/>
      <c r="BV5" s="50"/>
      <c r="BW5" s="50"/>
      <c r="BX5" s="50"/>
      <c r="BY5" s="49" t="s">
        <v>119</v>
      </c>
      <c r="BZ5" s="50"/>
      <c r="CA5" s="51" t="s">
        <v>122</v>
      </c>
      <c r="CB5" s="49" t="s">
        <v>108</v>
      </c>
      <c r="CC5" s="50"/>
      <c r="CD5" s="50"/>
      <c r="CE5" s="50"/>
      <c r="CF5" s="50"/>
      <c r="CG5" s="50"/>
      <c r="CH5" s="50"/>
      <c r="CI5" s="49" t="s">
        <v>115</v>
      </c>
      <c r="CJ5" s="50"/>
      <c r="CK5" s="49" t="s">
        <v>118</v>
      </c>
      <c r="CL5" s="50"/>
      <c r="CM5" s="50"/>
      <c r="CN5" s="50"/>
      <c r="CO5" s="50"/>
      <c r="CP5" s="50"/>
      <c r="CQ5" s="49" t="s">
        <v>119</v>
      </c>
      <c r="CR5" s="50"/>
    </row>
    <row r="6" spans="1:96" ht="33" customHeight="1" x14ac:dyDescent="0.25">
      <c r="A6" s="45"/>
      <c r="B6" s="45"/>
      <c r="C6" s="45"/>
      <c r="D6" s="45"/>
      <c r="E6" s="45"/>
      <c r="F6" s="45"/>
      <c r="G6" s="52"/>
      <c r="H6" s="49" t="s">
        <v>121</v>
      </c>
      <c r="I6" s="49" t="s">
        <v>110</v>
      </c>
      <c r="J6" s="50"/>
      <c r="K6" s="49" t="s">
        <v>112</v>
      </c>
      <c r="L6" s="50"/>
      <c r="M6" s="49" t="s">
        <v>113</v>
      </c>
      <c r="N6" s="50"/>
      <c r="O6" s="49" t="s">
        <v>116</v>
      </c>
      <c r="P6" s="49" t="s">
        <v>109</v>
      </c>
      <c r="Q6" s="49" t="s">
        <v>123</v>
      </c>
      <c r="R6" s="49" t="s">
        <v>121</v>
      </c>
      <c r="S6" s="49" t="s">
        <v>124</v>
      </c>
      <c r="T6" s="50"/>
      <c r="U6" s="49" t="s">
        <v>125</v>
      </c>
      <c r="V6" s="50"/>
      <c r="W6" s="49" t="s">
        <v>120</v>
      </c>
      <c r="X6" s="49" t="s">
        <v>109</v>
      </c>
      <c r="Y6" s="52"/>
      <c r="Z6" s="49" t="s">
        <v>121</v>
      </c>
      <c r="AA6" s="49" t="s">
        <v>110</v>
      </c>
      <c r="AB6" s="50"/>
      <c r="AC6" s="49" t="s">
        <v>112</v>
      </c>
      <c r="AD6" s="50"/>
      <c r="AE6" s="49" t="s">
        <v>113</v>
      </c>
      <c r="AF6" s="50"/>
      <c r="AG6" s="49" t="s">
        <v>116</v>
      </c>
      <c r="AH6" s="49" t="s">
        <v>109</v>
      </c>
      <c r="AI6" s="49" t="s">
        <v>123</v>
      </c>
      <c r="AJ6" s="49" t="s">
        <v>121</v>
      </c>
      <c r="AK6" s="49" t="s">
        <v>124</v>
      </c>
      <c r="AL6" s="50"/>
      <c r="AM6" s="49" t="s">
        <v>125</v>
      </c>
      <c r="AN6" s="50"/>
      <c r="AO6" s="49" t="s">
        <v>120</v>
      </c>
      <c r="AP6" s="49" t="s">
        <v>109</v>
      </c>
      <c r="AQ6" s="52"/>
      <c r="AR6" s="49" t="s">
        <v>121</v>
      </c>
      <c r="AS6" s="49" t="s">
        <v>110</v>
      </c>
      <c r="AT6" s="50"/>
      <c r="AU6" s="49" t="s">
        <v>112</v>
      </c>
      <c r="AV6" s="50"/>
      <c r="AW6" s="49" t="s">
        <v>113</v>
      </c>
      <c r="AX6" s="50"/>
      <c r="AY6" s="49" t="s">
        <v>116</v>
      </c>
      <c r="AZ6" s="49" t="s">
        <v>109</v>
      </c>
      <c r="BA6" s="49" t="s">
        <v>123</v>
      </c>
      <c r="BB6" s="49" t="s">
        <v>121</v>
      </c>
      <c r="BC6" s="49" t="s">
        <v>124</v>
      </c>
      <c r="BD6" s="50"/>
      <c r="BE6" s="49" t="s">
        <v>125</v>
      </c>
      <c r="BF6" s="50"/>
      <c r="BG6" s="49" t="s">
        <v>120</v>
      </c>
      <c r="BH6" s="49" t="s">
        <v>109</v>
      </c>
      <c r="BI6" s="52"/>
      <c r="BJ6" s="49" t="s">
        <v>121</v>
      </c>
      <c r="BK6" s="49" t="s">
        <v>110</v>
      </c>
      <c r="BL6" s="50"/>
      <c r="BM6" s="49" t="s">
        <v>112</v>
      </c>
      <c r="BN6" s="50"/>
      <c r="BO6" s="49" t="s">
        <v>113</v>
      </c>
      <c r="BP6" s="50"/>
      <c r="BQ6" s="49" t="s">
        <v>116</v>
      </c>
      <c r="BR6" s="49" t="s">
        <v>109</v>
      </c>
      <c r="BS6" s="49" t="s">
        <v>123</v>
      </c>
      <c r="BT6" s="49" t="s">
        <v>121</v>
      </c>
      <c r="BU6" s="49" t="s">
        <v>124</v>
      </c>
      <c r="BV6" s="50"/>
      <c r="BW6" s="49" t="s">
        <v>125</v>
      </c>
      <c r="BX6" s="50"/>
      <c r="BY6" s="49" t="s">
        <v>120</v>
      </c>
      <c r="BZ6" s="49" t="s">
        <v>109</v>
      </c>
      <c r="CA6" s="52"/>
      <c r="CB6" s="49" t="s">
        <v>121</v>
      </c>
      <c r="CC6" s="49" t="s">
        <v>110</v>
      </c>
      <c r="CD6" s="50"/>
      <c r="CE6" s="49" t="s">
        <v>112</v>
      </c>
      <c r="CF6" s="50"/>
      <c r="CG6" s="49" t="s">
        <v>113</v>
      </c>
      <c r="CH6" s="50"/>
      <c r="CI6" s="49" t="s">
        <v>116</v>
      </c>
      <c r="CJ6" s="49" t="s">
        <v>109</v>
      </c>
      <c r="CK6" s="49" t="s">
        <v>123</v>
      </c>
      <c r="CL6" s="49" t="s">
        <v>121</v>
      </c>
      <c r="CM6" s="49" t="s">
        <v>124</v>
      </c>
      <c r="CN6" s="50"/>
      <c r="CO6" s="49" t="s">
        <v>125</v>
      </c>
      <c r="CP6" s="50"/>
      <c r="CQ6" s="49" t="s">
        <v>120</v>
      </c>
      <c r="CR6" s="49" t="s">
        <v>109</v>
      </c>
    </row>
    <row r="7" spans="1:96" ht="51" x14ac:dyDescent="0.25">
      <c r="A7" s="46"/>
      <c r="B7" s="46"/>
      <c r="C7" s="46"/>
      <c r="D7" s="46"/>
      <c r="E7" s="46"/>
      <c r="F7" s="46"/>
      <c r="G7" s="52"/>
      <c r="H7" s="50"/>
      <c r="I7" s="22" t="s">
        <v>111</v>
      </c>
      <c r="J7" s="22" t="s">
        <v>109</v>
      </c>
      <c r="K7" s="22" t="s">
        <v>111</v>
      </c>
      <c r="L7" s="22" t="s">
        <v>109</v>
      </c>
      <c r="M7" s="22" t="s">
        <v>114</v>
      </c>
      <c r="N7" s="22" t="s">
        <v>109</v>
      </c>
      <c r="O7" s="50"/>
      <c r="P7" s="50"/>
      <c r="Q7" s="50"/>
      <c r="R7" s="50"/>
      <c r="S7" s="22" t="s">
        <v>117</v>
      </c>
      <c r="T7" s="22" t="s">
        <v>109</v>
      </c>
      <c r="U7" s="22" t="s">
        <v>117</v>
      </c>
      <c r="V7" s="22" t="s">
        <v>109</v>
      </c>
      <c r="W7" s="50"/>
      <c r="X7" s="50"/>
      <c r="Y7" s="52"/>
      <c r="Z7" s="50"/>
      <c r="AA7" s="22" t="s">
        <v>111</v>
      </c>
      <c r="AB7" s="22" t="s">
        <v>109</v>
      </c>
      <c r="AC7" s="22" t="s">
        <v>111</v>
      </c>
      <c r="AD7" s="22" t="s">
        <v>109</v>
      </c>
      <c r="AE7" s="22" t="s">
        <v>114</v>
      </c>
      <c r="AF7" s="22" t="s">
        <v>109</v>
      </c>
      <c r="AG7" s="50"/>
      <c r="AH7" s="50"/>
      <c r="AI7" s="50"/>
      <c r="AJ7" s="50"/>
      <c r="AK7" s="22" t="s">
        <v>117</v>
      </c>
      <c r="AL7" s="22" t="s">
        <v>109</v>
      </c>
      <c r="AM7" s="22" t="s">
        <v>117</v>
      </c>
      <c r="AN7" s="22" t="s">
        <v>109</v>
      </c>
      <c r="AO7" s="50"/>
      <c r="AP7" s="50"/>
      <c r="AQ7" s="52"/>
      <c r="AR7" s="50"/>
      <c r="AS7" s="22" t="s">
        <v>111</v>
      </c>
      <c r="AT7" s="22" t="s">
        <v>109</v>
      </c>
      <c r="AU7" s="22" t="s">
        <v>111</v>
      </c>
      <c r="AV7" s="22" t="s">
        <v>109</v>
      </c>
      <c r="AW7" s="22" t="s">
        <v>114</v>
      </c>
      <c r="AX7" s="22" t="s">
        <v>109</v>
      </c>
      <c r="AY7" s="50"/>
      <c r="AZ7" s="50"/>
      <c r="BA7" s="50"/>
      <c r="BB7" s="50"/>
      <c r="BC7" s="22" t="s">
        <v>117</v>
      </c>
      <c r="BD7" s="22" t="s">
        <v>109</v>
      </c>
      <c r="BE7" s="22" t="s">
        <v>117</v>
      </c>
      <c r="BF7" s="22" t="s">
        <v>109</v>
      </c>
      <c r="BG7" s="50"/>
      <c r="BH7" s="50"/>
      <c r="BI7" s="52"/>
      <c r="BJ7" s="50"/>
      <c r="BK7" s="22" t="s">
        <v>111</v>
      </c>
      <c r="BL7" s="22" t="s">
        <v>109</v>
      </c>
      <c r="BM7" s="22" t="s">
        <v>111</v>
      </c>
      <c r="BN7" s="22" t="s">
        <v>109</v>
      </c>
      <c r="BO7" s="22" t="s">
        <v>114</v>
      </c>
      <c r="BP7" s="22" t="s">
        <v>109</v>
      </c>
      <c r="BQ7" s="50"/>
      <c r="BR7" s="50"/>
      <c r="BS7" s="50"/>
      <c r="BT7" s="50"/>
      <c r="BU7" s="22" t="s">
        <v>117</v>
      </c>
      <c r="BV7" s="22" t="s">
        <v>109</v>
      </c>
      <c r="BW7" s="22" t="s">
        <v>117</v>
      </c>
      <c r="BX7" s="22" t="s">
        <v>109</v>
      </c>
      <c r="BY7" s="50"/>
      <c r="BZ7" s="50"/>
      <c r="CA7" s="52"/>
      <c r="CB7" s="50"/>
      <c r="CC7" s="22" t="s">
        <v>111</v>
      </c>
      <c r="CD7" s="22" t="s">
        <v>109</v>
      </c>
      <c r="CE7" s="22" t="s">
        <v>111</v>
      </c>
      <c r="CF7" s="22" t="s">
        <v>109</v>
      </c>
      <c r="CG7" s="22" t="s">
        <v>114</v>
      </c>
      <c r="CH7" s="22" t="s">
        <v>109</v>
      </c>
      <c r="CI7" s="50"/>
      <c r="CJ7" s="50"/>
      <c r="CK7" s="50"/>
      <c r="CL7" s="50"/>
      <c r="CM7" s="22" t="s">
        <v>117</v>
      </c>
      <c r="CN7" s="22" t="s">
        <v>109</v>
      </c>
      <c r="CO7" s="22" t="s">
        <v>117</v>
      </c>
      <c r="CP7" s="22" t="s">
        <v>109</v>
      </c>
      <c r="CQ7" s="50"/>
      <c r="CR7" s="50"/>
    </row>
    <row r="8" spans="1:96" s="3" customFormat="1" ht="13.5" x14ac:dyDescent="0.2">
      <c r="A8" s="23" t="s">
        <v>188</v>
      </c>
      <c r="B8" s="23" t="s">
        <v>189</v>
      </c>
      <c r="C8" s="23"/>
      <c r="D8" s="24"/>
      <c r="E8" s="24"/>
      <c r="F8" s="30"/>
      <c r="G8" s="7">
        <v>1</v>
      </c>
      <c r="H8" s="7">
        <f>1+G8</f>
        <v>2</v>
      </c>
      <c r="I8" s="7">
        <f t="shared" ref="I8:X8" si="0">1+H8</f>
        <v>3</v>
      </c>
      <c r="J8" s="7">
        <f t="shared" si="0"/>
        <v>4</v>
      </c>
      <c r="K8" s="7">
        <f t="shared" si="0"/>
        <v>5</v>
      </c>
      <c r="L8" s="7">
        <f t="shared" si="0"/>
        <v>6</v>
      </c>
      <c r="M8" s="7">
        <f t="shared" si="0"/>
        <v>7</v>
      </c>
      <c r="N8" s="7">
        <f t="shared" si="0"/>
        <v>8</v>
      </c>
      <c r="O8" s="7">
        <f t="shared" si="0"/>
        <v>9</v>
      </c>
      <c r="P8" s="7">
        <f t="shared" si="0"/>
        <v>10</v>
      </c>
      <c r="Q8" s="7">
        <f t="shared" si="0"/>
        <v>11</v>
      </c>
      <c r="R8" s="7">
        <f t="shared" si="0"/>
        <v>12</v>
      </c>
      <c r="S8" s="7">
        <f t="shared" si="0"/>
        <v>13</v>
      </c>
      <c r="T8" s="7">
        <f t="shared" si="0"/>
        <v>14</v>
      </c>
      <c r="U8" s="7">
        <f t="shared" si="0"/>
        <v>15</v>
      </c>
      <c r="V8" s="7">
        <f t="shared" si="0"/>
        <v>16</v>
      </c>
      <c r="W8" s="7">
        <f t="shared" si="0"/>
        <v>17</v>
      </c>
      <c r="X8" s="7">
        <f t="shared" si="0"/>
        <v>18</v>
      </c>
      <c r="Y8" s="7">
        <v>1</v>
      </c>
      <c r="Z8" s="7">
        <f>1+Y8</f>
        <v>2</v>
      </c>
      <c r="AA8" s="7">
        <f t="shared" ref="AA8:AP8" si="1">1+Z8</f>
        <v>3</v>
      </c>
      <c r="AB8" s="7">
        <f t="shared" si="1"/>
        <v>4</v>
      </c>
      <c r="AC8" s="7">
        <f t="shared" si="1"/>
        <v>5</v>
      </c>
      <c r="AD8" s="7">
        <f t="shared" si="1"/>
        <v>6</v>
      </c>
      <c r="AE8" s="7">
        <f t="shared" si="1"/>
        <v>7</v>
      </c>
      <c r="AF8" s="7">
        <f t="shared" si="1"/>
        <v>8</v>
      </c>
      <c r="AG8" s="7">
        <f t="shared" si="1"/>
        <v>9</v>
      </c>
      <c r="AH8" s="7">
        <f t="shared" si="1"/>
        <v>10</v>
      </c>
      <c r="AI8" s="7">
        <f t="shared" si="1"/>
        <v>11</v>
      </c>
      <c r="AJ8" s="7">
        <f t="shared" si="1"/>
        <v>12</v>
      </c>
      <c r="AK8" s="7">
        <f t="shared" si="1"/>
        <v>13</v>
      </c>
      <c r="AL8" s="7">
        <f t="shared" si="1"/>
        <v>14</v>
      </c>
      <c r="AM8" s="7">
        <f t="shared" si="1"/>
        <v>15</v>
      </c>
      <c r="AN8" s="7">
        <f t="shared" si="1"/>
        <v>16</v>
      </c>
      <c r="AO8" s="7">
        <f t="shared" si="1"/>
        <v>17</v>
      </c>
      <c r="AP8" s="7">
        <f t="shared" si="1"/>
        <v>18</v>
      </c>
      <c r="AQ8" s="7">
        <v>1</v>
      </c>
      <c r="AR8" s="7">
        <f>1+AQ8</f>
        <v>2</v>
      </c>
      <c r="AS8" s="7">
        <f t="shared" ref="AS8:BH8" si="2">1+AR8</f>
        <v>3</v>
      </c>
      <c r="AT8" s="7">
        <f t="shared" si="2"/>
        <v>4</v>
      </c>
      <c r="AU8" s="7">
        <f t="shared" si="2"/>
        <v>5</v>
      </c>
      <c r="AV8" s="7">
        <f t="shared" si="2"/>
        <v>6</v>
      </c>
      <c r="AW8" s="7">
        <f t="shared" si="2"/>
        <v>7</v>
      </c>
      <c r="AX8" s="7">
        <f t="shared" si="2"/>
        <v>8</v>
      </c>
      <c r="AY8" s="7">
        <f t="shared" si="2"/>
        <v>9</v>
      </c>
      <c r="AZ8" s="7">
        <f t="shared" si="2"/>
        <v>10</v>
      </c>
      <c r="BA8" s="7">
        <f t="shared" si="2"/>
        <v>11</v>
      </c>
      <c r="BB8" s="7">
        <f t="shared" si="2"/>
        <v>12</v>
      </c>
      <c r="BC8" s="7">
        <f t="shared" si="2"/>
        <v>13</v>
      </c>
      <c r="BD8" s="7">
        <f t="shared" si="2"/>
        <v>14</v>
      </c>
      <c r="BE8" s="7">
        <f t="shared" si="2"/>
        <v>15</v>
      </c>
      <c r="BF8" s="7">
        <f t="shared" si="2"/>
        <v>16</v>
      </c>
      <c r="BG8" s="7">
        <f t="shared" si="2"/>
        <v>17</v>
      </c>
      <c r="BH8" s="7">
        <f t="shared" si="2"/>
        <v>18</v>
      </c>
      <c r="BI8" s="7">
        <v>1</v>
      </c>
      <c r="BJ8" s="7">
        <f>1+BI8</f>
        <v>2</v>
      </c>
      <c r="BK8" s="7">
        <f t="shared" ref="BK8:BZ8" si="3">1+BJ8</f>
        <v>3</v>
      </c>
      <c r="BL8" s="7">
        <f t="shared" si="3"/>
        <v>4</v>
      </c>
      <c r="BM8" s="7">
        <f t="shared" si="3"/>
        <v>5</v>
      </c>
      <c r="BN8" s="7">
        <f t="shared" si="3"/>
        <v>6</v>
      </c>
      <c r="BO8" s="7">
        <f t="shared" si="3"/>
        <v>7</v>
      </c>
      <c r="BP8" s="7">
        <f t="shared" si="3"/>
        <v>8</v>
      </c>
      <c r="BQ8" s="7">
        <f t="shared" si="3"/>
        <v>9</v>
      </c>
      <c r="BR8" s="7">
        <f t="shared" si="3"/>
        <v>10</v>
      </c>
      <c r="BS8" s="7">
        <f t="shared" si="3"/>
        <v>11</v>
      </c>
      <c r="BT8" s="7">
        <f t="shared" si="3"/>
        <v>12</v>
      </c>
      <c r="BU8" s="7">
        <f t="shared" si="3"/>
        <v>13</v>
      </c>
      <c r="BV8" s="7">
        <f t="shared" si="3"/>
        <v>14</v>
      </c>
      <c r="BW8" s="7">
        <f t="shared" si="3"/>
        <v>15</v>
      </c>
      <c r="BX8" s="7">
        <f t="shared" si="3"/>
        <v>16</v>
      </c>
      <c r="BY8" s="7">
        <f t="shared" si="3"/>
        <v>17</v>
      </c>
      <c r="BZ8" s="7">
        <f t="shared" si="3"/>
        <v>18</v>
      </c>
      <c r="CA8" s="7">
        <v>1</v>
      </c>
      <c r="CB8" s="7">
        <f>1+CA8</f>
        <v>2</v>
      </c>
      <c r="CC8" s="7">
        <f t="shared" ref="CC8:CR8" si="4">1+CB8</f>
        <v>3</v>
      </c>
      <c r="CD8" s="7">
        <f t="shared" si="4"/>
        <v>4</v>
      </c>
      <c r="CE8" s="7">
        <f t="shared" si="4"/>
        <v>5</v>
      </c>
      <c r="CF8" s="7">
        <f t="shared" si="4"/>
        <v>6</v>
      </c>
      <c r="CG8" s="7">
        <f t="shared" si="4"/>
        <v>7</v>
      </c>
      <c r="CH8" s="7">
        <f t="shared" si="4"/>
        <v>8</v>
      </c>
      <c r="CI8" s="7">
        <f t="shared" si="4"/>
        <v>9</v>
      </c>
      <c r="CJ8" s="7">
        <f t="shared" si="4"/>
        <v>10</v>
      </c>
      <c r="CK8" s="7">
        <f t="shared" si="4"/>
        <v>11</v>
      </c>
      <c r="CL8" s="7">
        <f t="shared" si="4"/>
        <v>12</v>
      </c>
      <c r="CM8" s="7">
        <f t="shared" si="4"/>
        <v>13</v>
      </c>
      <c r="CN8" s="7">
        <f t="shared" si="4"/>
        <v>14</v>
      </c>
      <c r="CO8" s="7">
        <f t="shared" si="4"/>
        <v>15</v>
      </c>
      <c r="CP8" s="7">
        <f t="shared" si="4"/>
        <v>16</v>
      </c>
      <c r="CQ8" s="7">
        <f t="shared" si="4"/>
        <v>17</v>
      </c>
      <c r="CR8" s="7">
        <f t="shared" si="4"/>
        <v>18</v>
      </c>
    </row>
    <row r="9" spans="1:96" x14ac:dyDescent="0.25">
      <c r="A9" s="12"/>
      <c r="B9" s="17" t="s">
        <v>126</v>
      </c>
      <c r="C9" s="12"/>
      <c r="D9" s="25"/>
      <c r="E9" s="26" t="s">
        <v>155</v>
      </c>
      <c r="F9" s="31"/>
      <c r="G9" s="8"/>
      <c r="H9" s="8"/>
      <c r="I9" s="9">
        <v>0</v>
      </c>
      <c r="J9" s="8"/>
      <c r="K9" s="9">
        <v>0</v>
      </c>
      <c r="L9" s="8"/>
      <c r="M9" s="9">
        <v>0</v>
      </c>
      <c r="N9" s="8"/>
      <c r="O9" s="9">
        <v>0</v>
      </c>
      <c r="P9" s="8"/>
      <c r="Q9" s="9">
        <v>0</v>
      </c>
      <c r="R9" s="8"/>
      <c r="S9" s="9"/>
      <c r="T9" s="8"/>
      <c r="U9" s="9">
        <v>0</v>
      </c>
      <c r="V9" s="8"/>
      <c r="W9" s="9">
        <v>0</v>
      </c>
      <c r="X9" s="8"/>
      <c r="Y9" s="8"/>
      <c r="Z9" s="8"/>
      <c r="AA9" s="9">
        <v>0</v>
      </c>
      <c r="AB9" s="8"/>
      <c r="AC9" s="9">
        <v>0</v>
      </c>
      <c r="AD9" s="8"/>
      <c r="AE9" s="9">
        <v>0</v>
      </c>
      <c r="AF9" s="8"/>
      <c r="AG9" s="9">
        <v>0</v>
      </c>
      <c r="AH9" s="8"/>
      <c r="AI9" s="9">
        <v>0</v>
      </c>
      <c r="AJ9" s="8"/>
      <c r="AK9" s="9"/>
      <c r="AL9" s="8"/>
      <c r="AM9" s="9">
        <v>0</v>
      </c>
      <c r="AN9" s="8"/>
      <c r="AO9" s="9">
        <v>0</v>
      </c>
      <c r="AP9" s="8"/>
      <c r="AQ9" s="8"/>
      <c r="AR9" s="8"/>
      <c r="AS9" s="9">
        <v>0</v>
      </c>
      <c r="AT9" s="8"/>
      <c r="AU9" s="9">
        <v>0</v>
      </c>
      <c r="AV9" s="8"/>
      <c r="AW9" s="9">
        <v>0</v>
      </c>
      <c r="AX9" s="8"/>
      <c r="AY9" s="9">
        <v>0</v>
      </c>
      <c r="AZ9" s="8"/>
      <c r="BA9" s="9">
        <v>0</v>
      </c>
      <c r="BB9" s="8"/>
      <c r="BC9" s="9"/>
      <c r="BD9" s="8"/>
      <c r="BE9" s="9">
        <v>0</v>
      </c>
      <c r="BF9" s="8"/>
      <c r="BG9" s="9">
        <v>0</v>
      </c>
      <c r="BH9" s="8"/>
      <c r="BI9" s="8"/>
      <c r="BJ9" s="8"/>
      <c r="BK9" s="9">
        <v>0</v>
      </c>
      <c r="BL9" s="8"/>
      <c r="BM9" s="9">
        <v>0</v>
      </c>
      <c r="BN9" s="8"/>
      <c r="BO9" s="9">
        <v>0</v>
      </c>
      <c r="BP9" s="8"/>
      <c r="BQ9" s="9">
        <v>0</v>
      </c>
      <c r="BR9" s="8"/>
      <c r="BS9" s="9">
        <v>0</v>
      </c>
      <c r="BT9" s="8"/>
      <c r="BU9" s="9"/>
      <c r="BV9" s="8"/>
      <c r="BW9" s="9">
        <v>0</v>
      </c>
      <c r="BX9" s="8"/>
      <c r="BY9" s="9">
        <v>0</v>
      </c>
      <c r="BZ9" s="8"/>
      <c r="CA9" s="8"/>
      <c r="CB9" s="8"/>
      <c r="CC9" s="9">
        <v>0</v>
      </c>
      <c r="CD9" s="8"/>
      <c r="CE9" s="9">
        <v>0</v>
      </c>
      <c r="CF9" s="8"/>
      <c r="CG9" s="9">
        <v>0</v>
      </c>
      <c r="CH9" s="8"/>
      <c r="CI9" s="9">
        <v>0</v>
      </c>
      <c r="CJ9" s="8"/>
      <c r="CK9" s="9">
        <v>0</v>
      </c>
      <c r="CL9" s="8"/>
      <c r="CM9" s="9"/>
      <c r="CN9" s="8"/>
      <c r="CO9" s="9">
        <v>0</v>
      </c>
      <c r="CP9" s="8"/>
      <c r="CQ9" s="9">
        <v>0</v>
      </c>
      <c r="CR9" s="8"/>
    </row>
    <row r="10" spans="1:96" ht="15" customHeight="1" x14ac:dyDescent="0.25">
      <c r="A10" s="12">
        <v>1</v>
      </c>
      <c r="B10" s="18" t="s">
        <v>2</v>
      </c>
      <c r="C10" s="12">
        <v>330278</v>
      </c>
      <c r="D10" s="25" t="s">
        <v>156</v>
      </c>
      <c r="E10" s="25" t="s">
        <v>155</v>
      </c>
      <c r="F10" s="31" t="s">
        <v>157</v>
      </c>
      <c r="G10" s="8">
        <f>H10+P10+R10+X10</f>
        <v>304571693.06999999</v>
      </c>
      <c r="H10" s="8">
        <f>J10+L10+N10</f>
        <v>95381117.909999996</v>
      </c>
      <c r="I10" s="9">
        <f>AA10+AS10+BK10+CC10</f>
        <v>142006</v>
      </c>
      <c r="J10" s="8">
        <f t="shared" ref="J10:X25" si="5">AB10+AT10+BL10+CD10</f>
        <v>54525075.649999999</v>
      </c>
      <c r="K10" s="9">
        <f t="shared" si="5"/>
        <v>7338</v>
      </c>
      <c r="L10" s="8">
        <f t="shared" si="5"/>
        <v>2568410.1800000002</v>
      </c>
      <c r="M10" s="9">
        <f t="shared" si="5"/>
        <v>31683</v>
      </c>
      <c r="N10" s="8">
        <f t="shared" si="5"/>
        <v>38287632.079999998</v>
      </c>
      <c r="O10" s="9">
        <f t="shared" si="5"/>
        <v>688</v>
      </c>
      <c r="P10" s="8">
        <f t="shared" si="5"/>
        <v>9419636.8699999992</v>
      </c>
      <c r="Q10" s="9">
        <f t="shared" si="5"/>
        <v>5545</v>
      </c>
      <c r="R10" s="8">
        <f t="shared" si="5"/>
        <v>199770938.28999999</v>
      </c>
      <c r="S10" s="9">
        <f t="shared" si="5"/>
        <v>0</v>
      </c>
      <c r="T10" s="8">
        <f t="shared" si="5"/>
        <v>0</v>
      </c>
      <c r="U10" s="9">
        <f t="shared" si="5"/>
        <v>124</v>
      </c>
      <c r="V10" s="8">
        <f t="shared" si="5"/>
        <v>30038009.98</v>
      </c>
      <c r="W10" s="9">
        <f t="shared" si="5"/>
        <v>0</v>
      </c>
      <c r="X10" s="8">
        <f t="shared" si="5"/>
        <v>0</v>
      </c>
      <c r="Y10" s="8">
        <f>Z10+AH10+AJ10+AP10</f>
        <v>76869354.150000006</v>
      </c>
      <c r="Z10" s="8">
        <f>AB10+AD10+AF10</f>
        <v>24571710.359999999</v>
      </c>
      <c r="AA10" s="9">
        <v>35502</v>
      </c>
      <c r="AB10" s="8">
        <v>14009012.970000001</v>
      </c>
      <c r="AC10" s="9">
        <v>1835</v>
      </c>
      <c r="AD10" s="8">
        <v>642102.55000000005</v>
      </c>
      <c r="AE10" s="9">
        <v>7921</v>
      </c>
      <c r="AF10" s="8">
        <v>9920594.8399999999</v>
      </c>
      <c r="AG10" s="9">
        <v>172</v>
      </c>
      <c r="AH10" s="8">
        <v>2354909.2200000002</v>
      </c>
      <c r="AI10" s="9">
        <v>1386</v>
      </c>
      <c r="AJ10" s="40">
        <v>49942734.57</v>
      </c>
      <c r="AK10" s="9"/>
      <c r="AL10" s="8"/>
      <c r="AM10" s="9">
        <v>31</v>
      </c>
      <c r="AN10" s="40">
        <v>7509502.5</v>
      </c>
      <c r="AO10" s="9"/>
      <c r="AP10" s="8"/>
      <c r="AQ10" s="8">
        <f>AR10+AZ10+BB10+BH10</f>
        <v>76869354.150000006</v>
      </c>
      <c r="AR10" s="8">
        <f>AT10+AV10+AX10</f>
        <v>24571710.359999999</v>
      </c>
      <c r="AS10" s="9">
        <v>35502</v>
      </c>
      <c r="AT10" s="8">
        <v>14009012.970000001</v>
      </c>
      <c r="AU10" s="9">
        <v>1835</v>
      </c>
      <c r="AV10" s="8">
        <v>642102.55000000005</v>
      </c>
      <c r="AW10" s="9">
        <v>7921</v>
      </c>
      <c r="AX10" s="8">
        <v>9920594.8399999999</v>
      </c>
      <c r="AY10" s="9">
        <v>172</v>
      </c>
      <c r="AZ10" s="8">
        <v>2354909.2200000002</v>
      </c>
      <c r="BA10" s="9">
        <v>1386</v>
      </c>
      <c r="BB10" s="40">
        <v>49942734.57</v>
      </c>
      <c r="BC10" s="9"/>
      <c r="BD10" s="8"/>
      <c r="BE10" s="9">
        <v>31</v>
      </c>
      <c r="BF10" s="40">
        <v>7509502.5</v>
      </c>
      <c r="BG10" s="9">
        <v>0</v>
      </c>
      <c r="BH10" s="8">
        <v>0</v>
      </c>
      <c r="BI10" s="8">
        <f>BJ10+BR10+BT10+BZ10</f>
        <v>76869354.150000006</v>
      </c>
      <c r="BJ10" s="8">
        <f>BL10+BN10+BP10</f>
        <v>24571710.359999999</v>
      </c>
      <c r="BK10" s="9">
        <v>35502</v>
      </c>
      <c r="BL10" s="8">
        <v>14009012.970000001</v>
      </c>
      <c r="BM10" s="9">
        <v>1835</v>
      </c>
      <c r="BN10" s="8">
        <v>642102.55000000005</v>
      </c>
      <c r="BO10" s="9">
        <v>7921</v>
      </c>
      <c r="BP10" s="8">
        <v>9920594.8399999999</v>
      </c>
      <c r="BQ10" s="9">
        <v>172</v>
      </c>
      <c r="BR10" s="8">
        <v>2354909.2200000002</v>
      </c>
      <c r="BS10" s="9">
        <v>1386</v>
      </c>
      <c r="BT10" s="40">
        <v>49942734.57</v>
      </c>
      <c r="BU10" s="9"/>
      <c r="BV10" s="8"/>
      <c r="BW10" s="9">
        <v>31</v>
      </c>
      <c r="BX10" s="40">
        <v>7509502.5</v>
      </c>
      <c r="BY10" s="9">
        <v>0</v>
      </c>
      <c r="BZ10" s="8">
        <v>0</v>
      </c>
      <c r="CA10" s="8">
        <f>CB10+CJ10+CL10+CR10</f>
        <v>73963630.620000005</v>
      </c>
      <c r="CB10" s="8">
        <f>CD10+CF10+CH10</f>
        <v>21665986.829999998</v>
      </c>
      <c r="CC10" s="9">
        <v>35500</v>
      </c>
      <c r="CD10" s="8">
        <v>12498036.74</v>
      </c>
      <c r="CE10" s="9">
        <v>1833</v>
      </c>
      <c r="CF10" s="8">
        <v>642102.53</v>
      </c>
      <c r="CG10" s="9">
        <v>7920</v>
      </c>
      <c r="CH10" s="8">
        <v>8525847.5600000005</v>
      </c>
      <c r="CI10" s="9">
        <v>172</v>
      </c>
      <c r="CJ10" s="8">
        <v>2354909.21</v>
      </c>
      <c r="CK10" s="9">
        <v>1387</v>
      </c>
      <c r="CL10" s="40">
        <v>49942734.579999998</v>
      </c>
      <c r="CM10" s="9"/>
      <c r="CN10" s="8"/>
      <c r="CO10" s="9">
        <v>31</v>
      </c>
      <c r="CP10" s="40">
        <v>7509502.4800000004</v>
      </c>
      <c r="CQ10" s="9">
        <v>0</v>
      </c>
      <c r="CR10" s="8">
        <v>0</v>
      </c>
    </row>
    <row r="11" spans="1:96" ht="15" customHeight="1" x14ac:dyDescent="0.25">
      <c r="A11" s="12">
        <v>2</v>
      </c>
      <c r="B11" s="18" t="s">
        <v>3</v>
      </c>
      <c r="C11" s="12">
        <v>330268</v>
      </c>
      <c r="D11" s="25" t="s">
        <v>156</v>
      </c>
      <c r="E11" s="25" t="s">
        <v>155</v>
      </c>
      <c r="F11" s="31" t="s">
        <v>157</v>
      </c>
      <c r="G11" s="8">
        <f t="shared" ref="G11:G74" si="6">H11+P11+R11+X11</f>
        <v>33056189.23</v>
      </c>
      <c r="H11" s="8">
        <f t="shared" ref="H11:H74" si="7">J11+L11+N11</f>
        <v>6369208.6500000004</v>
      </c>
      <c r="I11" s="9">
        <f t="shared" ref="I11:X40" si="8">AA11+AS11+BK11+CC11</f>
        <v>17901</v>
      </c>
      <c r="J11" s="8">
        <f t="shared" si="5"/>
        <v>2802451.81</v>
      </c>
      <c r="K11" s="9">
        <f t="shared" si="5"/>
        <v>0</v>
      </c>
      <c r="L11" s="8">
        <f t="shared" si="5"/>
        <v>0</v>
      </c>
      <c r="M11" s="9">
        <f t="shared" si="5"/>
        <v>8175</v>
      </c>
      <c r="N11" s="8">
        <f t="shared" si="5"/>
        <v>3566756.84</v>
      </c>
      <c r="O11" s="9">
        <f t="shared" si="5"/>
        <v>643</v>
      </c>
      <c r="P11" s="8">
        <f t="shared" si="5"/>
        <v>15478215.029999999</v>
      </c>
      <c r="Q11" s="9">
        <f t="shared" si="5"/>
        <v>335</v>
      </c>
      <c r="R11" s="8">
        <f t="shared" si="5"/>
        <v>11208765.550000001</v>
      </c>
      <c r="S11" s="9">
        <f t="shared" si="5"/>
        <v>0</v>
      </c>
      <c r="T11" s="8">
        <f t="shared" si="5"/>
        <v>0</v>
      </c>
      <c r="U11" s="9">
        <f t="shared" si="5"/>
        <v>2</v>
      </c>
      <c r="V11" s="8">
        <f t="shared" si="5"/>
        <v>249706.68</v>
      </c>
      <c r="W11" s="9">
        <f t="shared" si="5"/>
        <v>0</v>
      </c>
      <c r="X11" s="8">
        <f t="shared" si="5"/>
        <v>0</v>
      </c>
      <c r="Y11" s="8">
        <f t="shared" ref="Y11:Y74" si="9">Z11+AH11+AJ11+AP11</f>
        <v>8264047.3099999996</v>
      </c>
      <c r="Z11" s="8">
        <f t="shared" ref="Z11:Z74" si="10">AB11+AD11+AF11</f>
        <v>1592302.16</v>
      </c>
      <c r="AA11" s="9">
        <v>4475</v>
      </c>
      <c r="AB11" s="8">
        <v>700612.95</v>
      </c>
      <c r="AC11" s="9">
        <v>0</v>
      </c>
      <c r="AD11" s="8">
        <v>0</v>
      </c>
      <c r="AE11" s="9">
        <v>2044</v>
      </c>
      <c r="AF11" s="8">
        <v>891689.21</v>
      </c>
      <c r="AG11" s="9">
        <v>161</v>
      </c>
      <c r="AH11" s="8">
        <v>3869553.76</v>
      </c>
      <c r="AI11" s="9">
        <v>84</v>
      </c>
      <c r="AJ11" s="40">
        <v>2802191.39</v>
      </c>
      <c r="AK11" s="9"/>
      <c r="AL11" s="8"/>
      <c r="AM11" s="9">
        <v>1</v>
      </c>
      <c r="AN11" s="40">
        <v>62426.67</v>
      </c>
      <c r="AO11" s="9"/>
      <c r="AP11" s="8"/>
      <c r="AQ11" s="8">
        <f t="shared" ref="AQ11:AQ74" si="11">AR11+AZ11+BB11+BH11</f>
        <v>8264047.3099999996</v>
      </c>
      <c r="AR11" s="8">
        <f t="shared" ref="AR11:AR74" si="12">AT11+AV11+AX11</f>
        <v>1592302.16</v>
      </c>
      <c r="AS11" s="9">
        <v>4475</v>
      </c>
      <c r="AT11" s="8">
        <v>700612.95</v>
      </c>
      <c r="AU11" s="9">
        <v>0</v>
      </c>
      <c r="AV11" s="8">
        <v>0</v>
      </c>
      <c r="AW11" s="9">
        <v>2044</v>
      </c>
      <c r="AX11" s="8">
        <v>891689.21</v>
      </c>
      <c r="AY11" s="9">
        <v>161</v>
      </c>
      <c r="AZ11" s="8">
        <v>3869553.76</v>
      </c>
      <c r="BA11" s="9">
        <v>84</v>
      </c>
      <c r="BB11" s="40">
        <v>2802191.39</v>
      </c>
      <c r="BC11" s="9"/>
      <c r="BD11" s="8"/>
      <c r="BE11" s="9">
        <v>1</v>
      </c>
      <c r="BF11" s="40">
        <v>187280.01</v>
      </c>
      <c r="BG11" s="9">
        <v>0</v>
      </c>
      <c r="BH11" s="8">
        <v>0</v>
      </c>
      <c r="BI11" s="8">
        <f t="shared" ref="BI11:BI74" si="13">BJ11+BR11+BT11+BZ11</f>
        <v>8264047.3099999996</v>
      </c>
      <c r="BJ11" s="8">
        <f t="shared" ref="BJ11:BJ74" si="14">BL11+BN11+BP11</f>
        <v>1592302.16</v>
      </c>
      <c r="BK11" s="9">
        <v>4475</v>
      </c>
      <c r="BL11" s="8">
        <v>700612.95</v>
      </c>
      <c r="BM11" s="9">
        <v>0</v>
      </c>
      <c r="BN11" s="8">
        <v>0</v>
      </c>
      <c r="BO11" s="9">
        <v>2044</v>
      </c>
      <c r="BP11" s="8">
        <v>891689.21</v>
      </c>
      <c r="BQ11" s="9">
        <v>161</v>
      </c>
      <c r="BR11" s="8">
        <v>3869553.76</v>
      </c>
      <c r="BS11" s="9">
        <v>84</v>
      </c>
      <c r="BT11" s="40">
        <v>2802191.39</v>
      </c>
      <c r="BU11" s="9"/>
      <c r="BV11" s="8"/>
      <c r="BW11" s="9"/>
      <c r="BX11" s="40"/>
      <c r="BY11" s="9">
        <v>0</v>
      </c>
      <c r="BZ11" s="8">
        <v>0</v>
      </c>
      <c r="CA11" s="8">
        <f t="shared" ref="CA11:CA74" si="15">CB11+CJ11+CL11+CR11</f>
        <v>8264047.2999999998</v>
      </c>
      <c r="CB11" s="8">
        <f t="shared" ref="CB11:CB74" si="16">CD11+CF11+CH11</f>
        <v>1592302.17</v>
      </c>
      <c r="CC11" s="9">
        <v>4476</v>
      </c>
      <c r="CD11" s="8">
        <v>700612.96</v>
      </c>
      <c r="CE11" s="9">
        <v>0</v>
      </c>
      <c r="CF11" s="8">
        <v>0</v>
      </c>
      <c r="CG11" s="9">
        <v>2043</v>
      </c>
      <c r="CH11" s="8">
        <v>891689.21</v>
      </c>
      <c r="CI11" s="9">
        <v>160</v>
      </c>
      <c r="CJ11" s="8">
        <v>3869553.75</v>
      </c>
      <c r="CK11" s="9">
        <v>83</v>
      </c>
      <c r="CL11" s="40">
        <v>2802191.38</v>
      </c>
      <c r="CM11" s="9"/>
      <c r="CN11" s="8"/>
      <c r="CO11" s="9">
        <v>0</v>
      </c>
      <c r="CP11" s="40"/>
      <c r="CQ11" s="9">
        <v>0</v>
      </c>
      <c r="CR11" s="8">
        <v>0</v>
      </c>
    </row>
    <row r="12" spans="1:96" ht="15" customHeight="1" x14ac:dyDescent="0.25">
      <c r="A12" s="12">
        <v>3</v>
      </c>
      <c r="B12" s="18" t="s">
        <v>4</v>
      </c>
      <c r="C12" s="12">
        <v>330098</v>
      </c>
      <c r="D12" s="25" t="s">
        <v>156</v>
      </c>
      <c r="E12" s="25" t="s">
        <v>155</v>
      </c>
      <c r="F12" s="31" t="s">
        <v>157</v>
      </c>
      <c r="G12" s="8">
        <f t="shared" si="6"/>
        <v>863818106.17999995</v>
      </c>
      <c r="H12" s="8">
        <f t="shared" si="7"/>
        <v>135791833.49000001</v>
      </c>
      <c r="I12" s="9">
        <f t="shared" si="8"/>
        <v>53232</v>
      </c>
      <c r="J12" s="8">
        <f t="shared" si="5"/>
        <v>29943353.829999998</v>
      </c>
      <c r="K12" s="9">
        <f t="shared" si="5"/>
        <v>0</v>
      </c>
      <c r="L12" s="8">
        <f t="shared" si="5"/>
        <v>0</v>
      </c>
      <c r="M12" s="9">
        <f t="shared" si="5"/>
        <v>7</v>
      </c>
      <c r="N12" s="8">
        <f t="shared" si="5"/>
        <v>105848479.66</v>
      </c>
      <c r="O12" s="9">
        <f t="shared" si="5"/>
        <v>523</v>
      </c>
      <c r="P12" s="8">
        <f t="shared" si="5"/>
        <v>32079528.129999999</v>
      </c>
      <c r="Q12" s="9">
        <f t="shared" si="5"/>
        <v>11485</v>
      </c>
      <c r="R12" s="8">
        <f t="shared" si="5"/>
        <v>695946744.55999994</v>
      </c>
      <c r="S12" s="9">
        <f t="shared" si="5"/>
        <v>0</v>
      </c>
      <c r="T12" s="8">
        <f t="shared" si="5"/>
        <v>0</v>
      </c>
      <c r="U12" s="9">
        <f t="shared" si="5"/>
        <v>1889</v>
      </c>
      <c r="V12" s="8">
        <f t="shared" si="5"/>
        <v>331469032.85000002</v>
      </c>
      <c r="W12" s="9">
        <f t="shared" si="5"/>
        <v>0</v>
      </c>
      <c r="X12" s="8">
        <f t="shared" si="5"/>
        <v>0</v>
      </c>
      <c r="Y12" s="8">
        <f t="shared" si="9"/>
        <v>215954526.55000001</v>
      </c>
      <c r="Z12" s="8">
        <f t="shared" si="10"/>
        <v>33947958.380000003</v>
      </c>
      <c r="AA12" s="9">
        <v>13308</v>
      </c>
      <c r="AB12" s="8">
        <v>7485838.46</v>
      </c>
      <c r="AC12" s="9">
        <v>0</v>
      </c>
      <c r="AD12" s="8">
        <v>0</v>
      </c>
      <c r="AE12" s="9">
        <v>2</v>
      </c>
      <c r="AF12" s="8">
        <v>26462119.920000002</v>
      </c>
      <c r="AG12" s="9">
        <v>131</v>
      </c>
      <c r="AH12" s="8">
        <v>8019882.0300000003</v>
      </c>
      <c r="AI12" s="9">
        <v>2871</v>
      </c>
      <c r="AJ12" s="40">
        <v>173986686.13999999</v>
      </c>
      <c r="AK12" s="9"/>
      <c r="AL12" s="8"/>
      <c r="AM12" s="9">
        <v>472</v>
      </c>
      <c r="AN12" s="40">
        <v>82867258.209999993</v>
      </c>
      <c r="AO12" s="9"/>
      <c r="AP12" s="8"/>
      <c r="AQ12" s="8">
        <f t="shared" si="11"/>
        <v>215954526.55000001</v>
      </c>
      <c r="AR12" s="8">
        <f t="shared" si="12"/>
        <v>33947958.380000003</v>
      </c>
      <c r="AS12" s="9">
        <v>13308</v>
      </c>
      <c r="AT12" s="8">
        <v>7485838.46</v>
      </c>
      <c r="AU12" s="9">
        <v>0</v>
      </c>
      <c r="AV12" s="8">
        <v>0</v>
      </c>
      <c r="AW12" s="9">
        <v>2</v>
      </c>
      <c r="AX12" s="8">
        <v>26462119.920000002</v>
      </c>
      <c r="AY12" s="9">
        <v>131</v>
      </c>
      <c r="AZ12" s="8">
        <v>8019882.0300000003</v>
      </c>
      <c r="BA12" s="9">
        <v>2871</v>
      </c>
      <c r="BB12" s="40">
        <v>173986686.13999999</v>
      </c>
      <c r="BC12" s="9"/>
      <c r="BD12" s="8"/>
      <c r="BE12" s="9">
        <v>472</v>
      </c>
      <c r="BF12" s="40">
        <v>82867258.209999993</v>
      </c>
      <c r="BG12" s="9">
        <v>0</v>
      </c>
      <c r="BH12" s="8">
        <v>0</v>
      </c>
      <c r="BI12" s="8">
        <f t="shared" si="13"/>
        <v>215954526.55000001</v>
      </c>
      <c r="BJ12" s="8">
        <f t="shared" si="14"/>
        <v>33947958.380000003</v>
      </c>
      <c r="BK12" s="9">
        <v>13308</v>
      </c>
      <c r="BL12" s="8">
        <v>7485838.46</v>
      </c>
      <c r="BM12" s="9">
        <v>0</v>
      </c>
      <c r="BN12" s="8">
        <v>0</v>
      </c>
      <c r="BO12" s="9">
        <v>2</v>
      </c>
      <c r="BP12" s="8">
        <v>26462119.920000002</v>
      </c>
      <c r="BQ12" s="9">
        <v>131</v>
      </c>
      <c r="BR12" s="8">
        <v>8019882.0300000003</v>
      </c>
      <c r="BS12" s="9">
        <v>2871</v>
      </c>
      <c r="BT12" s="40">
        <v>173986686.13999999</v>
      </c>
      <c r="BU12" s="9"/>
      <c r="BV12" s="8"/>
      <c r="BW12" s="9">
        <v>472</v>
      </c>
      <c r="BX12" s="40">
        <v>82867258.209999993</v>
      </c>
      <c r="BY12" s="9">
        <v>0</v>
      </c>
      <c r="BZ12" s="8">
        <v>0</v>
      </c>
      <c r="CA12" s="8">
        <f t="shared" si="15"/>
        <v>215954526.53</v>
      </c>
      <c r="CB12" s="8">
        <f t="shared" si="16"/>
        <v>33947958.350000001</v>
      </c>
      <c r="CC12" s="9">
        <v>13308</v>
      </c>
      <c r="CD12" s="8">
        <v>7485838.4500000002</v>
      </c>
      <c r="CE12" s="9">
        <v>0</v>
      </c>
      <c r="CF12" s="8">
        <v>0</v>
      </c>
      <c r="CG12" s="9">
        <v>1</v>
      </c>
      <c r="CH12" s="8">
        <v>26462119.899999999</v>
      </c>
      <c r="CI12" s="9">
        <v>130</v>
      </c>
      <c r="CJ12" s="8">
        <v>8019882.04</v>
      </c>
      <c r="CK12" s="9">
        <v>2872</v>
      </c>
      <c r="CL12" s="40">
        <v>173986686.13999999</v>
      </c>
      <c r="CM12" s="9"/>
      <c r="CN12" s="8"/>
      <c r="CO12" s="9">
        <v>473</v>
      </c>
      <c r="CP12" s="40">
        <v>82867258.219999999</v>
      </c>
      <c r="CQ12" s="9">
        <v>0</v>
      </c>
      <c r="CR12" s="8">
        <v>0</v>
      </c>
    </row>
    <row r="13" spans="1:96" ht="15" customHeight="1" x14ac:dyDescent="0.25">
      <c r="A13" s="12">
        <v>4</v>
      </c>
      <c r="B13" s="18" t="s">
        <v>5</v>
      </c>
      <c r="C13" s="12">
        <v>330103</v>
      </c>
      <c r="D13" s="25" t="s">
        <v>156</v>
      </c>
      <c r="E13" s="25" t="s">
        <v>155</v>
      </c>
      <c r="F13" s="31" t="s">
        <v>157</v>
      </c>
      <c r="G13" s="8">
        <f t="shared" si="6"/>
        <v>657361068.85000002</v>
      </c>
      <c r="H13" s="8">
        <f t="shared" si="7"/>
        <v>36603361.700000003</v>
      </c>
      <c r="I13" s="9">
        <f t="shared" si="8"/>
        <v>25986</v>
      </c>
      <c r="J13" s="8">
        <f t="shared" si="5"/>
        <v>2121251.42</v>
      </c>
      <c r="K13" s="9">
        <f t="shared" si="5"/>
        <v>0</v>
      </c>
      <c r="L13" s="8">
        <f t="shared" si="5"/>
        <v>0</v>
      </c>
      <c r="M13" s="9">
        <f t="shared" si="5"/>
        <v>2661</v>
      </c>
      <c r="N13" s="8">
        <f t="shared" si="5"/>
        <v>34482110.280000001</v>
      </c>
      <c r="O13" s="9">
        <f t="shared" si="5"/>
        <v>1931</v>
      </c>
      <c r="P13" s="8">
        <f t="shared" si="5"/>
        <v>160508360.75</v>
      </c>
      <c r="Q13" s="9">
        <f t="shared" si="5"/>
        <v>4932</v>
      </c>
      <c r="R13" s="8">
        <f t="shared" si="5"/>
        <v>460249346.39999998</v>
      </c>
      <c r="S13" s="9">
        <f t="shared" si="5"/>
        <v>0</v>
      </c>
      <c r="T13" s="8">
        <f t="shared" si="5"/>
        <v>0</v>
      </c>
      <c r="U13" s="9">
        <f t="shared" si="5"/>
        <v>398</v>
      </c>
      <c r="V13" s="8">
        <f t="shared" si="5"/>
        <v>52097349.539999999</v>
      </c>
      <c r="W13" s="9">
        <f t="shared" si="5"/>
        <v>0</v>
      </c>
      <c r="X13" s="8">
        <f t="shared" si="5"/>
        <v>0</v>
      </c>
      <c r="Y13" s="8">
        <f t="shared" si="9"/>
        <v>164340267.22</v>
      </c>
      <c r="Z13" s="8">
        <f t="shared" si="10"/>
        <v>9150840.4299999997</v>
      </c>
      <c r="AA13" s="9">
        <v>6497</v>
      </c>
      <c r="AB13" s="8">
        <v>530312.86</v>
      </c>
      <c r="AC13" s="9">
        <v>0</v>
      </c>
      <c r="AD13" s="8">
        <v>0</v>
      </c>
      <c r="AE13" s="9">
        <v>665</v>
      </c>
      <c r="AF13" s="8">
        <v>8620527.5700000003</v>
      </c>
      <c r="AG13" s="9">
        <v>483</v>
      </c>
      <c r="AH13" s="8">
        <v>40127090.189999998</v>
      </c>
      <c r="AI13" s="9">
        <v>1233</v>
      </c>
      <c r="AJ13" s="40">
        <v>115062336.59999999</v>
      </c>
      <c r="AK13" s="9"/>
      <c r="AL13" s="8"/>
      <c r="AM13" s="9">
        <v>100</v>
      </c>
      <c r="AN13" s="40">
        <v>13024337.390000001</v>
      </c>
      <c r="AO13" s="9"/>
      <c r="AP13" s="8"/>
      <c r="AQ13" s="8">
        <f t="shared" si="11"/>
        <v>164340267.22</v>
      </c>
      <c r="AR13" s="8">
        <f t="shared" si="12"/>
        <v>9150840.4299999997</v>
      </c>
      <c r="AS13" s="9">
        <v>6497</v>
      </c>
      <c r="AT13" s="8">
        <v>530312.86</v>
      </c>
      <c r="AU13" s="9">
        <v>0</v>
      </c>
      <c r="AV13" s="8">
        <v>0</v>
      </c>
      <c r="AW13" s="9">
        <v>665</v>
      </c>
      <c r="AX13" s="8">
        <v>8620527.5700000003</v>
      </c>
      <c r="AY13" s="9">
        <v>483</v>
      </c>
      <c r="AZ13" s="8">
        <v>40127090.189999998</v>
      </c>
      <c r="BA13" s="9">
        <v>1233</v>
      </c>
      <c r="BB13" s="40">
        <v>115062336.59999999</v>
      </c>
      <c r="BC13" s="9"/>
      <c r="BD13" s="8"/>
      <c r="BE13" s="9">
        <v>100</v>
      </c>
      <c r="BF13" s="40">
        <v>13024337.390000001</v>
      </c>
      <c r="BG13" s="9">
        <v>0</v>
      </c>
      <c r="BH13" s="8">
        <v>0</v>
      </c>
      <c r="BI13" s="8">
        <f t="shared" si="13"/>
        <v>164340267.22</v>
      </c>
      <c r="BJ13" s="8">
        <f t="shared" si="14"/>
        <v>9150840.4299999997</v>
      </c>
      <c r="BK13" s="9">
        <v>6497</v>
      </c>
      <c r="BL13" s="8">
        <v>530312.86</v>
      </c>
      <c r="BM13" s="9">
        <v>0</v>
      </c>
      <c r="BN13" s="8">
        <v>0</v>
      </c>
      <c r="BO13" s="9">
        <v>665</v>
      </c>
      <c r="BP13" s="8">
        <v>8620527.5700000003</v>
      </c>
      <c r="BQ13" s="9">
        <v>483</v>
      </c>
      <c r="BR13" s="8">
        <v>40127090.189999998</v>
      </c>
      <c r="BS13" s="9">
        <v>1233</v>
      </c>
      <c r="BT13" s="40">
        <v>115062336.59999999</v>
      </c>
      <c r="BU13" s="9"/>
      <c r="BV13" s="8"/>
      <c r="BW13" s="9">
        <v>100</v>
      </c>
      <c r="BX13" s="40">
        <v>13024337.390000001</v>
      </c>
      <c r="BY13" s="9">
        <v>0</v>
      </c>
      <c r="BZ13" s="8">
        <v>0</v>
      </c>
      <c r="CA13" s="8">
        <f t="shared" si="15"/>
        <v>164340267.19</v>
      </c>
      <c r="CB13" s="8">
        <f t="shared" si="16"/>
        <v>9150840.4100000001</v>
      </c>
      <c r="CC13" s="9">
        <v>6495</v>
      </c>
      <c r="CD13" s="8">
        <v>530312.84</v>
      </c>
      <c r="CE13" s="9">
        <v>0</v>
      </c>
      <c r="CF13" s="8">
        <v>0</v>
      </c>
      <c r="CG13" s="9">
        <v>666</v>
      </c>
      <c r="CH13" s="8">
        <v>8620527.5700000003</v>
      </c>
      <c r="CI13" s="9">
        <v>482</v>
      </c>
      <c r="CJ13" s="8">
        <v>40127090.18</v>
      </c>
      <c r="CK13" s="9">
        <v>1233</v>
      </c>
      <c r="CL13" s="40">
        <v>115062336.59999999</v>
      </c>
      <c r="CM13" s="9"/>
      <c r="CN13" s="8"/>
      <c r="CO13" s="9">
        <v>98</v>
      </c>
      <c r="CP13" s="40">
        <v>13024337.369999999</v>
      </c>
      <c r="CQ13" s="9">
        <v>0</v>
      </c>
      <c r="CR13" s="8">
        <v>0</v>
      </c>
    </row>
    <row r="14" spans="1:96" ht="15" customHeight="1" x14ac:dyDescent="0.25">
      <c r="A14" s="12">
        <v>5</v>
      </c>
      <c r="B14" s="18" t="s">
        <v>6</v>
      </c>
      <c r="C14" s="12">
        <v>330272</v>
      </c>
      <c r="D14" s="25" t="s">
        <v>156</v>
      </c>
      <c r="E14" s="25" t="s">
        <v>155</v>
      </c>
      <c r="F14" s="31" t="s">
        <v>157</v>
      </c>
      <c r="G14" s="8">
        <f t="shared" si="6"/>
        <v>19035331.809999999</v>
      </c>
      <c r="H14" s="8">
        <f t="shared" si="7"/>
        <v>19035331.809999999</v>
      </c>
      <c r="I14" s="9">
        <f t="shared" si="8"/>
        <v>6460</v>
      </c>
      <c r="J14" s="8">
        <f t="shared" si="5"/>
        <v>2919303.78</v>
      </c>
      <c r="K14" s="9">
        <f t="shared" si="5"/>
        <v>5812</v>
      </c>
      <c r="L14" s="8">
        <f t="shared" si="5"/>
        <v>2954980.6</v>
      </c>
      <c r="M14" s="9">
        <f t="shared" si="5"/>
        <v>12393</v>
      </c>
      <c r="N14" s="8">
        <f t="shared" si="5"/>
        <v>13161047.43</v>
      </c>
      <c r="O14" s="9">
        <f t="shared" si="5"/>
        <v>0</v>
      </c>
      <c r="P14" s="8">
        <f t="shared" si="5"/>
        <v>0</v>
      </c>
      <c r="Q14" s="9">
        <f t="shared" si="5"/>
        <v>0</v>
      </c>
      <c r="R14" s="8">
        <f t="shared" si="5"/>
        <v>0</v>
      </c>
      <c r="S14" s="9">
        <f t="shared" si="5"/>
        <v>0</v>
      </c>
      <c r="T14" s="8">
        <f t="shared" si="5"/>
        <v>0</v>
      </c>
      <c r="U14" s="9">
        <f t="shared" si="5"/>
        <v>0</v>
      </c>
      <c r="V14" s="8">
        <f t="shared" si="5"/>
        <v>0</v>
      </c>
      <c r="W14" s="9">
        <f t="shared" si="5"/>
        <v>0</v>
      </c>
      <c r="X14" s="8">
        <f t="shared" si="5"/>
        <v>0</v>
      </c>
      <c r="Y14" s="8">
        <f t="shared" si="9"/>
        <v>4758832.96</v>
      </c>
      <c r="Z14" s="8">
        <f t="shared" si="10"/>
        <v>4758832.96</v>
      </c>
      <c r="AA14" s="9">
        <v>1615</v>
      </c>
      <c r="AB14" s="8">
        <v>729825.95</v>
      </c>
      <c r="AC14" s="9">
        <v>1453</v>
      </c>
      <c r="AD14" s="8">
        <v>738745.15</v>
      </c>
      <c r="AE14" s="9">
        <v>3098</v>
      </c>
      <c r="AF14" s="8">
        <v>3290261.86</v>
      </c>
      <c r="AG14" s="9">
        <v>0</v>
      </c>
      <c r="AH14" s="8">
        <v>0</v>
      </c>
      <c r="AI14" s="9">
        <v>0</v>
      </c>
      <c r="AJ14" s="40">
        <v>0</v>
      </c>
      <c r="AK14" s="9"/>
      <c r="AL14" s="8"/>
      <c r="AM14" s="9">
        <v>0</v>
      </c>
      <c r="AN14" s="40">
        <v>0</v>
      </c>
      <c r="AO14" s="9"/>
      <c r="AP14" s="8"/>
      <c r="AQ14" s="8">
        <f t="shared" si="11"/>
        <v>4758832.96</v>
      </c>
      <c r="AR14" s="8">
        <f t="shared" si="12"/>
        <v>4758832.96</v>
      </c>
      <c r="AS14" s="9">
        <v>1615</v>
      </c>
      <c r="AT14" s="8">
        <v>729825.95</v>
      </c>
      <c r="AU14" s="9">
        <v>1453</v>
      </c>
      <c r="AV14" s="8">
        <v>738745.15</v>
      </c>
      <c r="AW14" s="9">
        <v>3098</v>
      </c>
      <c r="AX14" s="8">
        <v>3290261.86</v>
      </c>
      <c r="AY14" s="9">
        <v>0</v>
      </c>
      <c r="AZ14" s="8">
        <v>0</v>
      </c>
      <c r="BA14" s="9">
        <v>0</v>
      </c>
      <c r="BB14" s="40">
        <v>0</v>
      </c>
      <c r="BC14" s="9"/>
      <c r="BD14" s="8"/>
      <c r="BE14" s="9">
        <v>0</v>
      </c>
      <c r="BF14" s="40">
        <v>0</v>
      </c>
      <c r="BG14" s="9">
        <v>0</v>
      </c>
      <c r="BH14" s="8">
        <v>0</v>
      </c>
      <c r="BI14" s="8">
        <f t="shared" si="13"/>
        <v>4758832.96</v>
      </c>
      <c r="BJ14" s="8">
        <f t="shared" si="14"/>
        <v>4758832.96</v>
      </c>
      <c r="BK14" s="9">
        <v>1615</v>
      </c>
      <c r="BL14" s="8">
        <v>729825.95</v>
      </c>
      <c r="BM14" s="9">
        <v>1453</v>
      </c>
      <c r="BN14" s="8">
        <v>738745.15</v>
      </c>
      <c r="BO14" s="9">
        <v>3098</v>
      </c>
      <c r="BP14" s="8">
        <v>3290261.86</v>
      </c>
      <c r="BQ14" s="9">
        <v>0</v>
      </c>
      <c r="BR14" s="8">
        <v>0</v>
      </c>
      <c r="BS14" s="9">
        <v>0</v>
      </c>
      <c r="BT14" s="40">
        <v>0</v>
      </c>
      <c r="BU14" s="9"/>
      <c r="BV14" s="8"/>
      <c r="BW14" s="9">
        <v>0</v>
      </c>
      <c r="BX14" s="40">
        <v>0</v>
      </c>
      <c r="BY14" s="9">
        <v>0</v>
      </c>
      <c r="BZ14" s="8">
        <v>0</v>
      </c>
      <c r="CA14" s="8">
        <f t="shared" si="15"/>
        <v>4758832.93</v>
      </c>
      <c r="CB14" s="8">
        <f t="shared" si="16"/>
        <v>4758832.93</v>
      </c>
      <c r="CC14" s="9">
        <v>1615</v>
      </c>
      <c r="CD14" s="8">
        <v>729825.93</v>
      </c>
      <c r="CE14" s="9">
        <v>1453</v>
      </c>
      <c r="CF14" s="8">
        <v>738745.15</v>
      </c>
      <c r="CG14" s="9">
        <v>3099</v>
      </c>
      <c r="CH14" s="8">
        <v>3290261.85</v>
      </c>
      <c r="CI14" s="9">
        <v>0</v>
      </c>
      <c r="CJ14" s="8">
        <v>0</v>
      </c>
      <c r="CK14" s="9">
        <v>0</v>
      </c>
      <c r="CL14" s="40">
        <v>0</v>
      </c>
      <c r="CM14" s="9"/>
      <c r="CN14" s="8"/>
      <c r="CO14" s="9">
        <v>0</v>
      </c>
      <c r="CP14" s="40">
        <v>0</v>
      </c>
      <c r="CQ14" s="9">
        <v>0</v>
      </c>
      <c r="CR14" s="8">
        <v>0</v>
      </c>
    </row>
    <row r="15" spans="1:96" ht="15" customHeight="1" x14ac:dyDescent="0.25">
      <c r="A15" s="12">
        <v>6</v>
      </c>
      <c r="B15" s="18" t="s">
        <v>7</v>
      </c>
      <c r="C15" s="12">
        <v>330273</v>
      </c>
      <c r="D15" s="25" t="s">
        <v>158</v>
      </c>
      <c r="E15" s="25" t="s">
        <v>155</v>
      </c>
      <c r="F15" s="31" t="s">
        <v>159</v>
      </c>
      <c r="G15" s="8">
        <f t="shared" si="6"/>
        <v>17685920.91</v>
      </c>
      <c r="H15" s="8">
        <f t="shared" si="7"/>
        <v>0</v>
      </c>
      <c r="I15" s="9">
        <f t="shared" si="8"/>
        <v>0</v>
      </c>
      <c r="J15" s="8">
        <f t="shared" si="5"/>
        <v>0</v>
      </c>
      <c r="K15" s="9">
        <f t="shared" si="5"/>
        <v>0</v>
      </c>
      <c r="L15" s="8">
        <f t="shared" si="5"/>
        <v>0</v>
      </c>
      <c r="M15" s="9">
        <f t="shared" si="5"/>
        <v>0</v>
      </c>
      <c r="N15" s="8">
        <f t="shared" si="5"/>
        <v>0</v>
      </c>
      <c r="O15" s="9">
        <f t="shared" si="5"/>
        <v>0</v>
      </c>
      <c r="P15" s="8">
        <f t="shared" si="5"/>
        <v>0</v>
      </c>
      <c r="Q15" s="9">
        <f t="shared" si="5"/>
        <v>916</v>
      </c>
      <c r="R15" s="8">
        <f t="shared" si="5"/>
        <v>17685920.91</v>
      </c>
      <c r="S15" s="9">
        <f t="shared" si="5"/>
        <v>0</v>
      </c>
      <c r="T15" s="8">
        <f t="shared" si="5"/>
        <v>0</v>
      </c>
      <c r="U15" s="9">
        <f t="shared" si="5"/>
        <v>0</v>
      </c>
      <c r="V15" s="8">
        <f t="shared" si="5"/>
        <v>0</v>
      </c>
      <c r="W15" s="9">
        <f t="shared" si="5"/>
        <v>0</v>
      </c>
      <c r="X15" s="8">
        <f t="shared" si="5"/>
        <v>0</v>
      </c>
      <c r="Y15" s="8">
        <f t="shared" si="9"/>
        <v>4421480.2300000004</v>
      </c>
      <c r="Z15" s="8">
        <f t="shared" si="10"/>
        <v>0</v>
      </c>
      <c r="AA15" s="9">
        <v>0</v>
      </c>
      <c r="AB15" s="8">
        <v>0</v>
      </c>
      <c r="AC15" s="9">
        <v>0</v>
      </c>
      <c r="AD15" s="8">
        <v>0</v>
      </c>
      <c r="AE15" s="9">
        <v>0</v>
      </c>
      <c r="AF15" s="8">
        <v>0</v>
      </c>
      <c r="AG15" s="9">
        <v>0</v>
      </c>
      <c r="AH15" s="8">
        <v>0</v>
      </c>
      <c r="AI15" s="9">
        <v>229</v>
      </c>
      <c r="AJ15" s="40">
        <v>4421480.2300000004</v>
      </c>
      <c r="AK15" s="9"/>
      <c r="AL15" s="8"/>
      <c r="AM15" s="9">
        <v>0</v>
      </c>
      <c r="AN15" s="40">
        <v>0</v>
      </c>
      <c r="AO15" s="9"/>
      <c r="AP15" s="8"/>
      <c r="AQ15" s="8">
        <f t="shared" si="11"/>
        <v>4421480.2300000004</v>
      </c>
      <c r="AR15" s="8">
        <f t="shared" si="12"/>
        <v>0</v>
      </c>
      <c r="AS15" s="9">
        <v>0</v>
      </c>
      <c r="AT15" s="8">
        <v>0</v>
      </c>
      <c r="AU15" s="9">
        <v>0</v>
      </c>
      <c r="AV15" s="8">
        <v>0</v>
      </c>
      <c r="AW15" s="9">
        <v>0</v>
      </c>
      <c r="AX15" s="8">
        <v>0</v>
      </c>
      <c r="AY15" s="9">
        <v>0</v>
      </c>
      <c r="AZ15" s="8">
        <v>0</v>
      </c>
      <c r="BA15" s="9">
        <v>229</v>
      </c>
      <c r="BB15" s="40">
        <v>4421480.2300000004</v>
      </c>
      <c r="BC15" s="9"/>
      <c r="BD15" s="8"/>
      <c r="BE15" s="9">
        <v>0</v>
      </c>
      <c r="BF15" s="40">
        <v>0</v>
      </c>
      <c r="BG15" s="9">
        <v>0</v>
      </c>
      <c r="BH15" s="8">
        <v>0</v>
      </c>
      <c r="BI15" s="8">
        <f t="shared" si="13"/>
        <v>4421480.2300000004</v>
      </c>
      <c r="BJ15" s="8">
        <f t="shared" si="14"/>
        <v>0</v>
      </c>
      <c r="BK15" s="9">
        <v>0</v>
      </c>
      <c r="BL15" s="8">
        <v>0</v>
      </c>
      <c r="BM15" s="9">
        <v>0</v>
      </c>
      <c r="BN15" s="8">
        <v>0</v>
      </c>
      <c r="BO15" s="9">
        <v>0</v>
      </c>
      <c r="BP15" s="8">
        <v>0</v>
      </c>
      <c r="BQ15" s="9">
        <v>0</v>
      </c>
      <c r="BR15" s="8">
        <v>0</v>
      </c>
      <c r="BS15" s="9">
        <v>229</v>
      </c>
      <c r="BT15" s="40">
        <v>4421480.2300000004</v>
      </c>
      <c r="BU15" s="9"/>
      <c r="BV15" s="8"/>
      <c r="BW15" s="9">
        <v>0</v>
      </c>
      <c r="BX15" s="40">
        <v>0</v>
      </c>
      <c r="BY15" s="9">
        <v>0</v>
      </c>
      <c r="BZ15" s="8">
        <v>0</v>
      </c>
      <c r="CA15" s="8">
        <f t="shared" si="15"/>
        <v>4421480.22</v>
      </c>
      <c r="CB15" s="8">
        <f t="shared" si="16"/>
        <v>0</v>
      </c>
      <c r="CC15" s="9">
        <v>0</v>
      </c>
      <c r="CD15" s="8">
        <v>0</v>
      </c>
      <c r="CE15" s="9">
        <v>0</v>
      </c>
      <c r="CF15" s="8">
        <v>0</v>
      </c>
      <c r="CG15" s="9">
        <v>0</v>
      </c>
      <c r="CH15" s="8">
        <v>0</v>
      </c>
      <c r="CI15" s="9">
        <v>0</v>
      </c>
      <c r="CJ15" s="8">
        <v>0</v>
      </c>
      <c r="CK15" s="9">
        <v>229</v>
      </c>
      <c r="CL15" s="40">
        <v>4421480.22</v>
      </c>
      <c r="CM15" s="9"/>
      <c r="CN15" s="8"/>
      <c r="CO15" s="9">
        <v>0</v>
      </c>
      <c r="CP15" s="40">
        <v>0</v>
      </c>
      <c r="CQ15" s="9">
        <v>0</v>
      </c>
      <c r="CR15" s="8">
        <v>0</v>
      </c>
    </row>
    <row r="16" spans="1:96" ht="15" customHeight="1" x14ac:dyDescent="0.25">
      <c r="A16" s="12">
        <v>7</v>
      </c>
      <c r="B16" s="18" t="s">
        <v>8</v>
      </c>
      <c r="C16" s="12">
        <v>330276</v>
      </c>
      <c r="D16" s="25" t="s">
        <v>156</v>
      </c>
      <c r="E16" s="25" t="s">
        <v>155</v>
      </c>
      <c r="F16" s="31" t="s">
        <v>157</v>
      </c>
      <c r="G16" s="8">
        <f t="shared" si="6"/>
        <v>5809069.21</v>
      </c>
      <c r="H16" s="8">
        <f t="shared" si="7"/>
        <v>1116611.96</v>
      </c>
      <c r="I16" s="9">
        <f t="shared" si="8"/>
        <v>1118</v>
      </c>
      <c r="J16" s="8">
        <f t="shared" si="5"/>
        <v>1116611.96</v>
      </c>
      <c r="K16" s="9">
        <f t="shared" si="5"/>
        <v>0</v>
      </c>
      <c r="L16" s="8">
        <f t="shared" si="5"/>
        <v>0</v>
      </c>
      <c r="M16" s="9">
        <f t="shared" si="5"/>
        <v>0</v>
      </c>
      <c r="N16" s="8">
        <f t="shared" si="5"/>
        <v>0</v>
      </c>
      <c r="O16" s="9">
        <f t="shared" si="5"/>
        <v>443</v>
      </c>
      <c r="P16" s="8">
        <f t="shared" si="5"/>
        <v>4692457.25</v>
      </c>
      <c r="Q16" s="9">
        <f t="shared" si="5"/>
        <v>0</v>
      </c>
      <c r="R16" s="8">
        <f t="shared" si="5"/>
        <v>0</v>
      </c>
      <c r="S16" s="9">
        <f t="shared" si="5"/>
        <v>0</v>
      </c>
      <c r="T16" s="8">
        <f t="shared" si="5"/>
        <v>0</v>
      </c>
      <c r="U16" s="9">
        <f t="shared" si="5"/>
        <v>0</v>
      </c>
      <c r="V16" s="8">
        <f t="shared" si="5"/>
        <v>0</v>
      </c>
      <c r="W16" s="9">
        <f t="shared" si="5"/>
        <v>0</v>
      </c>
      <c r="X16" s="8">
        <f t="shared" si="5"/>
        <v>0</v>
      </c>
      <c r="Y16" s="8">
        <f t="shared" si="9"/>
        <v>1452267.3</v>
      </c>
      <c r="Z16" s="8">
        <f t="shared" si="10"/>
        <v>279152.99</v>
      </c>
      <c r="AA16" s="9">
        <v>280</v>
      </c>
      <c r="AB16" s="8">
        <v>279152.99</v>
      </c>
      <c r="AC16" s="9">
        <v>0</v>
      </c>
      <c r="AD16" s="8">
        <v>0</v>
      </c>
      <c r="AE16" s="9">
        <v>0</v>
      </c>
      <c r="AF16" s="8">
        <v>0</v>
      </c>
      <c r="AG16" s="9">
        <v>111</v>
      </c>
      <c r="AH16" s="8">
        <v>1173114.31</v>
      </c>
      <c r="AI16" s="9">
        <v>0</v>
      </c>
      <c r="AJ16" s="40">
        <v>0</v>
      </c>
      <c r="AK16" s="9"/>
      <c r="AL16" s="8"/>
      <c r="AM16" s="9">
        <v>0</v>
      </c>
      <c r="AN16" s="40">
        <v>0</v>
      </c>
      <c r="AO16" s="9"/>
      <c r="AP16" s="8"/>
      <c r="AQ16" s="8">
        <f t="shared" si="11"/>
        <v>1452267.3</v>
      </c>
      <c r="AR16" s="8">
        <f t="shared" si="12"/>
        <v>279152.99</v>
      </c>
      <c r="AS16" s="9">
        <v>280</v>
      </c>
      <c r="AT16" s="8">
        <v>279152.99</v>
      </c>
      <c r="AU16" s="9">
        <v>0</v>
      </c>
      <c r="AV16" s="8">
        <v>0</v>
      </c>
      <c r="AW16" s="9">
        <v>0</v>
      </c>
      <c r="AX16" s="8">
        <v>0</v>
      </c>
      <c r="AY16" s="9">
        <v>111</v>
      </c>
      <c r="AZ16" s="8">
        <v>1173114.31</v>
      </c>
      <c r="BA16" s="9">
        <v>0</v>
      </c>
      <c r="BB16" s="40">
        <v>0</v>
      </c>
      <c r="BC16" s="9"/>
      <c r="BD16" s="8"/>
      <c r="BE16" s="9">
        <v>0</v>
      </c>
      <c r="BF16" s="40">
        <v>0</v>
      </c>
      <c r="BG16" s="9">
        <v>0</v>
      </c>
      <c r="BH16" s="8">
        <v>0</v>
      </c>
      <c r="BI16" s="8">
        <f t="shared" si="13"/>
        <v>1452267.3</v>
      </c>
      <c r="BJ16" s="8">
        <f t="shared" si="14"/>
        <v>279152.99</v>
      </c>
      <c r="BK16" s="9">
        <v>280</v>
      </c>
      <c r="BL16" s="8">
        <v>279152.99</v>
      </c>
      <c r="BM16" s="9">
        <v>0</v>
      </c>
      <c r="BN16" s="8">
        <v>0</v>
      </c>
      <c r="BO16" s="9">
        <v>0</v>
      </c>
      <c r="BP16" s="8">
        <v>0</v>
      </c>
      <c r="BQ16" s="9">
        <v>111</v>
      </c>
      <c r="BR16" s="8">
        <v>1173114.31</v>
      </c>
      <c r="BS16" s="9">
        <v>0</v>
      </c>
      <c r="BT16" s="40">
        <v>0</v>
      </c>
      <c r="BU16" s="9"/>
      <c r="BV16" s="8"/>
      <c r="BW16" s="9">
        <v>0</v>
      </c>
      <c r="BX16" s="40">
        <v>0</v>
      </c>
      <c r="BY16" s="9">
        <v>0</v>
      </c>
      <c r="BZ16" s="8">
        <v>0</v>
      </c>
      <c r="CA16" s="8">
        <f t="shared" si="15"/>
        <v>1452267.31</v>
      </c>
      <c r="CB16" s="8">
        <f t="shared" si="16"/>
        <v>279152.99</v>
      </c>
      <c r="CC16" s="9">
        <v>278</v>
      </c>
      <c r="CD16" s="8">
        <v>279152.99</v>
      </c>
      <c r="CE16" s="9">
        <v>0</v>
      </c>
      <c r="CF16" s="8">
        <v>0</v>
      </c>
      <c r="CG16" s="9">
        <v>0</v>
      </c>
      <c r="CH16" s="8">
        <v>0</v>
      </c>
      <c r="CI16" s="9">
        <v>110</v>
      </c>
      <c r="CJ16" s="8">
        <v>1173114.32</v>
      </c>
      <c r="CK16" s="9">
        <v>0</v>
      </c>
      <c r="CL16" s="40">
        <v>0</v>
      </c>
      <c r="CM16" s="9"/>
      <c r="CN16" s="8"/>
      <c r="CO16" s="9">
        <v>0</v>
      </c>
      <c r="CP16" s="40">
        <v>0</v>
      </c>
      <c r="CQ16" s="9">
        <v>0</v>
      </c>
      <c r="CR16" s="8">
        <v>0</v>
      </c>
    </row>
    <row r="17" spans="1:96" ht="15" customHeight="1" x14ac:dyDescent="0.25">
      <c r="A17" s="12">
        <v>8</v>
      </c>
      <c r="B17" s="18" t="s">
        <v>9</v>
      </c>
      <c r="C17" s="12">
        <v>330328</v>
      </c>
      <c r="D17" s="25" t="s">
        <v>156</v>
      </c>
      <c r="E17" s="25" t="s">
        <v>155</v>
      </c>
      <c r="F17" s="31" t="s">
        <v>157</v>
      </c>
      <c r="G17" s="8">
        <f t="shared" si="6"/>
        <v>62571272.670000002</v>
      </c>
      <c r="H17" s="8">
        <f t="shared" si="7"/>
        <v>524640</v>
      </c>
      <c r="I17" s="9">
        <f t="shared" si="8"/>
        <v>1600</v>
      </c>
      <c r="J17" s="8">
        <f t="shared" si="5"/>
        <v>524640</v>
      </c>
      <c r="K17" s="9">
        <f t="shared" si="5"/>
        <v>0</v>
      </c>
      <c r="L17" s="8">
        <f t="shared" si="5"/>
        <v>0</v>
      </c>
      <c r="M17" s="9">
        <f t="shared" si="5"/>
        <v>0</v>
      </c>
      <c r="N17" s="8">
        <f t="shared" si="5"/>
        <v>0</v>
      </c>
      <c r="O17" s="9">
        <f t="shared" si="5"/>
        <v>0</v>
      </c>
      <c r="P17" s="8">
        <f t="shared" si="5"/>
        <v>0</v>
      </c>
      <c r="Q17" s="9">
        <f t="shared" si="5"/>
        <v>1467</v>
      </c>
      <c r="R17" s="8">
        <f t="shared" si="5"/>
        <v>62046632.670000002</v>
      </c>
      <c r="S17" s="9">
        <f t="shared" si="5"/>
        <v>769</v>
      </c>
      <c r="T17" s="8">
        <f t="shared" si="5"/>
        <v>32515683.300000001</v>
      </c>
      <c r="U17" s="9">
        <f t="shared" si="5"/>
        <v>116</v>
      </c>
      <c r="V17" s="8">
        <f t="shared" si="5"/>
        <v>17895650.989999998</v>
      </c>
      <c r="W17" s="9">
        <f t="shared" si="5"/>
        <v>0</v>
      </c>
      <c r="X17" s="8">
        <f t="shared" si="5"/>
        <v>0</v>
      </c>
      <c r="Y17" s="8">
        <f t="shared" si="9"/>
        <v>15642818.17</v>
      </c>
      <c r="Z17" s="8">
        <f t="shared" si="10"/>
        <v>131160</v>
      </c>
      <c r="AA17" s="9">
        <v>400</v>
      </c>
      <c r="AB17" s="8">
        <v>131160</v>
      </c>
      <c r="AC17" s="9">
        <v>0</v>
      </c>
      <c r="AD17" s="8">
        <v>0</v>
      </c>
      <c r="AE17" s="9">
        <v>0</v>
      </c>
      <c r="AF17" s="8">
        <v>0</v>
      </c>
      <c r="AG17" s="9">
        <v>0</v>
      </c>
      <c r="AH17" s="8">
        <v>0</v>
      </c>
      <c r="AI17" s="9">
        <v>367</v>
      </c>
      <c r="AJ17" s="40">
        <v>15511658.17</v>
      </c>
      <c r="AK17" s="9">
        <v>192</v>
      </c>
      <c r="AL17" s="40">
        <v>8128920.8300000001</v>
      </c>
      <c r="AM17" s="9">
        <v>29</v>
      </c>
      <c r="AN17" s="40">
        <v>4473912.75</v>
      </c>
      <c r="AO17" s="9"/>
      <c r="AP17" s="8"/>
      <c r="AQ17" s="8">
        <f t="shared" si="11"/>
        <v>15642818.17</v>
      </c>
      <c r="AR17" s="8">
        <f t="shared" si="12"/>
        <v>131160</v>
      </c>
      <c r="AS17" s="9">
        <v>400</v>
      </c>
      <c r="AT17" s="8">
        <v>131160</v>
      </c>
      <c r="AU17" s="9">
        <v>0</v>
      </c>
      <c r="AV17" s="8">
        <v>0</v>
      </c>
      <c r="AW17" s="9">
        <v>0</v>
      </c>
      <c r="AX17" s="8">
        <v>0</v>
      </c>
      <c r="AY17" s="9">
        <v>0</v>
      </c>
      <c r="AZ17" s="8">
        <v>0</v>
      </c>
      <c r="BA17" s="9">
        <v>367</v>
      </c>
      <c r="BB17" s="40">
        <v>15511658.17</v>
      </c>
      <c r="BC17" s="9">
        <v>192</v>
      </c>
      <c r="BD17" s="40">
        <v>8128920.8300000001</v>
      </c>
      <c r="BE17" s="9">
        <v>29</v>
      </c>
      <c r="BF17" s="40">
        <v>4473912.75</v>
      </c>
      <c r="BG17" s="9">
        <v>0</v>
      </c>
      <c r="BH17" s="8">
        <v>0</v>
      </c>
      <c r="BI17" s="8">
        <f t="shared" si="13"/>
        <v>15642818.17</v>
      </c>
      <c r="BJ17" s="8">
        <f t="shared" si="14"/>
        <v>131160</v>
      </c>
      <c r="BK17" s="9">
        <v>400</v>
      </c>
      <c r="BL17" s="8">
        <v>131160</v>
      </c>
      <c r="BM17" s="9">
        <v>0</v>
      </c>
      <c r="BN17" s="8">
        <v>0</v>
      </c>
      <c r="BO17" s="9">
        <v>0</v>
      </c>
      <c r="BP17" s="8">
        <v>0</v>
      </c>
      <c r="BQ17" s="9">
        <v>0</v>
      </c>
      <c r="BR17" s="8">
        <v>0</v>
      </c>
      <c r="BS17" s="9">
        <v>367</v>
      </c>
      <c r="BT17" s="40">
        <v>15511658.17</v>
      </c>
      <c r="BU17" s="9">
        <v>192</v>
      </c>
      <c r="BV17" s="40">
        <v>8128920.8300000001</v>
      </c>
      <c r="BW17" s="9">
        <v>29</v>
      </c>
      <c r="BX17" s="40">
        <v>4473912.75</v>
      </c>
      <c r="BY17" s="9">
        <v>0</v>
      </c>
      <c r="BZ17" s="8">
        <v>0</v>
      </c>
      <c r="CA17" s="8">
        <f t="shared" si="15"/>
        <v>15642818.16</v>
      </c>
      <c r="CB17" s="8">
        <f t="shared" si="16"/>
        <v>131160</v>
      </c>
      <c r="CC17" s="9">
        <v>400</v>
      </c>
      <c r="CD17" s="8">
        <v>131160</v>
      </c>
      <c r="CE17" s="9">
        <v>0</v>
      </c>
      <c r="CF17" s="8">
        <v>0</v>
      </c>
      <c r="CG17" s="9">
        <v>0</v>
      </c>
      <c r="CH17" s="8">
        <v>0</v>
      </c>
      <c r="CI17" s="9">
        <v>0</v>
      </c>
      <c r="CJ17" s="8">
        <v>0</v>
      </c>
      <c r="CK17" s="9">
        <v>366</v>
      </c>
      <c r="CL17" s="40">
        <v>15511658.16</v>
      </c>
      <c r="CM17" s="9">
        <v>193</v>
      </c>
      <c r="CN17" s="40">
        <v>8128920.8099999996</v>
      </c>
      <c r="CO17" s="9">
        <v>29</v>
      </c>
      <c r="CP17" s="40">
        <v>4473912.74</v>
      </c>
      <c r="CQ17" s="9">
        <v>0</v>
      </c>
      <c r="CR17" s="8">
        <v>0</v>
      </c>
    </row>
    <row r="18" spans="1:96" ht="15" customHeight="1" x14ac:dyDescent="0.25">
      <c r="A18" s="12">
        <v>9</v>
      </c>
      <c r="B18" s="18" t="s">
        <v>10</v>
      </c>
      <c r="C18" s="12">
        <v>330291</v>
      </c>
      <c r="D18" s="25" t="s">
        <v>156</v>
      </c>
      <c r="E18" s="25" t="s">
        <v>155</v>
      </c>
      <c r="F18" s="31" t="s">
        <v>157</v>
      </c>
      <c r="G18" s="8">
        <f t="shared" si="6"/>
        <v>68661470.849999994</v>
      </c>
      <c r="H18" s="8">
        <f t="shared" si="7"/>
        <v>250833.44</v>
      </c>
      <c r="I18" s="9">
        <f t="shared" si="8"/>
        <v>458</v>
      </c>
      <c r="J18" s="8">
        <f t="shared" si="5"/>
        <v>250833.44</v>
      </c>
      <c r="K18" s="9">
        <f t="shared" si="5"/>
        <v>0</v>
      </c>
      <c r="L18" s="8">
        <f t="shared" si="5"/>
        <v>0</v>
      </c>
      <c r="M18" s="9">
        <f t="shared" si="5"/>
        <v>0</v>
      </c>
      <c r="N18" s="8">
        <f t="shared" si="5"/>
        <v>0</v>
      </c>
      <c r="O18" s="9">
        <f t="shared" si="5"/>
        <v>0</v>
      </c>
      <c r="P18" s="8">
        <f t="shared" si="5"/>
        <v>0</v>
      </c>
      <c r="Q18" s="9">
        <f t="shared" si="5"/>
        <v>2295</v>
      </c>
      <c r="R18" s="8">
        <f t="shared" si="5"/>
        <v>68410637.409999996</v>
      </c>
      <c r="S18" s="9">
        <f t="shared" si="5"/>
        <v>0</v>
      </c>
      <c r="T18" s="8">
        <f t="shared" si="5"/>
        <v>0</v>
      </c>
      <c r="U18" s="9">
        <f t="shared" si="5"/>
        <v>0</v>
      </c>
      <c r="V18" s="8">
        <f t="shared" si="5"/>
        <v>0</v>
      </c>
      <c r="W18" s="9">
        <f t="shared" si="5"/>
        <v>0</v>
      </c>
      <c r="X18" s="8">
        <f t="shared" si="5"/>
        <v>0</v>
      </c>
      <c r="Y18" s="8">
        <f t="shared" si="9"/>
        <v>17165367.710000001</v>
      </c>
      <c r="Z18" s="8">
        <f t="shared" si="10"/>
        <v>62708.36</v>
      </c>
      <c r="AA18" s="9">
        <v>115</v>
      </c>
      <c r="AB18" s="8">
        <v>62708.36</v>
      </c>
      <c r="AC18" s="9">
        <v>0</v>
      </c>
      <c r="AD18" s="8">
        <v>0</v>
      </c>
      <c r="AE18" s="9">
        <v>0</v>
      </c>
      <c r="AF18" s="8">
        <v>0</v>
      </c>
      <c r="AG18" s="9">
        <v>0</v>
      </c>
      <c r="AH18" s="8">
        <v>0</v>
      </c>
      <c r="AI18" s="9">
        <v>574</v>
      </c>
      <c r="AJ18" s="40">
        <v>17102659.350000001</v>
      </c>
      <c r="AK18" s="9"/>
      <c r="AL18" s="8"/>
      <c r="AM18" s="9">
        <v>0</v>
      </c>
      <c r="AN18" s="40">
        <v>0</v>
      </c>
      <c r="AO18" s="9"/>
      <c r="AP18" s="8"/>
      <c r="AQ18" s="8">
        <f t="shared" si="11"/>
        <v>17165367.710000001</v>
      </c>
      <c r="AR18" s="8">
        <f t="shared" si="12"/>
        <v>62708.36</v>
      </c>
      <c r="AS18" s="9">
        <v>115</v>
      </c>
      <c r="AT18" s="8">
        <v>62708.36</v>
      </c>
      <c r="AU18" s="9">
        <v>0</v>
      </c>
      <c r="AV18" s="8">
        <v>0</v>
      </c>
      <c r="AW18" s="9">
        <v>0</v>
      </c>
      <c r="AX18" s="8">
        <v>0</v>
      </c>
      <c r="AY18" s="9">
        <v>0</v>
      </c>
      <c r="AZ18" s="8">
        <v>0</v>
      </c>
      <c r="BA18" s="9">
        <v>574</v>
      </c>
      <c r="BB18" s="40">
        <v>17102659.350000001</v>
      </c>
      <c r="BC18" s="9"/>
      <c r="BD18" s="8"/>
      <c r="BE18" s="9">
        <v>0</v>
      </c>
      <c r="BF18" s="40">
        <v>0</v>
      </c>
      <c r="BG18" s="9">
        <v>0</v>
      </c>
      <c r="BH18" s="8">
        <v>0</v>
      </c>
      <c r="BI18" s="8">
        <f t="shared" si="13"/>
        <v>17165367.710000001</v>
      </c>
      <c r="BJ18" s="8">
        <f t="shared" si="14"/>
        <v>62708.36</v>
      </c>
      <c r="BK18" s="9">
        <v>115</v>
      </c>
      <c r="BL18" s="8">
        <v>62708.36</v>
      </c>
      <c r="BM18" s="9">
        <v>0</v>
      </c>
      <c r="BN18" s="8">
        <v>0</v>
      </c>
      <c r="BO18" s="9">
        <v>0</v>
      </c>
      <c r="BP18" s="8">
        <v>0</v>
      </c>
      <c r="BQ18" s="9">
        <v>0</v>
      </c>
      <c r="BR18" s="8">
        <v>0</v>
      </c>
      <c r="BS18" s="9">
        <v>574</v>
      </c>
      <c r="BT18" s="40">
        <v>17102659.350000001</v>
      </c>
      <c r="BU18" s="9"/>
      <c r="BV18" s="8"/>
      <c r="BW18" s="9">
        <v>0</v>
      </c>
      <c r="BX18" s="40">
        <v>0</v>
      </c>
      <c r="BY18" s="9">
        <v>0</v>
      </c>
      <c r="BZ18" s="8">
        <v>0</v>
      </c>
      <c r="CA18" s="8">
        <f t="shared" si="15"/>
        <v>17165367.719999999</v>
      </c>
      <c r="CB18" s="8">
        <f t="shared" si="16"/>
        <v>62708.36</v>
      </c>
      <c r="CC18" s="9">
        <v>113</v>
      </c>
      <c r="CD18" s="8">
        <v>62708.36</v>
      </c>
      <c r="CE18" s="9">
        <v>0</v>
      </c>
      <c r="CF18" s="8">
        <v>0</v>
      </c>
      <c r="CG18" s="9">
        <v>0</v>
      </c>
      <c r="CH18" s="8">
        <v>0</v>
      </c>
      <c r="CI18" s="9">
        <v>0</v>
      </c>
      <c r="CJ18" s="8">
        <v>0</v>
      </c>
      <c r="CK18" s="9">
        <v>573</v>
      </c>
      <c r="CL18" s="40">
        <v>17102659.359999999</v>
      </c>
      <c r="CM18" s="9"/>
      <c r="CN18" s="8"/>
      <c r="CO18" s="9">
        <v>0</v>
      </c>
      <c r="CP18" s="40">
        <v>0</v>
      </c>
      <c r="CQ18" s="9">
        <v>0</v>
      </c>
      <c r="CR18" s="8">
        <v>0</v>
      </c>
    </row>
    <row r="19" spans="1:96" x14ac:dyDescent="0.25">
      <c r="A19" s="12"/>
      <c r="B19" s="17" t="s">
        <v>11</v>
      </c>
      <c r="C19" s="12"/>
      <c r="D19" s="25"/>
      <c r="E19" s="25"/>
      <c r="F19" s="31"/>
      <c r="G19" s="8">
        <f t="shared" si="6"/>
        <v>0</v>
      </c>
      <c r="H19" s="8">
        <f t="shared" si="7"/>
        <v>0</v>
      </c>
      <c r="I19" s="9">
        <f t="shared" si="8"/>
        <v>0</v>
      </c>
      <c r="J19" s="8">
        <f t="shared" si="5"/>
        <v>0</v>
      </c>
      <c r="K19" s="9">
        <f t="shared" si="5"/>
        <v>0</v>
      </c>
      <c r="L19" s="8">
        <f t="shared" si="5"/>
        <v>0</v>
      </c>
      <c r="M19" s="9">
        <f t="shared" si="5"/>
        <v>0</v>
      </c>
      <c r="N19" s="8">
        <f t="shared" si="5"/>
        <v>0</v>
      </c>
      <c r="O19" s="9">
        <f t="shared" si="5"/>
        <v>0</v>
      </c>
      <c r="P19" s="8">
        <f t="shared" si="5"/>
        <v>0</v>
      </c>
      <c r="Q19" s="9">
        <f t="shared" si="5"/>
        <v>0</v>
      </c>
      <c r="R19" s="8">
        <f t="shared" si="5"/>
        <v>0</v>
      </c>
      <c r="S19" s="9">
        <f t="shared" si="5"/>
        <v>0</v>
      </c>
      <c r="T19" s="8">
        <f t="shared" si="5"/>
        <v>0</v>
      </c>
      <c r="U19" s="9">
        <f t="shared" si="5"/>
        <v>0</v>
      </c>
      <c r="V19" s="8">
        <f t="shared" si="5"/>
        <v>0</v>
      </c>
      <c r="W19" s="9">
        <f t="shared" si="5"/>
        <v>0</v>
      </c>
      <c r="X19" s="8">
        <f t="shared" si="5"/>
        <v>0</v>
      </c>
      <c r="Y19" s="8">
        <f t="shared" si="9"/>
        <v>0</v>
      </c>
      <c r="Z19" s="8">
        <f t="shared" si="10"/>
        <v>0</v>
      </c>
      <c r="AA19" s="9">
        <v>0</v>
      </c>
      <c r="AB19" s="8">
        <v>0</v>
      </c>
      <c r="AC19" s="9">
        <v>0</v>
      </c>
      <c r="AD19" s="8">
        <v>0</v>
      </c>
      <c r="AE19" s="9">
        <v>0</v>
      </c>
      <c r="AF19" s="8">
        <v>0</v>
      </c>
      <c r="AG19" s="9">
        <v>0</v>
      </c>
      <c r="AH19" s="8">
        <v>0</v>
      </c>
      <c r="AI19" s="9">
        <v>0</v>
      </c>
      <c r="AJ19" s="40">
        <v>0</v>
      </c>
      <c r="AK19" s="9"/>
      <c r="AL19" s="8"/>
      <c r="AM19" s="9">
        <v>0</v>
      </c>
      <c r="AN19" s="40">
        <v>0</v>
      </c>
      <c r="AO19" s="9"/>
      <c r="AP19" s="8"/>
      <c r="AQ19" s="8">
        <f t="shared" si="11"/>
        <v>0</v>
      </c>
      <c r="AR19" s="8">
        <f t="shared" si="12"/>
        <v>0</v>
      </c>
      <c r="AS19" s="9">
        <v>0</v>
      </c>
      <c r="AT19" s="8">
        <v>0</v>
      </c>
      <c r="AU19" s="9">
        <v>0</v>
      </c>
      <c r="AV19" s="8">
        <v>0</v>
      </c>
      <c r="AW19" s="9">
        <v>0</v>
      </c>
      <c r="AX19" s="8">
        <v>0</v>
      </c>
      <c r="AY19" s="9">
        <v>0</v>
      </c>
      <c r="AZ19" s="8">
        <v>0</v>
      </c>
      <c r="BA19" s="9">
        <v>0</v>
      </c>
      <c r="BB19" s="40">
        <v>0</v>
      </c>
      <c r="BC19" s="9"/>
      <c r="BD19" s="8"/>
      <c r="BE19" s="9">
        <v>0</v>
      </c>
      <c r="BF19" s="40">
        <v>0</v>
      </c>
      <c r="BG19" s="9">
        <v>0</v>
      </c>
      <c r="BH19" s="8">
        <v>0</v>
      </c>
      <c r="BI19" s="8">
        <f t="shared" si="13"/>
        <v>0</v>
      </c>
      <c r="BJ19" s="8">
        <f t="shared" si="14"/>
        <v>0</v>
      </c>
      <c r="BK19" s="9">
        <v>0</v>
      </c>
      <c r="BL19" s="8">
        <v>0</v>
      </c>
      <c r="BM19" s="9">
        <v>0</v>
      </c>
      <c r="BN19" s="8">
        <v>0</v>
      </c>
      <c r="BO19" s="9">
        <v>0</v>
      </c>
      <c r="BP19" s="8">
        <v>0</v>
      </c>
      <c r="BQ19" s="9">
        <v>0</v>
      </c>
      <c r="BR19" s="8">
        <v>0</v>
      </c>
      <c r="BS19" s="9">
        <v>0</v>
      </c>
      <c r="BT19" s="40">
        <v>0</v>
      </c>
      <c r="BU19" s="9"/>
      <c r="BV19" s="8"/>
      <c r="BW19" s="9">
        <v>0</v>
      </c>
      <c r="BX19" s="40">
        <v>0</v>
      </c>
      <c r="BY19" s="9">
        <v>0</v>
      </c>
      <c r="BZ19" s="8">
        <v>0</v>
      </c>
      <c r="CA19" s="8">
        <f t="shared" si="15"/>
        <v>0</v>
      </c>
      <c r="CB19" s="8">
        <f t="shared" si="16"/>
        <v>0</v>
      </c>
      <c r="CC19" s="9">
        <v>0</v>
      </c>
      <c r="CD19" s="8">
        <v>0</v>
      </c>
      <c r="CE19" s="9">
        <v>0</v>
      </c>
      <c r="CF19" s="8">
        <v>0</v>
      </c>
      <c r="CG19" s="9">
        <v>0</v>
      </c>
      <c r="CH19" s="8">
        <v>0</v>
      </c>
      <c r="CI19" s="9">
        <v>0</v>
      </c>
      <c r="CJ19" s="8">
        <v>0</v>
      </c>
      <c r="CK19" s="9">
        <v>0</v>
      </c>
      <c r="CL19" s="40">
        <v>0</v>
      </c>
      <c r="CM19" s="9"/>
      <c r="CN19" s="8"/>
      <c r="CO19" s="9">
        <v>0</v>
      </c>
      <c r="CP19" s="40">
        <v>0</v>
      </c>
      <c r="CQ19" s="9">
        <v>0</v>
      </c>
      <c r="CR19" s="8">
        <v>0</v>
      </c>
    </row>
    <row r="20" spans="1:96" ht="15" customHeight="1" x14ac:dyDescent="0.25">
      <c r="A20" s="12">
        <v>10</v>
      </c>
      <c r="B20" s="18" t="s">
        <v>12</v>
      </c>
      <c r="C20" s="12">
        <v>330106</v>
      </c>
      <c r="D20" s="25" t="s">
        <v>156</v>
      </c>
      <c r="E20" s="25" t="s">
        <v>155</v>
      </c>
      <c r="F20" s="31" t="s">
        <v>157</v>
      </c>
      <c r="G20" s="8">
        <f t="shared" si="6"/>
        <v>407068612.92000002</v>
      </c>
      <c r="H20" s="8">
        <f t="shared" si="7"/>
        <v>163358003.44999999</v>
      </c>
      <c r="I20" s="9">
        <f t="shared" si="8"/>
        <v>76145</v>
      </c>
      <c r="J20" s="8">
        <f t="shared" si="5"/>
        <v>56120287.829999998</v>
      </c>
      <c r="K20" s="9">
        <f t="shared" si="5"/>
        <v>26044</v>
      </c>
      <c r="L20" s="8">
        <f t="shared" si="5"/>
        <v>10153272.48</v>
      </c>
      <c r="M20" s="9">
        <f t="shared" si="5"/>
        <v>95728</v>
      </c>
      <c r="N20" s="8">
        <f t="shared" si="5"/>
        <v>97084443.140000001</v>
      </c>
      <c r="O20" s="9">
        <f t="shared" si="5"/>
        <v>4108</v>
      </c>
      <c r="P20" s="8">
        <f t="shared" si="5"/>
        <v>60986500.520000003</v>
      </c>
      <c r="Q20" s="9">
        <f t="shared" si="5"/>
        <v>7820</v>
      </c>
      <c r="R20" s="8">
        <f t="shared" si="5"/>
        <v>182724108.94999999</v>
      </c>
      <c r="S20" s="9">
        <f t="shared" si="5"/>
        <v>0</v>
      </c>
      <c r="T20" s="8">
        <f t="shared" si="5"/>
        <v>0</v>
      </c>
      <c r="U20" s="9">
        <f t="shared" si="5"/>
        <v>58</v>
      </c>
      <c r="V20" s="8">
        <f t="shared" si="5"/>
        <v>8030725.8899999997</v>
      </c>
      <c r="W20" s="9">
        <f t="shared" si="5"/>
        <v>0</v>
      </c>
      <c r="X20" s="8">
        <f t="shared" si="5"/>
        <v>0</v>
      </c>
      <c r="Y20" s="8">
        <f t="shared" si="9"/>
        <v>102935644.17</v>
      </c>
      <c r="Z20" s="8">
        <f t="shared" si="10"/>
        <v>42007991.799999997</v>
      </c>
      <c r="AA20" s="9">
        <v>19036</v>
      </c>
      <c r="AB20" s="8">
        <v>14298824.869999999</v>
      </c>
      <c r="AC20" s="9">
        <v>6511</v>
      </c>
      <c r="AD20" s="8">
        <v>2538318.12</v>
      </c>
      <c r="AE20" s="9">
        <v>23932</v>
      </c>
      <c r="AF20" s="8">
        <v>25170848.809999999</v>
      </c>
      <c r="AG20" s="9">
        <v>1027</v>
      </c>
      <c r="AH20" s="8">
        <v>15246625.130000001</v>
      </c>
      <c r="AI20" s="9">
        <v>1955</v>
      </c>
      <c r="AJ20" s="40">
        <v>45681027.240000002</v>
      </c>
      <c r="AK20" s="9"/>
      <c r="AL20" s="8"/>
      <c r="AM20" s="9">
        <v>15</v>
      </c>
      <c r="AN20" s="40">
        <v>2007681.47</v>
      </c>
      <c r="AO20" s="9"/>
      <c r="AP20" s="8"/>
      <c r="AQ20" s="8">
        <f t="shared" si="11"/>
        <v>102935644.17</v>
      </c>
      <c r="AR20" s="8">
        <f t="shared" si="12"/>
        <v>42007991.799999997</v>
      </c>
      <c r="AS20" s="9">
        <v>19036</v>
      </c>
      <c r="AT20" s="8">
        <v>14298824.869999999</v>
      </c>
      <c r="AU20" s="9">
        <v>6511</v>
      </c>
      <c r="AV20" s="8">
        <v>2538318.12</v>
      </c>
      <c r="AW20" s="9">
        <v>23932</v>
      </c>
      <c r="AX20" s="8">
        <v>25170848.809999999</v>
      </c>
      <c r="AY20" s="9">
        <v>1027</v>
      </c>
      <c r="AZ20" s="8">
        <v>15246625.130000001</v>
      </c>
      <c r="BA20" s="9">
        <v>1955</v>
      </c>
      <c r="BB20" s="40">
        <v>45681027.240000002</v>
      </c>
      <c r="BC20" s="9"/>
      <c r="BD20" s="8"/>
      <c r="BE20" s="9">
        <v>15</v>
      </c>
      <c r="BF20" s="40">
        <v>2007681.47</v>
      </c>
      <c r="BG20" s="9">
        <v>0</v>
      </c>
      <c r="BH20" s="8">
        <v>0</v>
      </c>
      <c r="BI20" s="8">
        <f t="shared" si="13"/>
        <v>102935644.17</v>
      </c>
      <c r="BJ20" s="8">
        <f t="shared" si="14"/>
        <v>42007991.799999997</v>
      </c>
      <c r="BK20" s="9">
        <v>19036</v>
      </c>
      <c r="BL20" s="8">
        <v>14298824.869999999</v>
      </c>
      <c r="BM20" s="9">
        <v>6511</v>
      </c>
      <c r="BN20" s="8">
        <v>2538318.12</v>
      </c>
      <c r="BO20" s="9">
        <v>23932</v>
      </c>
      <c r="BP20" s="8">
        <v>25170848.809999999</v>
      </c>
      <c r="BQ20" s="9">
        <v>1027</v>
      </c>
      <c r="BR20" s="8">
        <v>15246625.130000001</v>
      </c>
      <c r="BS20" s="9">
        <v>1955</v>
      </c>
      <c r="BT20" s="40">
        <v>45681027.240000002</v>
      </c>
      <c r="BU20" s="9"/>
      <c r="BV20" s="8"/>
      <c r="BW20" s="9">
        <v>15</v>
      </c>
      <c r="BX20" s="40">
        <v>2007681.47</v>
      </c>
      <c r="BY20" s="9">
        <v>0</v>
      </c>
      <c r="BZ20" s="8">
        <v>0</v>
      </c>
      <c r="CA20" s="8">
        <f t="shared" si="15"/>
        <v>98261680.409999996</v>
      </c>
      <c r="CB20" s="8">
        <f t="shared" si="16"/>
        <v>37334028.049999997</v>
      </c>
      <c r="CC20" s="9">
        <v>19037</v>
      </c>
      <c r="CD20" s="8">
        <v>13223813.220000001</v>
      </c>
      <c r="CE20" s="9">
        <v>6511</v>
      </c>
      <c r="CF20" s="8">
        <v>2538318.12</v>
      </c>
      <c r="CG20" s="9">
        <v>23932</v>
      </c>
      <c r="CH20" s="8">
        <v>21571896.710000001</v>
      </c>
      <c r="CI20" s="9">
        <v>1027</v>
      </c>
      <c r="CJ20" s="8">
        <v>15246625.130000001</v>
      </c>
      <c r="CK20" s="9">
        <v>1955</v>
      </c>
      <c r="CL20" s="40">
        <v>45681027.229999997</v>
      </c>
      <c r="CM20" s="9"/>
      <c r="CN20" s="8"/>
      <c r="CO20" s="9">
        <v>13</v>
      </c>
      <c r="CP20" s="40">
        <v>2007681.48</v>
      </c>
      <c r="CQ20" s="9">
        <v>0</v>
      </c>
      <c r="CR20" s="8">
        <v>0</v>
      </c>
    </row>
    <row r="21" spans="1:96" ht="15" customHeight="1" x14ac:dyDescent="0.25">
      <c r="A21" s="12">
        <v>11</v>
      </c>
      <c r="B21" s="18" t="s">
        <v>13</v>
      </c>
      <c r="C21" s="12">
        <v>330287</v>
      </c>
      <c r="D21" s="25" t="s">
        <v>156</v>
      </c>
      <c r="E21" s="25" t="s">
        <v>155</v>
      </c>
      <c r="F21" s="31" t="s">
        <v>157</v>
      </c>
      <c r="G21" s="8">
        <f t="shared" si="6"/>
        <v>250869717.83000001</v>
      </c>
      <c r="H21" s="8">
        <f t="shared" si="7"/>
        <v>8339743.1299999999</v>
      </c>
      <c r="I21" s="9">
        <f t="shared" si="8"/>
        <v>689</v>
      </c>
      <c r="J21" s="8">
        <f t="shared" si="5"/>
        <v>23713.599999999999</v>
      </c>
      <c r="K21" s="9">
        <f t="shared" si="5"/>
        <v>12117</v>
      </c>
      <c r="L21" s="8">
        <f t="shared" si="5"/>
        <v>5371241.4900000002</v>
      </c>
      <c r="M21" s="9">
        <f t="shared" si="5"/>
        <v>1468</v>
      </c>
      <c r="N21" s="8">
        <f t="shared" si="5"/>
        <v>2944788.04</v>
      </c>
      <c r="O21" s="9">
        <f t="shared" si="5"/>
        <v>0</v>
      </c>
      <c r="P21" s="8">
        <f t="shared" si="5"/>
        <v>0</v>
      </c>
      <c r="Q21" s="9">
        <f t="shared" si="5"/>
        <v>8058</v>
      </c>
      <c r="R21" s="8">
        <f t="shared" si="5"/>
        <v>242529974.69999999</v>
      </c>
      <c r="S21" s="9">
        <f t="shared" si="5"/>
        <v>0</v>
      </c>
      <c r="T21" s="8">
        <f t="shared" si="5"/>
        <v>0</v>
      </c>
      <c r="U21" s="9">
        <f t="shared" si="5"/>
        <v>91</v>
      </c>
      <c r="V21" s="8">
        <f t="shared" si="5"/>
        <v>15592556.689999999</v>
      </c>
      <c r="W21" s="9">
        <f t="shared" si="5"/>
        <v>0</v>
      </c>
      <c r="X21" s="8">
        <f t="shared" si="5"/>
        <v>0</v>
      </c>
      <c r="Y21" s="8">
        <f t="shared" si="9"/>
        <v>62717429.460000001</v>
      </c>
      <c r="Z21" s="8">
        <f t="shared" si="10"/>
        <v>2084935.78</v>
      </c>
      <c r="AA21" s="9">
        <v>172</v>
      </c>
      <c r="AB21" s="8">
        <v>5928.4</v>
      </c>
      <c r="AC21" s="9">
        <v>3029</v>
      </c>
      <c r="AD21" s="8">
        <v>1342810.37</v>
      </c>
      <c r="AE21" s="9">
        <v>367</v>
      </c>
      <c r="AF21" s="8">
        <v>736197.01</v>
      </c>
      <c r="AG21" s="9">
        <v>0</v>
      </c>
      <c r="AH21" s="8">
        <v>0</v>
      </c>
      <c r="AI21" s="9">
        <v>2015</v>
      </c>
      <c r="AJ21" s="40">
        <v>60632493.68</v>
      </c>
      <c r="AK21" s="9"/>
      <c r="AL21" s="8"/>
      <c r="AM21" s="9">
        <v>23</v>
      </c>
      <c r="AN21" s="40">
        <v>3898139.17</v>
      </c>
      <c r="AO21" s="9"/>
      <c r="AP21" s="8"/>
      <c r="AQ21" s="8">
        <f t="shared" si="11"/>
        <v>62717429.460000001</v>
      </c>
      <c r="AR21" s="8">
        <f t="shared" si="12"/>
        <v>2084935.78</v>
      </c>
      <c r="AS21" s="9">
        <v>172</v>
      </c>
      <c r="AT21" s="8">
        <v>5928.4</v>
      </c>
      <c r="AU21" s="9">
        <v>3029</v>
      </c>
      <c r="AV21" s="8">
        <v>1342810.37</v>
      </c>
      <c r="AW21" s="9">
        <v>367</v>
      </c>
      <c r="AX21" s="8">
        <v>736197.01</v>
      </c>
      <c r="AY21" s="9">
        <v>0</v>
      </c>
      <c r="AZ21" s="8">
        <v>0</v>
      </c>
      <c r="BA21" s="9">
        <v>2015</v>
      </c>
      <c r="BB21" s="40">
        <v>60632493.68</v>
      </c>
      <c r="BC21" s="9"/>
      <c r="BD21" s="8"/>
      <c r="BE21" s="9">
        <v>23</v>
      </c>
      <c r="BF21" s="40">
        <v>3898139.17</v>
      </c>
      <c r="BG21" s="9">
        <v>0</v>
      </c>
      <c r="BH21" s="8">
        <v>0</v>
      </c>
      <c r="BI21" s="8">
        <f t="shared" si="13"/>
        <v>62717429.460000001</v>
      </c>
      <c r="BJ21" s="8">
        <f t="shared" si="14"/>
        <v>2084935.78</v>
      </c>
      <c r="BK21" s="9">
        <v>172</v>
      </c>
      <c r="BL21" s="8">
        <v>5928.4</v>
      </c>
      <c r="BM21" s="9">
        <v>3029</v>
      </c>
      <c r="BN21" s="8">
        <v>1342810.37</v>
      </c>
      <c r="BO21" s="9">
        <v>367</v>
      </c>
      <c r="BP21" s="8">
        <v>736197.01</v>
      </c>
      <c r="BQ21" s="9">
        <v>0</v>
      </c>
      <c r="BR21" s="8">
        <v>0</v>
      </c>
      <c r="BS21" s="9">
        <v>2015</v>
      </c>
      <c r="BT21" s="40">
        <v>60632493.68</v>
      </c>
      <c r="BU21" s="9"/>
      <c r="BV21" s="8"/>
      <c r="BW21" s="9">
        <v>23</v>
      </c>
      <c r="BX21" s="40">
        <v>3898139.17</v>
      </c>
      <c r="BY21" s="9">
        <v>0</v>
      </c>
      <c r="BZ21" s="8">
        <v>0</v>
      </c>
      <c r="CA21" s="8">
        <f t="shared" si="15"/>
        <v>62717429.450000003</v>
      </c>
      <c r="CB21" s="8">
        <f t="shared" si="16"/>
        <v>2084935.79</v>
      </c>
      <c r="CC21" s="9">
        <v>173</v>
      </c>
      <c r="CD21" s="8">
        <v>5928.4</v>
      </c>
      <c r="CE21" s="9">
        <v>3030</v>
      </c>
      <c r="CF21" s="8">
        <v>1342810.38</v>
      </c>
      <c r="CG21" s="9">
        <v>367</v>
      </c>
      <c r="CH21" s="8">
        <v>736197.01</v>
      </c>
      <c r="CI21" s="9">
        <v>0</v>
      </c>
      <c r="CJ21" s="8">
        <v>0</v>
      </c>
      <c r="CK21" s="9">
        <v>2013</v>
      </c>
      <c r="CL21" s="40">
        <v>60632493.659999996</v>
      </c>
      <c r="CM21" s="9"/>
      <c r="CN21" s="8"/>
      <c r="CO21" s="9">
        <v>22</v>
      </c>
      <c r="CP21" s="40">
        <v>3898139.18</v>
      </c>
      <c r="CQ21" s="9">
        <v>0</v>
      </c>
      <c r="CR21" s="8">
        <v>0</v>
      </c>
    </row>
    <row r="22" spans="1:96" ht="15" customHeight="1" x14ac:dyDescent="0.25">
      <c r="A22" s="12">
        <v>12</v>
      </c>
      <c r="B22" s="18" t="s">
        <v>14</v>
      </c>
      <c r="C22" s="12">
        <v>330292</v>
      </c>
      <c r="D22" s="25" t="s">
        <v>156</v>
      </c>
      <c r="E22" s="25" t="s">
        <v>155</v>
      </c>
      <c r="F22" s="31" t="s">
        <v>157</v>
      </c>
      <c r="G22" s="8">
        <f t="shared" si="6"/>
        <v>57353290.640000001</v>
      </c>
      <c r="H22" s="8">
        <f t="shared" si="7"/>
        <v>4871850.1500000004</v>
      </c>
      <c r="I22" s="9">
        <f t="shared" si="8"/>
        <v>16188</v>
      </c>
      <c r="J22" s="8">
        <f t="shared" si="5"/>
        <v>3851244.69</v>
      </c>
      <c r="K22" s="9">
        <f t="shared" si="5"/>
        <v>0</v>
      </c>
      <c r="L22" s="8">
        <f t="shared" si="5"/>
        <v>0</v>
      </c>
      <c r="M22" s="9">
        <f t="shared" si="5"/>
        <v>0</v>
      </c>
      <c r="N22" s="8">
        <f t="shared" si="5"/>
        <v>1020605.46</v>
      </c>
      <c r="O22" s="9">
        <f t="shared" si="5"/>
        <v>294</v>
      </c>
      <c r="P22" s="8">
        <f t="shared" si="5"/>
        <v>2693538.13</v>
      </c>
      <c r="Q22" s="9">
        <f t="shared" si="5"/>
        <v>2436</v>
      </c>
      <c r="R22" s="8">
        <f t="shared" si="5"/>
        <v>49787902.359999999</v>
      </c>
      <c r="S22" s="9">
        <f t="shared" si="5"/>
        <v>0</v>
      </c>
      <c r="T22" s="8">
        <f t="shared" si="5"/>
        <v>0</v>
      </c>
      <c r="U22" s="9">
        <f t="shared" si="5"/>
        <v>0</v>
      </c>
      <c r="V22" s="8">
        <f t="shared" si="5"/>
        <v>0</v>
      </c>
      <c r="W22" s="9">
        <f t="shared" si="5"/>
        <v>0</v>
      </c>
      <c r="X22" s="8">
        <f t="shared" si="5"/>
        <v>0</v>
      </c>
      <c r="Y22" s="8">
        <f t="shared" si="9"/>
        <v>14338322.66</v>
      </c>
      <c r="Z22" s="8">
        <f t="shared" si="10"/>
        <v>1217962.54</v>
      </c>
      <c r="AA22" s="9">
        <v>4047</v>
      </c>
      <c r="AB22" s="8">
        <v>962811.17</v>
      </c>
      <c r="AC22" s="9">
        <v>0</v>
      </c>
      <c r="AD22" s="8">
        <v>0</v>
      </c>
      <c r="AE22" s="9">
        <v>0</v>
      </c>
      <c r="AF22" s="8">
        <v>255151.37</v>
      </c>
      <c r="AG22" s="9">
        <v>74</v>
      </c>
      <c r="AH22" s="8">
        <v>673384.53</v>
      </c>
      <c r="AI22" s="9">
        <v>609</v>
      </c>
      <c r="AJ22" s="40">
        <v>12446975.59</v>
      </c>
      <c r="AK22" s="9"/>
      <c r="AL22" s="8"/>
      <c r="AM22" s="9">
        <v>0</v>
      </c>
      <c r="AN22" s="40">
        <v>0</v>
      </c>
      <c r="AO22" s="9"/>
      <c r="AP22" s="8"/>
      <c r="AQ22" s="8">
        <f t="shared" si="11"/>
        <v>14338322.66</v>
      </c>
      <c r="AR22" s="8">
        <f t="shared" si="12"/>
        <v>1217962.54</v>
      </c>
      <c r="AS22" s="9">
        <v>4047</v>
      </c>
      <c r="AT22" s="8">
        <v>962811.17</v>
      </c>
      <c r="AU22" s="9">
        <v>0</v>
      </c>
      <c r="AV22" s="8">
        <v>0</v>
      </c>
      <c r="AW22" s="9">
        <v>0</v>
      </c>
      <c r="AX22" s="8">
        <v>255151.37</v>
      </c>
      <c r="AY22" s="9">
        <v>74</v>
      </c>
      <c r="AZ22" s="8">
        <v>673384.53</v>
      </c>
      <c r="BA22" s="9">
        <v>609</v>
      </c>
      <c r="BB22" s="40">
        <v>12446975.59</v>
      </c>
      <c r="BC22" s="9"/>
      <c r="BD22" s="8"/>
      <c r="BE22" s="9">
        <v>0</v>
      </c>
      <c r="BF22" s="40">
        <v>0</v>
      </c>
      <c r="BG22" s="9">
        <v>0</v>
      </c>
      <c r="BH22" s="8">
        <v>0</v>
      </c>
      <c r="BI22" s="8">
        <f t="shared" si="13"/>
        <v>14338322.66</v>
      </c>
      <c r="BJ22" s="8">
        <f t="shared" si="14"/>
        <v>1217962.54</v>
      </c>
      <c r="BK22" s="9">
        <v>4047</v>
      </c>
      <c r="BL22" s="8">
        <v>962811.17</v>
      </c>
      <c r="BM22" s="9">
        <v>0</v>
      </c>
      <c r="BN22" s="8">
        <v>0</v>
      </c>
      <c r="BO22" s="9">
        <v>0</v>
      </c>
      <c r="BP22" s="8">
        <v>255151.37</v>
      </c>
      <c r="BQ22" s="9">
        <v>74</v>
      </c>
      <c r="BR22" s="8">
        <v>673384.53</v>
      </c>
      <c r="BS22" s="9">
        <v>609</v>
      </c>
      <c r="BT22" s="40">
        <v>12446975.59</v>
      </c>
      <c r="BU22" s="9"/>
      <c r="BV22" s="8"/>
      <c r="BW22" s="9">
        <v>0</v>
      </c>
      <c r="BX22" s="40">
        <v>0</v>
      </c>
      <c r="BY22" s="9">
        <v>0</v>
      </c>
      <c r="BZ22" s="8">
        <v>0</v>
      </c>
      <c r="CA22" s="8">
        <f t="shared" si="15"/>
        <v>14338322.66</v>
      </c>
      <c r="CB22" s="8">
        <f t="shared" si="16"/>
        <v>1217962.53</v>
      </c>
      <c r="CC22" s="9">
        <v>4047</v>
      </c>
      <c r="CD22" s="8">
        <v>962811.18</v>
      </c>
      <c r="CE22" s="9">
        <v>0</v>
      </c>
      <c r="CF22" s="8">
        <v>0</v>
      </c>
      <c r="CG22" s="9">
        <v>0</v>
      </c>
      <c r="CH22" s="8">
        <v>255151.35</v>
      </c>
      <c r="CI22" s="9">
        <v>72</v>
      </c>
      <c r="CJ22" s="8">
        <v>673384.54</v>
      </c>
      <c r="CK22" s="9">
        <v>609</v>
      </c>
      <c r="CL22" s="40">
        <v>12446975.59</v>
      </c>
      <c r="CM22" s="9"/>
      <c r="CN22" s="8"/>
      <c r="CO22" s="9">
        <v>0</v>
      </c>
      <c r="CP22" s="40">
        <v>0</v>
      </c>
      <c r="CQ22" s="9">
        <v>0</v>
      </c>
      <c r="CR22" s="8">
        <v>0</v>
      </c>
    </row>
    <row r="23" spans="1:96" ht="15" customHeight="1" x14ac:dyDescent="0.25">
      <c r="A23" s="12">
        <v>13</v>
      </c>
      <c r="B23" s="18" t="s">
        <v>15</v>
      </c>
      <c r="C23" s="12">
        <v>330104</v>
      </c>
      <c r="D23" s="25" t="s">
        <v>156</v>
      </c>
      <c r="E23" s="25" t="s">
        <v>155</v>
      </c>
      <c r="F23" s="31" t="s">
        <v>157</v>
      </c>
      <c r="G23" s="8">
        <f t="shared" si="6"/>
        <v>216225374.87</v>
      </c>
      <c r="H23" s="8">
        <f t="shared" si="7"/>
        <v>118544700.83</v>
      </c>
      <c r="I23" s="9">
        <f t="shared" si="8"/>
        <v>109643</v>
      </c>
      <c r="J23" s="8">
        <f t="shared" si="5"/>
        <v>51522255.43</v>
      </c>
      <c r="K23" s="9">
        <f t="shared" si="5"/>
        <v>17556</v>
      </c>
      <c r="L23" s="8">
        <f t="shared" si="5"/>
        <v>6814873.5800000001</v>
      </c>
      <c r="M23" s="9">
        <f t="shared" si="5"/>
        <v>69253</v>
      </c>
      <c r="N23" s="8">
        <f t="shared" si="5"/>
        <v>60207571.82</v>
      </c>
      <c r="O23" s="9">
        <f t="shared" si="5"/>
        <v>1724</v>
      </c>
      <c r="P23" s="8">
        <f t="shared" si="5"/>
        <v>12441056.449999999</v>
      </c>
      <c r="Q23" s="9">
        <f t="shared" si="5"/>
        <v>5269</v>
      </c>
      <c r="R23" s="8">
        <f t="shared" si="5"/>
        <v>85239617.590000004</v>
      </c>
      <c r="S23" s="9">
        <f t="shared" si="5"/>
        <v>0</v>
      </c>
      <c r="T23" s="8">
        <f t="shared" si="5"/>
        <v>0</v>
      </c>
      <c r="U23" s="9">
        <f t="shared" si="5"/>
        <v>7</v>
      </c>
      <c r="V23" s="8">
        <f t="shared" si="5"/>
        <v>895076</v>
      </c>
      <c r="W23" s="9">
        <f t="shared" si="5"/>
        <v>0</v>
      </c>
      <c r="X23" s="8">
        <f t="shared" si="5"/>
        <v>0</v>
      </c>
      <c r="Y23" s="8">
        <f t="shared" si="9"/>
        <v>54876331.840000004</v>
      </c>
      <c r="Z23" s="8">
        <f t="shared" si="10"/>
        <v>30456163.329999998</v>
      </c>
      <c r="AA23" s="9">
        <v>27411</v>
      </c>
      <c r="AB23" s="8">
        <v>13208559.1</v>
      </c>
      <c r="AC23" s="9">
        <v>4389</v>
      </c>
      <c r="AD23" s="8">
        <v>1703718.4</v>
      </c>
      <c r="AE23" s="9">
        <v>17313</v>
      </c>
      <c r="AF23" s="8">
        <v>15543885.83</v>
      </c>
      <c r="AG23" s="9">
        <v>431</v>
      </c>
      <c r="AH23" s="8">
        <v>3110264.11</v>
      </c>
      <c r="AI23" s="9">
        <v>1317</v>
      </c>
      <c r="AJ23" s="40">
        <v>21309904.399999999</v>
      </c>
      <c r="AK23" s="9"/>
      <c r="AL23" s="8"/>
      <c r="AM23" s="9">
        <v>2</v>
      </c>
      <c r="AN23" s="40">
        <v>223769</v>
      </c>
      <c r="AO23" s="9"/>
      <c r="AP23" s="8"/>
      <c r="AQ23" s="8">
        <f t="shared" si="11"/>
        <v>54876331.840000004</v>
      </c>
      <c r="AR23" s="8">
        <f t="shared" si="12"/>
        <v>30456163.329999998</v>
      </c>
      <c r="AS23" s="9">
        <v>27411</v>
      </c>
      <c r="AT23" s="8">
        <v>13208559.1</v>
      </c>
      <c r="AU23" s="9">
        <v>4389</v>
      </c>
      <c r="AV23" s="8">
        <v>1703718.4</v>
      </c>
      <c r="AW23" s="9">
        <v>17313</v>
      </c>
      <c r="AX23" s="8">
        <v>15543885.83</v>
      </c>
      <c r="AY23" s="9">
        <v>431</v>
      </c>
      <c r="AZ23" s="8">
        <v>3110264.11</v>
      </c>
      <c r="BA23" s="9">
        <v>1317</v>
      </c>
      <c r="BB23" s="40">
        <v>21309904.399999999</v>
      </c>
      <c r="BC23" s="9"/>
      <c r="BD23" s="8"/>
      <c r="BE23" s="9">
        <v>2</v>
      </c>
      <c r="BF23" s="40">
        <v>223769</v>
      </c>
      <c r="BG23" s="9">
        <v>0</v>
      </c>
      <c r="BH23" s="8">
        <v>0</v>
      </c>
      <c r="BI23" s="8">
        <f t="shared" si="13"/>
        <v>54876331.840000004</v>
      </c>
      <c r="BJ23" s="8">
        <f t="shared" si="14"/>
        <v>30456163.329999998</v>
      </c>
      <c r="BK23" s="9">
        <v>27411</v>
      </c>
      <c r="BL23" s="8">
        <v>13208559.1</v>
      </c>
      <c r="BM23" s="9">
        <v>4389</v>
      </c>
      <c r="BN23" s="8">
        <v>1703718.4</v>
      </c>
      <c r="BO23" s="9">
        <v>17313</v>
      </c>
      <c r="BP23" s="8">
        <v>15543885.83</v>
      </c>
      <c r="BQ23" s="9">
        <v>431</v>
      </c>
      <c r="BR23" s="8">
        <v>3110264.11</v>
      </c>
      <c r="BS23" s="9">
        <v>1317</v>
      </c>
      <c r="BT23" s="40">
        <v>21309904.399999999</v>
      </c>
      <c r="BU23" s="9"/>
      <c r="BV23" s="8"/>
      <c r="BW23" s="9">
        <v>2</v>
      </c>
      <c r="BX23" s="40">
        <v>223769</v>
      </c>
      <c r="BY23" s="9">
        <v>0</v>
      </c>
      <c r="BZ23" s="8">
        <v>0</v>
      </c>
      <c r="CA23" s="8">
        <f t="shared" si="15"/>
        <v>51596379.350000001</v>
      </c>
      <c r="CB23" s="8">
        <f t="shared" si="16"/>
        <v>27176210.84</v>
      </c>
      <c r="CC23" s="9">
        <v>27410</v>
      </c>
      <c r="CD23" s="8">
        <v>11896578.130000001</v>
      </c>
      <c r="CE23" s="9">
        <v>4389</v>
      </c>
      <c r="CF23" s="8">
        <v>1703718.38</v>
      </c>
      <c r="CG23" s="9">
        <v>17314</v>
      </c>
      <c r="CH23" s="8">
        <v>13575914.33</v>
      </c>
      <c r="CI23" s="9">
        <v>431</v>
      </c>
      <c r="CJ23" s="8">
        <v>3110264.12</v>
      </c>
      <c r="CK23" s="9">
        <v>1318</v>
      </c>
      <c r="CL23" s="40">
        <v>21309904.390000001</v>
      </c>
      <c r="CM23" s="9"/>
      <c r="CN23" s="8"/>
      <c r="CO23" s="9">
        <v>1</v>
      </c>
      <c r="CP23" s="40">
        <v>223769</v>
      </c>
      <c r="CQ23" s="9">
        <v>0</v>
      </c>
      <c r="CR23" s="8">
        <v>0</v>
      </c>
    </row>
    <row r="24" spans="1:96" ht="15" customHeight="1" x14ac:dyDescent="0.25">
      <c r="A24" s="12">
        <v>14</v>
      </c>
      <c r="B24" s="18" t="s">
        <v>16</v>
      </c>
      <c r="C24" s="12">
        <v>330109</v>
      </c>
      <c r="D24" s="25" t="s">
        <v>156</v>
      </c>
      <c r="E24" s="25" t="s">
        <v>155</v>
      </c>
      <c r="F24" s="31" t="s">
        <v>157</v>
      </c>
      <c r="G24" s="8">
        <f t="shared" si="6"/>
        <v>438772655.19999999</v>
      </c>
      <c r="H24" s="8">
        <f t="shared" si="7"/>
        <v>70778022.810000002</v>
      </c>
      <c r="I24" s="9">
        <f t="shared" si="8"/>
        <v>96576</v>
      </c>
      <c r="J24" s="8">
        <f t="shared" si="5"/>
        <v>33823686.329999998</v>
      </c>
      <c r="K24" s="9">
        <f t="shared" si="5"/>
        <v>16596</v>
      </c>
      <c r="L24" s="8">
        <f t="shared" si="5"/>
        <v>7255553.5999999996</v>
      </c>
      <c r="M24" s="9">
        <f t="shared" si="5"/>
        <v>77367</v>
      </c>
      <c r="N24" s="8">
        <f t="shared" si="5"/>
        <v>29698782.879999999</v>
      </c>
      <c r="O24" s="9">
        <f t="shared" si="5"/>
        <v>1616</v>
      </c>
      <c r="P24" s="8">
        <f t="shared" si="5"/>
        <v>11658251.220000001</v>
      </c>
      <c r="Q24" s="9">
        <f t="shared" si="5"/>
        <v>5925</v>
      </c>
      <c r="R24" s="8">
        <f t="shared" si="5"/>
        <v>356336381.17000002</v>
      </c>
      <c r="S24" s="9">
        <f t="shared" si="5"/>
        <v>0</v>
      </c>
      <c r="T24" s="8">
        <f t="shared" si="5"/>
        <v>0</v>
      </c>
      <c r="U24" s="9">
        <f t="shared" si="5"/>
        <v>850</v>
      </c>
      <c r="V24" s="8">
        <f t="shared" si="5"/>
        <v>176284992.30000001</v>
      </c>
      <c r="W24" s="9">
        <f t="shared" si="5"/>
        <v>0</v>
      </c>
      <c r="X24" s="8">
        <f t="shared" si="5"/>
        <v>0</v>
      </c>
      <c r="Y24" s="8">
        <f t="shared" si="9"/>
        <v>110113492.11</v>
      </c>
      <c r="Z24" s="8">
        <f t="shared" si="10"/>
        <v>18114834.010000002</v>
      </c>
      <c r="AA24" s="9">
        <v>24144</v>
      </c>
      <c r="AB24" s="8">
        <v>8640866.0399999991</v>
      </c>
      <c r="AC24" s="9">
        <v>4149</v>
      </c>
      <c r="AD24" s="8">
        <v>1813888.4</v>
      </c>
      <c r="AE24" s="9">
        <v>19342</v>
      </c>
      <c r="AF24" s="8">
        <v>7660079.5700000003</v>
      </c>
      <c r="AG24" s="9">
        <v>404</v>
      </c>
      <c r="AH24" s="8">
        <v>2914562.81</v>
      </c>
      <c r="AI24" s="9">
        <v>1481</v>
      </c>
      <c r="AJ24" s="40">
        <v>89084095.290000007</v>
      </c>
      <c r="AK24" s="9"/>
      <c r="AL24" s="8"/>
      <c r="AM24" s="9">
        <v>213</v>
      </c>
      <c r="AN24" s="40">
        <v>44071248.079999998</v>
      </c>
      <c r="AO24" s="9"/>
      <c r="AP24" s="8"/>
      <c r="AQ24" s="8">
        <f t="shared" si="11"/>
        <v>110113492.11</v>
      </c>
      <c r="AR24" s="8">
        <f t="shared" si="12"/>
        <v>18114834.010000002</v>
      </c>
      <c r="AS24" s="9">
        <v>24144</v>
      </c>
      <c r="AT24" s="8">
        <v>8640866.0399999991</v>
      </c>
      <c r="AU24" s="9">
        <v>4149</v>
      </c>
      <c r="AV24" s="8">
        <v>1813888.4</v>
      </c>
      <c r="AW24" s="9">
        <v>19342</v>
      </c>
      <c r="AX24" s="8">
        <v>7660079.5700000003</v>
      </c>
      <c r="AY24" s="9">
        <v>404</v>
      </c>
      <c r="AZ24" s="8">
        <v>2914562.81</v>
      </c>
      <c r="BA24" s="9">
        <v>1481</v>
      </c>
      <c r="BB24" s="40">
        <v>89084095.290000007</v>
      </c>
      <c r="BC24" s="9"/>
      <c r="BD24" s="8"/>
      <c r="BE24" s="9">
        <v>213</v>
      </c>
      <c r="BF24" s="40">
        <v>44071248.079999998</v>
      </c>
      <c r="BG24" s="9">
        <v>0</v>
      </c>
      <c r="BH24" s="8">
        <v>0</v>
      </c>
      <c r="BI24" s="8">
        <f t="shared" si="13"/>
        <v>110113492.11</v>
      </c>
      <c r="BJ24" s="8">
        <f t="shared" si="14"/>
        <v>18114834.010000002</v>
      </c>
      <c r="BK24" s="9">
        <v>24144</v>
      </c>
      <c r="BL24" s="8">
        <v>8640866.0399999991</v>
      </c>
      <c r="BM24" s="9">
        <v>4149</v>
      </c>
      <c r="BN24" s="8">
        <v>1813888.4</v>
      </c>
      <c r="BO24" s="9">
        <v>19342</v>
      </c>
      <c r="BP24" s="8">
        <v>7660079.5700000003</v>
      </c>
      <c r="BQ24" s="9">
        <v>404</v>
      </c>
      <c r="BR24" s="8">
        <v>2914562.81</v>
      </c>
      <c r="BS24" s="9">
        <v>1481</v>
      </c>
      <c r="BT24" s="40">
        <v>89084095.290000007</v>
      </c>
      <c r="BU24" s="9"/>
      <c r="BV24" s="8"/>
      <c r="BW24" s="9">
        <v>213</v>
      </c>
      <c r="BX24" s="40">
        <v>44071248.079999998</v>
      </c>
      <c r="BY24" s="9">
        <v>0</v>
      </c>
      <c r="BZ24" s="8">
        <v>0</v>
      </c>
      <c r="CA24" s="8">
        <f t="shared" si="15"/>
        <v>108432178.87</v>
      </c>
      <c r="CB24" s="8">
        <f t="shared" si="16"/>
        <v>16433520.779999999</v>
      </c>
      <c r="CC24" s="9">
        <v>24144</v>
      </c>
      <c r="CD24" s="8">
        <v>7901088.21</v>
      </c>
      <c r="CE24" s="9">
        <v>4149</v>
      </c>
      <c r="CF24" s="8">
        <v>1813888.4</v>
      </c>
      <c r="CG24" s="9">
        <v>19341</v>
      </c>
      <c r="CH24" s="8">
        <v>6718544.1699999999</v>
      </c>
      <c r="CI24" s="9">
        <v>404</v>
      </c>
      <c r="CJ24" s="8">
        <v>2914562.79</v>
      </c>
      <c r="CK24" s="9">
        <v>1482</v>
      </c>
      <c r="CL24" s="40">
        <v>89084095.299999997</v>
      </c>
      <c r="CM24" s="9"/>
      <c r="CN24" s="8"/>
      <c r="CO24" s="9">
        <v>211</v>
      </c>
      <c r="CP24" s="40">
        <v>44071248.060000002</v>
      </c>
      <c r="CQ24" s="9">
        <v>0</v>
      </c>
      <c r="CR24" s="8">
        <v>0</v>
      </c>
    </row>
    <row r="25" spans="1:96" ht="15" customHeight="1" x14ac:dyDescent="0.25">
      <c r="A25" s="12">
        <v>15</v>
      </c>
      <c r="B25" s="18" t="s">
        <v>17</v>
      </c>
      <c r="C25" s="12">
        <v>330099</v>
      </c>
      <c r="D25" s="25" t="s">
        <v>156</v>
      </c>
      <c r="E25" s="25" t="s">
        <v>155</v>
      </c>
      <c r="F25" s="31" t="s">
        <v>157</v>
      </c>
      <c r="G25" s="8">
        <f t="shared" si="6"/>
        <v>87241260.060000002</v>
      </c>
      <c r="H25" s="8">
        <f t="shared" si="7"/>
        <v>51711021.030000001</v>
      </c>
      <c r="I25" s="9">
        <f t="shared" si="8"/>
        <v>14353</v>
      </c>
      <c r="J25" s="8">
        <f t="shared" si="5"/>
        <v>9573639.4100000001</v>
      </c>
      <c r="K25" s="9">
        <f t="shared" si="5"/>
        <v>4060</v>
      </c>
      <c r="L25" s="8">
        <f t="shared" si="5"/>
        <v>1564608.01</v>
      </c>
      <c r="M25" s="9">
        <f t="shared" si="5"/>
        <v>13265</v>
      </c>
      <c r="N25" s="8">
        <f t="shared" si="5"/>
        <v>40572773.609999999</v>
      </c>
      <c r="O25" s="9">
        <f t="shared" si="5"/>
        <v>561</v>
      </c>
      <c r="P25" s="8">
        <f t="shared" si="5"/>
        <v>5101052.0599999996</v>
      </c>
      <c r="Q25" s="9">
        <f t="shared" si="5"/>
        <v>1338</v>
      </c>
      <c r="R25" s="8">
        <f t="shared" si="5"/>
        <v>30429186.969999999</v>
      </c>
      <c r="S25" s="9">
        <f t="shared" si="5"/>
        <v>0</v>
      </c>
      <c r="T25" s="8">
        <f t="shared" si="5"/>
        <v>0</v>
      </c>
      <c r="U25" s="9">
        <f t="shared" si="5"/>
        <v>0</v>
      </c>
      <c r="V25" s="8">
        <f t="shared" si="5"/>
        <v>0</v>
      </c>
      <c r="W25" s="9">
        <f t="shared" si="5"/>
        <v>0</v>
      </c>
      <c r="X25" s="8">
        <f t="shared" si="5"/>
        <v>0</v>
      </c>
      <c r="Y25" s="8">
        <f t="shared" si="9"/>
        <v>22053180.16</v>
      </c>
      <c r="Z25" s="8">
        <f t="shared" si="10"/>
        <v>13170620.4</v>
      </c>
      <c r="AA25" s="9">
        <v>3588</v>
      </c>
      <c r="AB25" s="8">
        <v>2441982.88</v>
      </c>
      <c r="AC25" s="9">
        <v>1015</v>
      </c>
      <c r="AD25" s="8">
        <v>391152</v>
      </c>
      <c r="AE25" s="9">
        <v>3316</v>
      </c>
      <c r="AF25" s="8">
        <v>10337485.52</v>
      </c>
      <c r="AG25" s="9">
        <v>140</v>
      </c>
      <c r="AH25" s="8">
        <v>1275263.02</v>
      </c>
      <c r="AI25" s="9">
        <v>335</v>
      </c>
      <c r="AJ25" s="40">
        <v>7607296.7400000002</v>
      </c>
      <c r="AK25" s="9"/>
      <c r="AL25" s="8"/>
      <c r="AM25" s="9">
        <v>0</v>
      </c>
      <c r="AN25" s="40">
        <v>0</v>
      </c>
      <c r="AO25" s="9"/>
      <c r="AP25" s="8"/>
      <c r="AQ25" s="8">
        <f t="shared" si="11"/>
        <v>22053180.16</v>
      </c>
      <c r="AR25" s="8">
        <f t="shared" si="12"/>
        <v>13170620.4</v>
      </c>
      <c r="AS25" s="9">
        <v>3588</v>
      </c>
      <c r="AT25" s="8">
        <v>2441982.88</v>
      </c>
      <c r="AU25" s="9">
        <v>1015</v>
      </c>
      <c r="AV25" s="8">
        <v>391152</v>
      </c>
      <c r="AW25" s="9">
        <v>3316</v>
      </c>
      <c r="AX25" s="8">
        <v>10337485.52</v>
      </c>
      <c r="AY25" s="9">
        <v>140</v>
      </c>
      <c r="AZ25" s="8">
        <v>1275263.02</v>
      </c>
      <c r="BA25" s="9">
        <v>335</v>
      </c>
      <c r="BB25" s="40">
        <v>7607296.7400000002</v>
      </c>
      <c r="BC25" s="9"/>
      <c r="BD25" s="8"/>
      <c r="BE25" s="9">
        <v>0</v>
      </c>
      <c r="BF25" s="40">
        <v>0</v>
      </c>
      <c r="BG25" s="9">
        <v>0</v>
      </c>
      <c r="BH25" s="8">
        <v>0</v>
      </c>
      <c r="BI25" s="8">
        <f t="shared" si="13"/>
        <v>22053180.16</v>
      </c>
      <c r="BJ25" s="8">
        <f t="shared" si="14"/>
        <v>13170620.4</v>
      </c>
      <c r="BK25" s="9">
        <v>3588</v>
      </c>
      <c r="BL25" s="8">
        <v>2441982.88</v>
      </c>
      <c r="BM25" s="9">
        <v>1015</v>
      </c>
      <c r="BN25" s="8">
        <v>391152</v>
      </c>
      <c r="BO25" s="9">
        <v>3316</v>
      </c>
      <c r="BP25" s="8">
        <v>10337485.52</v>
      </c>
      <c r="BQ25" s="9">
        <v>140</v>
      </c>
      <c r="BR25" s="8">
        <v>1275263.02</v>
      </c>
      <c r="BS25" s="9">
        <v>335</v>
      </c>
      <c r="BT25" s="40">
        <v>7607296.7400000002</v>
      </c>
      <c r="BU25" s="9"/>
      <c r="BV25" s="8"/>
      <c r="BW25" s="9">
        <v>0</v>
      </c>
      <c r="BX25" s="40">
        <v>0</v>
      </c>
      <c r="BY25" s="9">
        <v>0</v>
      </c>
      <c r="BZ25" s="8">
        <v>0</v>
      </c>
      <c r="CA25" s="8">
        <f t="shared" si="15"/>
        <v>21081719.579999998</v>
      </c>
      <c r="CB25" s="8">
        <f t="shared" si="16"/>
        <v>12199159.83</v>
      </c>
      <c r="CC25" s="9">
        <v>3589</v>
      </c>
      <c r="CD25" s="8">
        <v>2247690.77</v>
      </c>
      <c r="CE25" s="9">
        <v>1015</v>
      </c>
      <c r="CF25" s="8">
        <v>391152.01</v>
      </c>
      <c r="CG25" s="9">
        <v>3317</v>
      </c>
      <c r="CH25" s="8">
        <v>9560317.0500000007</v>
      </c>
      <c r="CI25" s="9">
        <v>141</v>
      </c>
      <c r="CJ25" s="8">
        <v>1275263</v>
      </c>
      <c r="CK25" s="9">
        <v>333</v>
      </c>
      <c r="CL25" s="40">
        <v>7607296.75</v>
      </c>
      <c r="CM25" s="9"/>
      <c r="CN25" s="8"/>
      <c r="CO25" s="9">
        <v>0</v>
      </c>
      <c r="CP25" s="40">
        <v>0</v>
      </c>
      <c r="CQ25" s="9">
        <v>0</v>
      </c>
      <c r="CR25" s="8">
        <v>0</v>
      </c>
    </row>
    <row r="26" spans="1:96" ht="15" customHeight="1" x14ac:dyDescent="0.25">
      <c r="A26" s="12">
        <v>16</v>
      </c>
      <c r="B26" s="18" t="s">
        <v>18</v>
      </c>
      <c r="C26" s="12">
        <v>330294</v>
      </c>
      <c r="D26" s="25" t="s">
        <v>156</v>
      </c>
      <c r="E26" s="25" t="s">
        <v>155</v>
      </c>
      <c r="F26" s="31" t="s">
        <v>157</v>
      </c>
      <c r="G26" s="8">
        <f t="shared" si="6"/>
        <v>15272721.82</v>
      </c>
      <c r="H26" s="8">
        <f t="shared" si="7"/>
        <v>15272721.82</v>
      </c>
      <c r="I26" s="9">
        <f t="shared" si="8"/>
        <v>5455</v>
      </c>
      <c r="J26" s="8">
        <f t="shared" si="8"/>
        <v>2465015.7200000002</v>
      </c>
      <c r="K26" s="9">
        <f t="shared" si="8"/>
        <v>2691</v>
      </c>
      <c r="L26" s="8">
        <f t="shared" si="8"/>
        <v>1367988.96</v>
      </c>
      <c r="M26" s="9">
        <f t="shared" si="8"/>
        <v>10772</v>
      </c>
      <c r="N26" s="8">
        <f t="shared" si="8"/>
        <v>11439717.140000001</v>
      </c>
      <c r="O26" s="9">
        <f t="shared" si="8"/>
        <v>0</v>
      </c>
      <c r="P26" s="8">
        <f t="shared" si="8"/>
        <v>0</v>
      </c>
      <c r="Q26" s="9">
        <f t="shared" si="8"/>
        <v>0</v>
      </c>
      <c r="R26" s="8">
        <f t="shared" si="8"/>
        <v>0</v>
      </c>
      <c r="S26" s="9">
        <f t="shared" si="8"/>
        <v>0</v>
      </c>
      <c r="T26" s="8">
        <f t="shared" si="8"/>
        <v>0</v>
      </c>
      <c r="U26" s="9">
        <f t="shared" si="8"/>
        <v>0</v>
      </c>
      <c r="V26" s="8">
        <f t="shared" si="8"/>
        <v>0</v>
      </c>
      <c r="W26" s="9">
        <f t="shared" si="8"/>
        <v>0</v>
      </c>
      <c r="X26" s="8">
        <f t="shared" si="8"/>
        <v>0</v>
      </c>
      <c r="Y26" s="8">
        <f t="shared" si="9"/>
        <v>3818180.46</v>
      </c>
      <c r="Z26" s="8">
        <f t="shared" si="10"/>
        <v>3818180.46</v>
      </c>
      <c r="AA26" s="9">
        <v>1364</v>
      </c>
      <c r="AB26" s="8">
        <v>616253.93000000005</v>
      </c>
      <c r="AC26" s="9">
        <v>673</v>
      </c>
      <c r="AD26" s="8">
        <v>341997.24</v>
      </c>
      <c r="AE26" s="9">
        <v>2693</v>
      </c>
      <c r="AF26" s="8">
        <v>2859929.29</v>
      </c>
      <c r="AG26" s="9">
        <v>0</v>
      </c>
      <c r="AH26" s="8">
        <v>0</v>
      </c>
      <c r="AI26" s="9">
        <v>0</v>
      </c>
      <c r="AJ26" s="40">
        <v>0</v>
      </c>
      <c r="AK26" s="9"/>
      <c r="AL26" s="8"/>
      <c r="AM26" s="9">
        <v>0</v>
      </c>
      <c r="AN26" s="40">
        <v>0</v>
      </c>
      <c r="AO26" s="9"/>
      <c r="AP26" s="8"/>
      <c r="AQ26" s="8">
        <f t="shared" si="11"/>
        <v>3818180.46</v>
      </c>
      <c r="AR26" s="8">
        <f t="shared" si="12"/>
        <v>3818180.46</v>
      </c>
      <c r="AS26" s="9">
        <v>1364</v>
      </c>
      <c r="AT26" s="8">
        <v>616253.93000000005</v>
      </c>
      <c r="AU26" s="9">
        <v>673</v>
      </c>
      <c r="AV26" s="8">
        <v>341997.24</v>
      </c>
      <c r="AW26" s="9">
        <v>2693</v>
      </c>
      <c r="AX26" s="8">
        <v>2859929.29</v>
      </c>
      <c r="AY26" s="9">
        <v>0</v>
      </c>
      <c r="AZ26" s="8">
        <v>0</v>
      </c>
      <c r="BA26" s="9">
        <v>0</v>
      </c>
      <c r="BB26" s="40">
        <v>0</v>
      </c>
      <c r="BC26" s="9"/>
      <c r="BD26" s="8"/>
      <c r="BE26" s="9">
        <v>0</v>
      </c>
      <c r="BF26" s="40">
        <v>0</v>
      </c>
      <c r="BG26" s="9">
        <v>0</v>
      </c>
      <c r="BH26" s="8">
        <v>0</v>
      </c>
      <c r="BI26" s="8">
        <f t="shared" si="13"/>
        <v>3818180.46</v>
      </c>
      <c r="BJ26" s="8">
        <f t="shared" si="14"/>
        <v>3818180.46</v>
      </c>
      <c r="BK26" s="9">
        <v>1364</v>
      </c>
      <c r="BL26" s="8">
        <v>616253.93000000005</v>
      </c>
      <c r="BM26" s="9">
        <v>673</v>
      </c>
      <c r="BN26" s="8">
        <v>341997.24</v>
      </c>
      <c r="BO26" s="9">
        <v>2693</v>
      </c>
      <c r="BP26" s="8">
        <v>2859929.29</v>
      </c>
      <c r="BQ26" s="9">
        <v>0</v>
      </c>
      <c r="BR26" s="8">
        <v>0</v>
      </c>
      <c r="BS26" s="9">
        <v>0</v>
      </c>
      <c r="BT26" s="40">
        <v>0</v>
      </c>
      <c r="BU26" s="9"/>
      <c r="BV26" s="8"/>
      <c r="BW26" s="9">
        <v>0</v>
      </c>
      <c r="BX26" s="40">
        <v>0</v>
      </c>
      <c r="BY26" s="9">
        <v>0</v>
      </c>
      <c r="BZ26" s="8">
        <v>0</v>
      </c>
      <c r="CA26" s="8">
        <f t="shared" si="15"/>
        <v>3818180.44</v>
      </c>
      <c r="CB26" s="8">
        <f t="shared" si="16"/>
        <v>3818180.44</v>
      </c>
      <c r="CC26" s="9">
        <v>1363</v>
      </c>
      <c r="CD26" s="8">
        <v>616253.93000000005</v>
      </c>
      <c r="CE26" s="9">
        <v>672</v>
      </c>
      <c r="CF26" s="8">
        <v>341997.24</v>
      </c>
      <c r="CG26" s="9">
        <v>2693</v>
      </c>
      <c r="CH26" s="8">
        <v>2859929.27</v>
      </c>
      <c r="CI26" s="9">
        <v>0</v>
      </c>
      <c r="CJ26" s="8">
        <v>0</v>
      </c>
      <c r="CK26" s="9">
        <v>0</v>
      </c>
      <c r="CL26" s="40">
        <v>0</v>
      </c>
      <c r="CM26" s="9"/>
      <c r="CN26" s="8"/>
      <c r="CO26" s="9">
        <v>0</v>
      </c>
      <c r="CP26" s="40">
        <v>0</v>
      </c>
      <c r="CQ26" s="9">
        <v>0</v>
      </c>
      <c r="CR26" s="8">
        <v>0</v>
      </c>
    </row>
    <row r="27" spans="1:96" ht="15" customHeight="1" x14ac:dyDescent="0.25">
      <c r="A27" s="12">
        <v>17</v>
      </c>
      <c r="B27" s="18" t="s">
        <v>19</v>
      </c>
      <c r="C27" s="12">
        <v>330295</v>
      </c>
      <c r="D27" s="25" t="s">
        <v>156</v>
      </c>
      <c r="E27" s="25" t="s">
        <v>155</v>
      </c>
      <c r="F27" s="31" t="s">
        <v>157</v>
      </c>
      <c r="G27" s="8">
        <f t="shared" si="6"/>
        <v>27560352.73</v>
      </c>
      <c r="H27" s="8">
        <f t="shared" si="7"/>
        <v>27560352.73</v>
      </c>
      <c r="I27" s="9">
        <f t="shared" si="8"/>
        <v>12163</v>
      </c>
      <c r="J27" s="8">
        <f t="shared" si="8"/>
        <v>5496504.1200000001</v>
      </c>
      <c r="K27" s="9">
        <f t="shared" si="8"/>
        <v>3308</v>
      </c>
      <c r="L27" s="8">
        <f t="shared" si="8"/>
        <v>1682054.15</v>
      </c>
      <c r="M27" s="9">
        <f t="shared" si="8"/>
        <v>19192</v>
      </c>
      <c r="N27" s="8">
        <f t="shared" si="8"/>
        <v>20381794.460000001</v>
      </c>
      <c r="O27" s="9">
        <f t="shared" si="8"/>
        <v>0</v>
      </c>
      <c r="P27" s="8">
        <f t="shared" si="8"/>
        <v>0</v>
      </c>
      <c r="Q27" s="9">
        <f t="shared" si="8"/>
        <v>0</v>
      </c>
      <c r="R27" s="8">
        <f t="shared" si="8"/>
        <v>0</v>
      </c>
      <c r="S27" s="9">
        <f t="shared" si="8"/>
        <v>0</v>
      </c>
      <c r="T27" s="8">
        <f t="shared" si="8"/>
        <v>0</v>
      </c>
      <c r="U27" s="9">
        <f t="shared" si="8"/>
        <v>0</v>
      </c>
      <c r="V27" s="8">
        <f t="shared" si="8"/>
        <v>0</v>
      </c>
      <c r="W27" s="9">
        <f t="shared" si="8"/>
        <v>0</v>
      </c>
      <c r="X27" s="8">
        <f t="shared" si="8"/>
        <v>0</v>
      </c>
      <c r="Y27" s="8">
        <f t="shared" si="9"/>
        <v>6890088.1900000004</v>
      </c>
      <c r="Z27" s="8">
        <f t="shared" si="10"/>
        <v>6890088.1900000004</v>
      </c>
      <c r="AA27" s="9">
        <v>3041</v>
      </c>
      <c r="AB27" s="8">
        <v>1374126.03</v>
      </c>
      <c r="AC27" s="9">
        <v>827</v>
      </c>
      <c r="AD27" s="8">
        <v>420513.54</v>
      </c>
      <c r="AE27" s="9">
        <v>4798</v>
      </c>
      <c r="AF27" s="8">
        <v>5095448.62</v>
      </c>
      <c r="AG27" s="9">
        <v>0</v>
      </c>
      <c r="AH27" s="8">
        <v>0</v>
      </c>
      <c r="AI27" s="9">
        <v>0</v>
      </c>
      <c r="AJ27" s="40">
        <v>0</v>
      </c>
      <c r="AK27" s="9"/>
      <c r="AL27" s="8"/>
      <c r="AM27" s="9">
        <v>0</v>
      </c>
      <c r="AN27" s="40">
        <v>0</v>
      </c>
      <c r="AO27" s="9"/>
      <c r="AP27" s="8"/>
      <c r="AQ27" s="8">
        <f t="shared" si="11"/>
        <v>6890088.1900000004</v>
      </c>
      <c r="AR27" s="8">
        <f t="shared" si="12"/>
        <v>6890088.1900000004</v>
      </c>
      <c r="AS27" s="9">
        <v>3041</v>
      </c>
      <c r="AT27" s="8">
        <v>1374126.03</v>
      </c>
      <c r="AU27" s="9">
        <v>827</v>
      </c>
      <c r="AV27" s="8">
        <v>420513.54</v>
      </c>
      <c r="AW27" s="9">
        <v>4798</v>
      </c>
      <c r="AX27" s="8">
        <v>5095448.62</v>
      </c>
      <c r="AY27" s="9">
        <v>0</v>
      </c>
      <c r="AZ27" s="8">
        <v>0</v>
      </c>
      <c r="BA27" s="9">
        <v>0</v>
      </c>
      <c r="BB27" s="40">
        <v>0</v>
      </c>
      <c r="BC27" s="9"/>
      <c r="BD27" s="8"/>
      <c r="BE27" s="9">
        <v>0</v>
      </c>
      <c r="BF27" s="40">
        <v>0</v>
      </c>
      <c r="BG27" s="9">
        <v>0</v>
      </c>
      <c r="BH27" s="8">
        <v>0</v>
      </c>
      <c r="BI27" s="8">
        <f t="shared" si="13"/>
        <v>6890088.1900000004</v>
      </c>
      <c r="BJ27" s="8">
        <f t="shared" si="14"/>
        <v>6890088.1900000004</v>
      </c>
      <c r="BK27" s="9">
        <v>3041</v>
      </c>
      <c r="BL27" s="8">
        <v>1374126.03</v>
      </c>
      <c r="BM27" s="9">
        <v>827</v>
      </c>
      <c r="BN27" s="8">
        <v>420513.54</v>
      </c>
      <c r="BO27" s="9">
        <v>4798</v>
      </c>
      <c r="BP27" s="8">
        <v>5095448.62</v>
      </c>
      <c r="BQ27" s="9">
        <v>0</v>
      </c>
      <c r="BR27" s="8">
        <v>0</v>
      </c>
      <c r="BS27" s="9">
        <v>0</v>
      </c>
      <c r="BT27" s="40">
        <v>0</v>
      </c>
      <c r="BU27" s="9"/>
      <c r="BV27" s="8"/>
      <c r="BW27" s="9">
        <v>0</v>
      </c>
      <c r="BX27" s="40">
        <v>0</v>
      </c>
      <c r="BY27" s="9">
        <v>0</v>
      </c>
      <c r="BZ27" s="8">
        <v>0</v>
      </c>
      <c r="CA27" s="8">
        <f t="shared" si="15"/>
        <v>6890088.1600000001</v>
      </c>
      <c r="CB27" s="8">
        <f t="shared" si="16"/>
        <v>6890088.1600000001</v>
      </c>
      <c r="CC27" s="9">
        <v>3040</v>
      </c>
      <c r="CD27" s="8">
        <v>1374126.03</v>
      </c>
      <c r="CE27" s="9">
        <v>827</v>
      </c>
      <c r="CF27" s="8">
        <v>420513.53</v>
      </c>
      <c r="CG27" s="9">
        <v>4798</v>
      </c>
      <c r="CH27" s="8">
        <v>5095448.5999999996</v>
      </c>
      <c r="CI27" s="9">
        <v>0</v>
      </c>
      <c r="CJ27" s="8">
        <v>0</v>
      </c>
      <c r="CK27" s="9">
        <v>0</v>
      </c>
      <c r="CL27" s="40">
        <v>0</v>
      </c>
      <c r="CM27" s="9"/>
      <c r="CN27" s="8"/>
      <c r="CO27" s="9">
        <v>0</v>
      </c>
      <c r="CP27" s="40">
        <v>0</v>
      </c>
      <c r="CQ27" s="9">
        <v>0</v>
      </c>
      <c r="CR27" s="8">
        <v>0</v>
      </c>
    </row>
    <row r="28" spans="1:96" ht="15" customHeight="1" x14ac:dyDescent="0.25">
      <c r="A28" s="12">
        <v>18</v>
      </c>
      <c r="B28" s="18" t="s">
        <v>20</v>
      </c>
      <c r="C28" s="12">
        <v>330296</v>
      </c>
      <c r="D28" s="25" t="s">
        <v>156</v>
      </c>
      <c r="E28" s="25" t="s">
        <v>155</v>
      </c>
      <c r="F28" s="31" t="s">
        <v>157</v>
      </c>
      <c r="G28" s="8">
        <f t="shared" si="6"/>
        <v>16986437.809999999</v>
      </c>
      <c r="H28" s="8">
        <f t="shared" si="7"/>
        <v>16986437.809999999</v>
      </c>
      <c r="I28" s="9">
        <f t="shared" si="8"/>
        <v>6859</v>
      </c>
      <c r="J28" s="8">
        <f t="shared" si="8"/>
        <v>3099493.32</v>
      </c>
      <c r="K28" s="9">
        <f t="shared" si="8"/>
        <v>1651</v>
      </c>
      <c r="L28" s="8">
        <f t="shared" si="8"/>
        <v>839532.35</v>
      </c>
      <c r="M28" s="9">
        <f t="shared" si="8"/>
        <v>12286</v>
      </c>
      <c r="N28" s="8">
        <f t="shared" si="8"/>
        <v>13047412.140000001</v>
      </c>
      <c r="O28" s="9">
        <f t="shared" si="8"/>
        <v>0</v>
      </c>
      <c r="P28" s="8">
        <f t="shared" si="8"/>
        <v>0</v>
      </c>
      <c r="Q28" s="9">
        <f t="shared" si="8"/>
        <v>0</v>
      </c>
      <c r="R28" s="8">
        <f t="shared" si="8"/>
        <v>0</v>
      </c>
      <c r="S28" s="9">
        <f t="shared" si="8"/>
        <v>0</v>
      </c>
      <c r="T28" s="8">
        <f t="shared" si="8"/>
        <v>0</v>
      </c>
      <c r="U28" s="9">
        <f t="shared" si="8"/>
        <v>0</v>
      </c>
      <c r="V28" s="8">
        <f t="shared" si="8"/>
        <v>0</v>
      </c>
      <c r="W28" s="9">
        <f t="shared" si="8"/>
        <v>0</v>
      </c>
      <c r="X28" s="8">
        <f t="shared" si="8"/>
        <v>0</v>
      </c>
      <c r="Y28" s="8">
        <f t="shared" si="9"/>
        <v>4246609.46</v>
      </c>
      <c r="Z28" s="8">
        <f t="shared" si="10"/>
        <v>4246609.46</v>
      </c>
      <c r="AA28" s="9">
        <v>1715</v>
      </c>
      <c r="AB28" s="8">
        <v>774873.33</v>
      </c>
      <c r="AC28" s="9">
        <v>413</v>
      </c>
      <c r="AD28" s="8">
        <v>209883.09</v>
      </c>
      <c r="AE28" s="9">
        <v>3072</v>
      </c>
      <c r="AF28" s="8">
        <v>3261853.04</v>
      </c>
      <c r="AG28" s="9">
        <v>0</v>
      </c>
      <c r="AH28" s="8">
        <v>0</v>
      </c>
      <c r="AI28" s="9">
        <v>0</v>
      </c>
      <c r="AJ28" s="40">
        <v>0</v>
      </c>
      <c r="AK28" s="9"/>
      <c r="AL28" s="8"/>
      <c r="AM28" s="9">
        <v>0</v>
      </c>
      <c r="AN28" s="40">
        <v>0</v>
      </c>
      <c r="AO28" s="9"/>
      <c r="AP28" s="8"/>
      <c r="AQ28" s="8">
        <f t="shared" si="11"/>
        <v>4246609.46</v>
      </c>
      <c r="AR28" s="8">
        <f t="shared" si="12"/>
        <v>4246609.46</v>
      </c>
      <c r="AS28" s="9">
        <v>1715</v>
      </c>
      <c r="AT28" s="8">
        <v>774873.33</v>
      </c>
      <c r="AU28" s="9">
        <v>413</v>
      </c>
      <c r="AV28" s="8">
        <v>209883.09</v>
      </c>
      <c r="AW28" s="9">
        <v>3072</v>
      </c>
      <c r="AX28" s="8">
        <v>3261853.04</v>
      </c>
      <c r="AY28" s="9">
        <v>0</v>
      </c>
      <c r="AZ28" s="8">
        <v>0</v>
      </c>
      <c r="BA28" s="9">
        <v>0</v>
      </c>
      <c r="BB28" s="40">
        <v>0</v>
      </c>
      <c r="BC28" s="9"/>
      <c r="BD28" s="8"/>
      <c r="BE28" s="9">
        <v>0</v>
      </c>
      <c r="BF28" s="40">
        <v>0</v>
      </c>
      <c r="BG28" s="9">
        <v>0</v>
      </c>
      <c r="BH28" s="8">
        <v>0</v>
      </c>
      <c r="BI28" s="8">
        <f t="shared" si="13"/>
        <v>4246609.46</v>
      </c>
      <c r="BJ28" s="8">
        <f t="shared" si="14"/>
        <v>4246609.46</v>
      </c>
      <c r="BK28" s="9">
        <v>1715</v>
      </c>
      <c r="BL28" s="8">
        <v>774873.33</v>
      </c>
      <c r="BM28" s="9">
        <v>413</v>
      </c>
      <c r="BN28" s="8">
        <v>209883.09</v>
      </c>
      <c r="BO28" s="9">
        <v>3072</v>
      </c>
      <c r="BP28" s="8">
        <v>3261853.04</v>
      </c>
      <c r="BQ28" s="9">
        <v>0</v>
      </c>
      <c r="BR28" s="8">
        <v>0</v>
      </c>
      <c r="BS28" s="9">
        <v>0</v>
      </c>
      <c r="BT28" s="40">
        <v>0</v>
      </c>
      <c r="BU28" s="9"/>
      <c r="BV28" s="8"/>
      <c r="BW28" s="9">
        <v>0</v>
      </c>
      <c r="BX28" s="40">
        <v>0</v>
      </c>
      <c r="BY28" s="9">
        <v>0</v>
      </c>
      <c r="BZ28" s="8">
        <v>0</v>
      </c>
      <c r="CA28" s="8">
        <f t="shared" si="15"/>
        <v>4246609.43</v>
      </c>
      <c r="CB28" s="8">
        <f t="shared" si="16"/>
        <v>4246609.43</v>
      </c>
      <c r="CC28" s="9">
        <v>1714</v>
      </c>
      <c r="CD28" s="8">
        <v>774873.33</v>
      </c>
      <c r="CE28" s="9">
        <v>412</v>
      </c>
      <c r="CF28" s="8">
        <v>209883.08</v>
      </c>
      <c r="CG28" s="9">
        <v>3070</v>
      </c>
      <c r="CH28" s="8">
        <v>3261853.02</v>
      </c>
      <c r="CI28" s="9">
        <v>0</v>
      </c>
      <c r="CJ28" s="8">
        <v>0</v>
      </c>
      <c r="CK28" s="9">
        <v>0</v>
      </c>
      <c r="CL28" s="40">
        <v>0</v>
      </c>
      <c r="CM28" s="9"/>
      <c r="CN28" s="8"/>
      <c r="CO28" s="9">
        <v>0</v>
      </c>
      <c r="CP28" s="40">
        <v>0</v>
      </c>
      <c r="CQ28" s="9">
        <v>0</v>
      </c>
      <c r="CR28" s="8">
        <v>0</v>
      </c>
    </row>
    <row r="29" spans="1:96" ht="15" customHeight="1" x14ac:dyDescent="0.25">
      <c r="A29" s="12">
        <v>19</v>
      </c>
      <c r="B29" s="18" t="s">
        <v>21</v>
      </c>
      <c r="C29" s="12">
        <v>330100</v>
      </c>
      <c r="D29" s="25" t="s">
        <v>156</v>
      </c>
      <c r="E29" s="25" t="s">
        <v>155</v>
      </c>
      <c r="F29" s="31" t="s">
        <v>157</v>
      </c>
      <c r="G29" s="8">
        <f t="shared" si="6"/>
        <v>104154914.36</v>
      </c>
      <c r="H29" s="8">
        <f t="shared" si="7"/>
        <v>95784973.329999998</v>
      </c>
      <c r="I29" s="9">
        <f t="shared" si="8"/>
        <v>64578</v>
      </c>
      <c r="J29" s="8">
        <f t="shared" si="8"/>
        <v>44349391.57</v>
      </c>
      <c r="K29" s="9">
        <f t="shared" si="8"/>
        <v>32591</v>
      </c>
      <c r="L29" s="8">
        <f t="shared" si="8"/>
        <v>11222786.34</v>
      </c>
      <c r="M29" s="9">
        <f t="shared" si="8"/>
        <v>64720</v>
      </c>
      <c r="N29" s="8">
        <f t="shared" si="8"/>
        <v>40212795.420000002</v>
      </c>
      <c r="O29" s="9">
        <f t="shared" si="8"/>
        <v>1160</v>
      </c>
      <c r="P29" s="8">
        <f t="shared" si="8"/>
        <v>8369941.0300000003</v>
      </c>
      <c r="Q29" s="9">
        <f t="shared" si="8"/>
        <v>0</v>
      </c>
      <c r="R29" s="8">
        <f t="shared" si="8"/>
        <v>0</v>
      </c>
      <c r="S29" s="9">
        <f t="shared" si="8"/>
        <v>0</v>
      </c>
      <c r="T29" s="8">
        <f t="shared" si="8"/>
        <v>0</v>
      </c>
      <c r="U29" s="9">
        <f t="shared" si="8"/>
        <v>0</v>
      </c>
      <c r="V29" s="8">
        <f t="shared" si="8"/>
        <v>0</v>
      </c>
      <c r="W29" s="9">
        <f t="shared" si="8"/>
        <v>0</v>
      </c>
      <c r="X29" s="8">
        <f t="shared" si="8"/>
        <v>0</v>
      </c>
      <c r="Y29" s="8">
        <f t="shared" si="9"/>
        <v>26708980.489999998</v>
      </c>
      <c r="Z29" s="8">
        <f t="shared" si="10"/>
        <v>24616495.23</v>
      </c>
      <c r="AA29" s="9">
        <v>16145</v>
      </c>
      <c r="AB29" s="8">
        <v>11348746.130000001</v>
      </c>
      <c r="AC29" s="9">
        <v>8148</v>
      </c>
      <c r="AD29" s="8">
        <v>2805696.59</v>
      </c>
      <c r="AE29" s="9">
        <v>16180</v>
      </c>
      <c r="AF29" s="8">
        <v>10462052.51</v>
      </c>
      <c r="AG29" s="9">
        <v>290</v>
      </c>
      <c r="AH29" s="8">
        <v>2092485.26</v>
      </c>
      <c r="AI29" s="9">
        <v>0</v>
      </c>
      <c r="AJ29" s="40">
        <v>0</v>
      </c>
      <c r="AK29" s="9"/>
      <c r="AL29" s="8"/>
      <c r="AM29" s="9">
        <v>0</v>
      </c>
      <c r="AN29" s="40">
        <v>0</v>
      </c>
      <c r="AO29" s="9"/>
      <c r="AP29" s="8"/>
      <c r="AQ29" s="8">
        <f t="shared" si="11"/>
        <v>26708980.489999998</v>
      </c>
      <c r="AR29" s="8">
        <f t="shared" si="12"/>
        <v>24616495.23</v>
      </c>
      <c r="AS29" s="9">
        <v>16145</v>
      </c>
      <c r="AT29" s="8">
        <v>11348746.130000001</v>
      </c>
      <c r="AU29" s="9">
        <v>8148</v>
      </c>
      <c r="AV29" s="8">
        <v>2805696.59</v>
      </c>
      <c r="AW29" s="9">
        <v>16180</v>
      </c>
      <c r="AX29" s="8">
        <v>10462052.51</v>
      </c>
      <c r="AY29" s="9">
        <v>290</v>
      </c>
      <c r="AZ29" s="8">
        <v>2092485.26</v>
      </c>
      <c r="BA29" s="9">
        <v>0</v>
      </c>
      <c r="BB29" s="40">
        <v>0</v>
      </c>
      <c r="BC29" s="9"/>
      <c r="BD29" s="8"/>
      <c r="BE29" s="9">
        <v>0</v>
      </c>
      <c r="BF29" s="40">
        <v>0</v>
      </c>
      <c r="BG29" s="9">
        <v>0</v>
      </c>
      <c r="BH29" s="8">
        <v>0</v>
      </c>
      <c r="BI29" s="8">
        <f t="shared" si="13"/>
        <v>26708980.489999998</v>
      </c>
      <c r="BJ29" s="8">
        <f t="shared" si="14"/>
        <v>24616495.23</v>
      </c>
      <c r="BK29" s="9">
        <v>16145</v>
      </c>
      <c r="BL29" s="8">
        <v>11348746.130000001</v>
      </c>
      <c r="BM29" s="9">
        <v>8148</v>
      </c>
      <c r="BN29" s="8">
        <v>2805696.59</v>
      </c>
      <c r="BO29" s="9">
        <v>16180</v>
      </c>
      <c r="BP29" s="8">
        <v>10462052.51</v>
      </c>
      <c r="BQ29" s="9">
        <v>290</v>
      </c>
      <c r="BR29" s="8">
        <v>2092485.26</v>
      </c>
      <c r="BS29" s="9">
        <v>0</v>
      </c>
      <c r="BT29" s="40">
        <v>0</v>
      </c>
      <c r="BU29" s="9"/>
      <c r="BV29" s="8"/>
      <c r="BW29" s="9">
        <v>0</v>
      </c>
      <c r="BX29" s="40">
        <v>0</v>
      </c>
      <c r="BY29" s="9">
        <v>0</v>
      </c>
      <c r="BZ29" s="8">
        <v>0</v>
      </c>
      <c r="CA29" s="8">
        <f t="shared" si="15"/>
        <v>24027972.890000001</v>
      </c>
      <c r="CB29" s="8">
        <f t="shared" si="16"/>
        <v>21935487.640000001</v>
      </c>
      <c r="CC29" s="9">
        <v>16143</v>
      </c>
      <c r="CD29" s="8">
        <v>10303153.18</v>
      </c>
      <c r="CE29" s="9">
        <v>8147</v>
      </c>
      <c r="CF29" s="8">
        <v>2805696.57</v>
      </c>
      <c r="CG29" s="9">
        <v>16180</v>
      </c>
      <c r="CH29" s="8">
        <v>8826637.8900000006</v>
      </c>
      <c r="CI29" s="9">
        <v>290</v>
      </c>
      <c r="CJ29" s="8">
        <v>2092485.25</v>
      </c>
      <c r="CK29" s="9">
        <v>0</v>
      </c>
      <c r="CL29" s="40">
        <v>0</v>
      </c>
      <c r="CM29" s="9"/>
      <c r="CN29" s="8"/>
      <c r="CO29" s="9">
        <v>0</v>
      </c>
      <c r="CP29" s="40">
        <v>0</v>
      </c>
      <c r="CQ29" s="9">
        <v>0</v>
      </c>
      <c r="CR29" s="8">
        <v>0</v>
      </c>
    </row>
    <row r="30" spans="1:96" ht="15" customHeight="1" x14ac:dyDescent="0.25">
      <c r="A30" s="12">
        <v>20</v>
      </c>
      <c r="B30" s="18" t="s">
        <v>22</v>
      </c>
      <c r="C30" s="12">
        <v>330102</v>
      </c>
      <c r="D30" s="25" t="s">
        <v>156</v>
      </c>
      <c r="E30" s="25" t="s">
        <v>155</v>
      </c>
      <c r="F30" s="31" t="s">
        <v>157</v>
      </c>
      <c r="G30" s="8">
        <f t="shared" si="6"/>
        <v>64631384.68</v>
      </c>
      <c r="H30" s="8">
        <f t="shared" si="7"/>
        <v>60062994.240000002</v>
      </c>
      <c r="I30" s="9">
        <f t="shared" si="8"/>
        <v>35061</v>
      </c>
      <c r="J30" s="8">
        <f t="shared" si="8"/>
        <v>22366565.489999998</v>
      </c>
      <c r="K30" s="9">
        <f t="shared" si="8"/>
        <v>11778</v>
      </c>
      <c r="L30" s="8">
        <f t="shared" si="8"/>
        <v>4866438.71</v>
      </c>
      <c r="M30" s="9">
        <f t="shared" si="8"/>
        <v>39185</v>
      </c>
      <c r="N30" s="8">
        <f t="shared" si="8"/>
        <v>32829990.039999999</v>
      </c>
      <c r="O30" s="9">
        <f t="shared" si="8"/>
        <v>585</v>
      </c>
      <c r="P30" s="8">
        <f t="shared" si="8"/>
        <v>4568390.4400000004</v>
      </c>
      <c r="Q30" s="9">
        <f t="shared" si="8"/>
        <v>0</v>
      </c>
      <c r="R30" s="8">
        <f t="shared" si="8"/>
        <v>0</v>
      </c>
      <c r="S30" s="9">
        <f t="shared" si="8"/>
        <v>0</v>
      </c>
      <c r="T30" s="8">
        <f t="shared" si="8"/>
        <v>0</v>
      </c>
      <c r="U30" s="9">
        <f t="shared" si="8"/>
        <v>0</v>
      </c>
      <c r="V30" s="8">
        <f t="shared" si="8"/>
        <v>0</v>
      </c>
      <c r="W30" s="9">
        <f t="shared" si="8"/>
        <v>0</v>
      </c>
      <c r="X30" s="8">
        <f t="shared" si="8"/>
        <v>0</v>
      </c>
      <c r="Y30" s="8">
        <f t="shared" si="9"/>
        <v>16531982.289999999</v>
      </c>
      <c r="Z30" s="8">
        <f t="shared" si="10"/>
        <v>15389884.68</v>
      </c>
      <c r="AA30" s="9">
        <v>8765</v>
      </c>
      <c r="AB30" s="8">
        <v>5707623.5700000003</v>
      </c>
      <c r="AC30" s="9">
        <v>2945</v>
      </c>
      <c r="AD30" s="8">
        <v>1216609.68</v>
      </c>
      <c r="AE30" s="9">
        <v>9796</v>
      </c>
      <c r="AF30" s="8">
        <v>8465651.4299999997</v>
      </c>
      <c r="AG30" s="9">
        <v>146</v>
      </c>
      <c r="AH30" s="8">
        <v>1142097.6100000001</v>
      </c>
      <c r="AI30" s="9">
        <v>0</v>
      </c>
      <c r="AJ30" s="40">
        <v>0</v>
      </c>
      <c r="AK30" s="9"/>
      <c r="AL30" s="8"/>
      <c r="AM30" s="9">
        <v>0</v>
      </c>
      <c r="AN30" s="40">
        <v>0</v>
      </c>
      <c r="AO30" s="9"/>
      <c r="AP30" s="8"/>
      <c r="AQ30" s="8">
        <f t="shared" si="11"/>
        <v>16531982.289999999</v>
      </c>
      <c r="AR30" s="8">
        <f t="shared" si="12"/>
        <v>15389884.68</v>
      </c>
      <c r="AS30" s="9">
        <v>8765</v>
      </c>
      <c r="AT30" s="8">
        <v>5707623.5700000003</v>
      </c>
      <c r="AU30" s="9">
        <v>2945</v>
      </c>
      <c r="AV30" s="8">
        <v>1216609.68</v>
      </c>
      <c r="AW30" s="9">
        <v>9796</v>
      </c>
      <c r="AX30" s="8">
        <v>8465651.4299999997</v>
      </c>
      <c r="AY30" s="9">
        <v>146</v>
      </c>
      <c r="AZ30" s="8">
        <v>1142097.6100000001</v>
      </c>
      <c r="BA30" s="9">
        <v>0</v>
      </c>
      <c r="BB30" s="40">
        <v>0</v>
      </c>
      <c r="BC30" s="9"/>
      <c r="BD30" s="8"/>
      <c r="BE30" s="9">
        <v>0</v>
      </c>
      <c r="BF30" s="40">
        <v>0</v>
      </c>
      <c r="BG30" s="9">
        <v>0</v>
      </c>
      <c r="BH30" s="8">
        <v>0</v>
      </c>
      <c r="BI30" s="8">
        <f t="shared" si="13"/>
        <v>16531982.289999999</v>
      </c>
      <c r="BJ30" s="8">
        <f t="shared" si="14"/>
        <v>15389884.68</v>
      </c>
      <c r="BK30" s="9">
        <v>8765</v>
      </c>
      <c r="BL30" s="8">
        <v>5707623.5700000003</v>
      </c>
      <c r="BM30" s="9">
        <v>2945</v>
      </c>
      <c r="BN30" s="8">
        <v>1216609.68</v>
      </c>
      <c r="BO30" s="9">
        <v>9796</v>
      </c>
      <c r="BP30" s="8">
        <v>8465651.4299999997</v>
      </c>
      <c r="BQ30" s="9">
        <v>146</v>
      </c>
      <c r="BR30" s="8">
        <v>1142097.6100000001</v>
      </c>
      <c r="BS30" s="9">
        <v>0</v>
      </c>
      <c r="BT30" s="40">
        <v>0</v>
      </c>
      <c r="BU30" s="9"/>
      <c r="BV30" s="8"/>
      <c r="BW30" s="9">
        <v>0</v>
      </c>
      <c r="BX30" s="40">
        <v>0</v>
      </c>
      <c r="BY30" s="9">
        <v>0</v>
      </c>
      <c r="BZ30" s="8">
        <v>0</v>
      </c>
      <c r="CA30" s="8">
        <f t="shared" si="15"/>
        <v>15035437.810000001</v>
      </c>
      <c r="CB30" s="8">
        <f t="shared" si="16"/>
        <v>13893340.199999999</v>
      </c>
      <c r="CC30" s="9">
        <v>8766</v>
      </c>
      <c r="CD30" s="8">
        <v>5243694.78</v>
      </c>
      <c r="CE30" s="9">
        <v>2943</v>
      </c>
      <c r="CF30" s="8">
        <v>1216609.67</v>
      </c>
      <c r="CG30" s="9">
        <v>9797</v>
      </c>
      <c r="CH30" s="8">
        <v>7433035.75</v>
      </c>
      <c r="CI30" s="9">
        <v>147</v>
      </c>
      <c r="CJ30" s="8">
        <v>1142097.6100000001</v>
      </c>
      <c r="CK30" s="9">
        <v>0</v>
      </c>
      <c r="CL30" s="40">
        <v>0</v>
      </c>
      <c r="CM30" s="9"/>
      <c r="CN30" s="8"/>
      <c r="CO30" s="9">
        <v>0</v>
      </c>
      <c r="CP30" s="40">
        <v>0</v>
      </c>
      <c r="CQ30" s="9">
        <v>0</v>
      </c>
      <c r="CR30" s="8">
        <v>0</v>
      </c>
    </row>
    <row r="31" spans="1:96" ht="15" customHeight="1" x14ac:dyDescent="0.25">
      <c r="A31" s="12">
        <v>21</v>
      </c>
      <c r="B31" s="18" t="s">
        <v>23</v>
      </c>
      <c r="C31" s="12">
        <v>330096</v>
      </c>
      <c r="D31" s="25" t="s">
        <v>156</v>
      </c>
      <c r="E31" s="25" t="s">
        <v>155</v>
      </c>
      <c r="F31" s="31" t="s">
        <v>157</v>
      </c>
      <c r="G31" s="8">
        <f t="shared" si="6"/>
        <v>102206787.53</v>
      </c>
      <c r="H31" s="8">
        <f t="shared" si="7"/>
        <v>95658982.719999999</v>
      </c>
      <c r="I31" s="9">
        <f t="shared" si="8"/>
        <v>111654</v>
      </c>
      <c r="J31" s="8">
        <f t="shared" si="8"/>
        <v>58813040.409999996</v>
      </c>
      <c r="K31" s="9">
        <f t="shared" si="8"/>
        <v>12363</v>
      </c>
      <c r="L31" s="8">
        <f t="shared" si="8"/>
        <v>3757489.65</v>
      </c>
      <c r="M31" s="9">
        <f t="shared" si="8"/>
        <v>38878</v>
      </c>
      <c r="N31" s="8">
        <f t="shared" si="8"/>
        <v>33088452.66</v>
      </c>
      <c r="O31" s="9">
        <f t="shared" si="8"/>
        <v>651</v>
      </c>
      <c r="P31" s="8">
        <f t="shared" si="8"/>
        <v>6547804.8099999996</v>
      </c>
      <c r="Q31" s="9">
        <f t="shared" si="8"/>
        <v>0</v>
      </c>
      <c r="R31" s="8">
        <f t="shared" si="8"/>
        <v>0</v>
      </c>
      <c r="S31" s="9">
        <f t="shared" si="8"/>
        <v>0</v>
      </c>
      <c r="T31" s="8">
        <f t="shared" si="8"/>
        <v>0</v>
      </c>
      <c r="U31" s="9">
        <f t="shared" si="8"/>
        <v>0</v>
      </c>
      <c r="V31" s="8">
        <f t="shared" si="8"/>
        <v>0</v>
      </c>
      <c r="W31" s="9">
        <f t="shared" si="8"/>
        <v>0</v>
      </c>
      <c r="X31" s="8">
        <f t="shared" si="8"/>
        <v>0</v>
      </c>
      <c r="Y31" s="8">
        <f t="shared" si="9"/>
        <v>26390323.649999999</v>
      </c>
      <c r="Z31" s="8">
        <f t="shared" si="10"/>
        <v>24753372.449999999</v>
      </c>
      <c r="AA31" s="9">
        <v>27914</v>
      </c>
      <c r="AB31" s="8">
        <v>15189663.630000001</v>
      </c>
      <c r="AC31" s="9">
        <v>3091</v>
      </c>
      <c r="AD31" s="8">
        <v>939372.41</v>
      </c>
      <c r="AE31" s="9">
        <v>9720</v>
      </c>
      <c r="AF31" s="8">
        <v>8624336.4100000001</v>
      </c>
      <c r="AG31" s="9">
        <v>163</v>
      </c>
      <c r="AH31" s="8">
        <v>1636951.2</v>
      </c>
      <c r="AI31" s="9">
        <v>0</v>
      </c>
      <c r="AJ31" s="40">
        <v>0</v>
      </c>
      <c r="AK31" s="9"/>
      <c r="AL31" s="8"/>
      <c r="AM31" s="9">
        <v>0</v>
      </c>
      <c r="AN31" s="40">
        <v>0</v>
      </c>
      <c r="AO31" s="9"/>
      <c r="AP31" s="8"/>
      <c r="AQ31" s="8">
        <f t="shared" si="11"/>
        <v>26390323.649999999</v>
      </c>
      <c r="AR31" s="8">
        <f t="shared" si="12"/>
        <v>24753372.449999999</v>
      </c>
      <c r="AS31" s="9">
        <v>27914</v>
      </c>
      <c r="AT31" s="8">
        <v>15189663.630000001</v>
      </c>
      <c r="AU31" s="9">
        <v>3091</v>
      </c>
      <c r="AV31" s="8">
        <v>939372.41</v>
      </c>
      <c r="AW31" s="9">
        <v>9720</v>
      </c>
      <c r="AX31" s="8">
        <v>8624336.4100000001</v>
      </c>
      <c r="AY31" s="9">
        <v>163</v>
      </c>
      <c r="AZ31" s="8">
        <v>1636951.2</v>
      </c>
      <c r="BA31" s="9">
        <v>0</v>
      </c>
      <c r="BB31" s="40">
        <v>0</v>
      </c>
      <c r="BC31" s="9"/>
      <c r="BD31" s="8"/>
      <c r="BE31" s="9">
        <v>0</v>
      </c>
      <c r="BF31" s="40">
        <v>0</v>
      </c>
      <c r="BG31" s="9">
        <v>0</v>
      </c>
      <c r="BH31" s="8">
        <v>0</v>
      </c>
      <c r="BI31" s="8">
        <f t="shared" si="13"/>
        <v>26390323.649999999</v>
      </c>
      <c r="BJ31" s="8">
        <f t="shared" si="14"/>
        <v>24753372.449999999</v>
      </c>
      <c r="BK31" s="9">
        <v>27914</v>
      </c>
      <c r="BL31" s="8">
        <v>15189663.630000001</v>
      </c>
      <c r="BM31" s="9">
        <v>3091</v>
      </c>
      <c r="BN31" s="8">
        <v>939372.41</v>
      </c>
      <c r="BO31" s="9">
        <v>9720</v>
      </c>
      <c r="BP31" s="8">
        <v>8624336.4100000001</v>
      </c>
      <c r="BQ31" s="9">
        <v>163</v>
      </c>
      <c r="BR31" s="8">
        <v>1636951.2</v>
      </c>
      <c r="BS31" s="9">
        <v>0</v>
      </c>
      <c r="BT31" s="40">
        <v>0</v>
      </c>
      <c r="BU31" s="9"/>
      <c r="BV31" s="8"/>
      <c r="BW31" s="9">
        <v>0</v>
      </c>
      <c r="BX31" s="40">
        <v>0</v>
      </c>
      <c r="BY31" s="9">
        <v>0</v>
      </c>
      <c r="BZ31" s="8">
        <v>0</v>
      </c>
      <c r="CA31" s="8">
        <f t="shared" si="15"/>
        <v>23035816.579999998</v>
      </c>
      <c r="CB31" s="8">
        <f t="shared" si="16"/>
        <v>21398865.370000001</v>
      </c>
      <c r="CC31" s="9">
        <v>27912</v>
      </c>
      <c r="CD31" s="8">
        <v>13244049.52</v>
      </c>
      <c r="CE31" s="9">
        <v>3090</v>
      </c>
      <c r="CF31" s="8">
        <v>939372.42</v>
      </c>
      <c r="CG31" s="9">
        <v>9718</v>
      </c>
      <c r="CH31" s="8">
        <v>7215443.4299999997</v>
      </c>
      <c r="CI31" s="9">
        <v>162</v>
      </c>
      <c r="CJ31" s="8">
        <v>1636951.21</v>
      </c>
      <c r="CK31" s="9">
        <v>0</v>
      </c>
      <c r="CL31" s="40">
        <v>0</v>
      </c>
      <c r="CM31" s="9"/>
      <c r="CN31" s="8"/>
      <c r="CO31" s="9">
        <v>0</v>
      </c>
      <c r="CP31" s="40">
        <v>0</v>
      </c>
      <c r="CQ31" s="9">
        <v>0</v>
      </c>
      <c r="CR31" s="8">
        <v>0</v>
      </c>
    </row>
    <row r="32" spans="1:96" ht="15" customHeight="1" x14ac:dyDescent="0.25">
      <c r="A32" s="12">
        <v>22</v>
      </c>
      <c r="B32" s="18" t="s">
        <v>24</v>
      </c>
      <c r="C32" s="12">
        <v>330283</v>
      </c>
      <c r="D32" s="25" t="s">
        <v>156</v>
      </c>
      <c r="E32" s="25" t="s">
        <v>155</v>
      </c>
      <c r="F32" s="31" t="s">
        <v>157</v>
      </c>
      <c r="G32" s="8">
        <f t="shared" si="6"/>
        <v>37078072.409999996</v>
      </c>
      <c r="H32" s="8">
        <f t="shared" si="7"/>
        <v>37078072.409999996</v>
      </c>
      <c r="I32" s="9">
        <f t="shared" si="8"/>
        <v>18646</v>
      </c>
      <c r="J32" s="8">
        <f t="shared" si="8"/>
        <v>8426545.5099999998</v>
      </c>
      <c r="K32" s="9">
        <f t="shared" si="8"/>
        <v>4901</v>
      </c>
      <c r="L32" s="8">
        <f t="shared" si="8"/>
        <v>2491463.21</v>
      </c>
      <c r="M32" s="9">
        <f t="shared" si="8"/>
        <v>24633</v>
      </c>
      <c r="N32" s="8">
        <f t="shared" si="8"/>
        <v>26160063.690000001</v>
      </c>
      <c r="O32" s="9">
        <f t="shared" si="8"/>
        <v>0</v>
      </c>
      <c r="P32" s="8">
        <f t="shared" si="8"/>
        <v>0</v>
      </c>
      <c r="Q32" s="9">
        <f t="shared" si="8"/>
        <v>0</v>
      </c>
      <c r="R32" s="8">
        <f t="shared" si="8"/>
        <v>0</v>
      </c>
      <c r="S32" s="9">
        <f t="shared" si="8"/>
        <v>0</v>
      </c>
      <c r="T32" s="8">
        <f t="shared" si="8"/>
        <v>0</v>
      </c>
      <c r="U32" s="9">
        <f t="shared" si="8"/>
        <v>0</v>
      </c>
      <c r="V32" s="8">
        <f t="shared" si="8"/>
        <v>0</v>
      </c>
      <c r="W32" s="9">
        <f t="shared" si="8"/>
        <v>0</v>
      </c>
      <c r="X32" s="8">
        <f t="shared" si="8"/>
        <v>0</v>
      </c>
      <c r="Y32" s="8">
        <f t="shared" si="9"/>
        <v>9269518.0999999996</v>
      </c>
      <c r="Z32" s="8">
        <f t="shared" si="10"/>
        <v>9269518.0999999996</v>
      </c>
      <c r="AA32" s="9">
        <v>4662</v>
      </c>
      <c r="AB32" s="8">
        <v>2106636.38</v>
      </c>
      <c r="AC32" s="9">
        <v>1225</v>
      </c>
      <c r="AD32" s="8">
        <v>622865.80000000005</v>
      </c>
      <c r="AE32" s="9">
        <v>6158</v>
      </c>
      <c r="AF32" s="8">
        <v>6540015.9199999999</v>
      </c>
      <c r="AG32" s="9">
        <v>0</v>
      </c>
      <c r="AH32" s="8">
        <v>0</v>
      </c>
      <c r="AI32" s="9">
        <v>0</v>
      </c>
      <c r="AJ32" s="40">
        <v>0</v>
      </c>
      <c r="AK32" s="9"/>
      <c r="AL32" s="8"/>
      <c r="AM32" s="9">
        <v>0</v>
      </c>
      <c r="AN32" s="40">
        <v>0</v>
      </c>
      <c r="AO32" s="9"/>
      <c r="AP32" s="8"/>
      <c r="AQ32" s="8">
        <f t="shared" si="11"/>
        <v>9269518.0999999996</v>
      </c>
      <c r="AR32" s="8">
        <f t="shared" si="12"/>
        <v>9269518.0999999996</v>
      </c>
      <c r="AS32" s="9">
        <v>4662</v>
      </c>
      <c r="AT32" s="8">
        <v>2106636.38</v>
      </c>
      <c r="AU32" s="9">
        <v>1225</v>
      </c>
      <c r="AV32" s="8">
        <v>622865.80000000005</v>
      </c>
      <c r="AW32" s="9">
        <v>6158</v>
      </c>
      <c r="AX32" s="8">
        <v>6540015.9199999999</v>
      </c>
      <c r="AY32" s="9">
        <v>0</v>
      </c>
      <c r="AZ32" s="8">
        <v>0</v>
      </c>
      <c r="BA32" s="9">
        <v>0</v>
      </c>
      <c r="BB32" s="40">
        <v>0</v>
      </c>
      <c r="BC32" s="9"/>
      <c r="BD32" s="8"/>
      <c r="BE32" s="9">
        <v>0</v>
      </c>
      <c r="BF32" s="40">
        <v>0</v>
      </c>
      <c r="BG32" s="9">
        <v>0</v>
      </c>
      <c r="BH32" s="8">
        <v>0</v>
      </c>
      <c r="BI32" s="8">
        <f t="shared" si="13"/>
        <v>9269518.0999999996</v>
      </c>
      <c r="BJ32" s="8">
        <f t="shared" si="14"/>
        <v>9269518.0999999996</v>
      </c>
      <c r="BK32" s="9">
        <v>4662</v>
      </c>
      <c r="BL32" s="8">
        <v>2106636.38</v>
      </c>
      <c r="BM32" s="9">
        <v>1225</v>
      </c>
      <c r="BN32" s="8">
        <v>622865.80000000005</v>
      </c>
      <c r="BO32" s="9">
        <v>6158</v>
      </c>
      <c r="BP32" s="8">
        <v>6540015.9199999999</v>
      </c>
      <c r="BQ32" s="9">
        <v>0</v>
      </c>
      <c r="BR32" s="8">
        <v>0</v>
      </c>
      <c r="BS32" s="9">
        <v>0</v>
      </c>
      <c r="BT32" s="40">
        <v>0</v>
      </c>
      <c r="BU32" s="9"/>
      <c r="BV32" s="8"/>
      <c r="BW32" s="9">
        <v>0</v>
      </c>
      <c r="BX32" s="40">
        <v>0</v>
      </c>
      <c r="BY32" s="9">
        <v>0</v>
      </c>
      <c r="BZ32" s="8">
        <v>0</v>
      </c>
      <c r="CA32" s="8">
        <f t="shared" si="15"/>
        <v>9269518.1099999994</v>
      </c>
      <c r="CB32" s="8">
        <f t="shared" si="16"/>
        <v>9269518.1099999994</v>
      </c>
      <c r="CC32" s="9">
        <v>4660</v>
      </c>
      <c r="CD32" s="8">
        <v>2106636.37</v>
      </c>
      <c r="CE32" s="9">
        <v>1226</v>
      </c>
      <c r="CF32" s="8">
        <v>622865.81000000006</v>
      </c>
      <c r="CG32" s="9">
        <v>6159</v>
      </c>
      <c r="CH32" s="8">
        <v>6540015.9299999997</v>
      </c>
      <c r="CI32" s="9">
        <v>0</v>
      </c>
      <c r="CJ32" s="8">
        <v>0</v>
      </c>
      <c r="CK32" s="9">
        <v>0</v>
      </c>
      <c r="CL32" s="40">
        <v>0</v>
      </c>
      <c r="CM32" s="9"/>
      <c r="CN32" s="8"/>
      <c r="CO32" s="9">
        <v>0</v>
      </c>
      <c r="CP32" s="40">
        <v>0</v>
      </c>
      <c r="CQ32" s="9">
        <v>0</v>
      </c>
      <c r="CR32" s="8">
        <v>0</v>
      </c>
    </row>
    <row r="33" spans="1:96" ht="15" customHeight="1" x14ac:dyDescent="0.25">
      <c r="A33" s="12">
        <v>23</v>
      </c>
      <c r="B33" s="18" t="s">
        <v>25</v>
      </c>
      <c r="C33" s="12">
        <v>330039</v>
      </c>
      <c r="D33" s="25" t="s">
        <v>156</v>
      </c>
      <c r="E33" s="25" t="s">
        <v>155</v>
      </c>
      <c r="F33" s="31" t="s">
        <v>157</v>
      </c>
      <c r="G33" s="8">
        <f t="shared" si="6"/>
        <v>13150023.77</v>
      </c>
      <c r="H33" s="8">
        <f t="shared" si="7"/>
        <v>10233897.560000001</v>
      </c>
      <c r="I33" s="9">
        <f t="shared" si="8"/>
        <v>5658</v>
      </c>
      <c r="J33" s="8">
        <f t="shared" si="8"/>
        <v>3317072.71</v>
      </c>
      <c r="K33" s="9">
        <f t="shared" si="8"/>
        <v>1272</v>
      </c>
      <c r="L33" s="8">
        <f t="shared" si="8"/>
        <v>525410.98</v>
      </c>
      <c r="M33" s="9">
        <f t="shared" si="8"/>
        <v>5861</v>
      </c>
      <c r="N33" s="8">
        <f t="shared" si="8"/>
        <v>6391413.8700000001</v>
      </c>
      <c r="O33" s="9">
        <f t="shared" si="8"/>
        <v>391</v>
      </c>
      <c r="P33" s="8">
        <f t="shared" si="8"/>
        <v>2916126.21</v>
      </c>
      <c r="Q33" s="9">
        <f t="shared" si="8"/>
        <v>0</v>
      </c>
      <c r="R33" s="8">
        <f t="shared" si="8"/>
        <v>0</v>
      </c>
      <c r="S33" s="9">
        <f t="shared" si="8"/>
        <v>0</v>
      </c>
      <c r="T33" s="8">
        <f t="shared" si="8"/>
        <v>0</v>
      </c>
      <c r="U33" s="9">
        <f t="shared" si="8"/>
        <v>0</v>
      </c>
      <c r="V33" s="8">
        <f t="shared" si="8"/>
        <v>0</v>
      </c>
      <c r="W33" s="9">
        <f t="shared" si="8"/>
        <v>0</v>
      </c>
      <c r="X33" s="8">
        <f t="shared" si="8"/>
        <v>0</v>
      </c>
      <c r="Y33" s="8">
        <f t="shared" si="9"/>
        <v>3359741.93</v>
      </c>
      <c r="Z33" s="8">
        <f t="shared" si="10"/>
        <v>2630710.38</v>
      </c>
      <c r="AA33" s="9">
        <v>1415</v>
      </c>
      <c r="AB33" s="8">
        <v>852383.69</v>
      </c>
      <c r="AC33" s="9">
        <v>318</v>
      </c>
      <c r="AD33" s="8">
        <v>131352.75</v>
      </c>
      <c r="AE33" s="9">
        <v>1465</v>
      </c>
      <c r="AF33" s="8">
        <v>1646973.94</v>
      </c>
      <c r="AG33" s="9">
        <v>98</v>
      </c>
      <c r="AH33" s="8">
        <v>729031.55</v>
      </c>
      <c r="AI33" s="9">
        <v>0</v>
      </c>
      <c r="AJ33" s="40">
        <v>0</v>
      </c>
      <c r="AK33" s="9"/>
      <c r="AL33" s="8"/>
      <c r="AM33" s="9">
        <v>0</v>
      </c>
      <c r="AN33" s="40">
        <v>0</v>
      </c>
      <c r="AO33" s="9"/>
      <c r="AP33" s="8"/>
      <c r="AQ33" s="8">
        <f t="shared" si="11"/>
        <v>3359741.93</v>
      </c>
      <c r="AR33" s="8">
        <f t="shared" si="12"/>
        <v>2630710.38</v>
      </c>
      <c r="AS33" s="9">
        <v>1415</v>
      </c>
      <c r="AT33" s="8">
        <v>852383.69</v>
      </c>
      <c r="AU33" s="9">
        <v>318</v>
      </c>
      <c r="AV33" s="8">
        <v>131352.75</v>
      </c>
      <c r="AW33" s="9">
        <v>1465</v>
      </c>
      <c r="AX33" s="8">
        <v>1646973.94</v>
      </c>
      <c r="AY33" s="9">
        <v>98</v>
      </c>
      <c r="AZ33" s="8">
        <v>729031.55</v>
      </c>
      <c r="BA33" s="9">
        <v>0</v>
      </c>
      <c r="BB33" s="40">
        <v>0</v>
      </c>
      <c r="BC33" s="9"/>
      <c r="BD33" s="8"/>
      <c r="BE33" s="9">
        <v>0</v>
      </c>
      <c r="BF33" s="40">
        <v>0</v>
      </c>
      <c r="BG33" s="9"/>
      <c r="BH33" s="8"/>
      <c r="BI33" s="8">
        <f t="shared" si="13"/>
        <v>3359741.93</v>
      </c>
      <c r="BJ33" s="8">
        <f t="shared" si="14"/>
        <v>2630710.38</v>
      </c>
      <c r="BK33" s="9">
        <v>1415</v>
      </c>
      <c r="BL33" s="8">
        <v>852383.69</v>
      </c>
      <c r="BM33" s="9">
        <v>318</v>
      </c>
      <c r="BN33" s="8">
        <v>131352.75</v>
      </c>
      <c r="BO33" s="9">
        <v>1465</v>
      </c>
      <c r="BP33" s="8">
        <v>1646973.94</v>
      </c>
      <c r="BQ33" s="9">
        <v>98</v>
      </c>
      <c r="BR33" s="8">
        <v>729031.55</v>
      </c>
      <c r="BS33" s="9">
        <v>0</v>
      </c>
      <c r="BT33" s="40">
        <v>0</v>
      </c>
      <c r="BU33" s="9"/>
      <c r="BV33" s="8"/>
      <c r="BW33" s="9">
        <v>0</v>
      </c>
      <c r="BX33" s="40">
        <v>0</v>
      </c>
      <c r="BY33" s="9"/>
      <c r="BZ33" s="8"/>
      <c r="CA33" s="8">
        <f t="shared" si="15"/>
        <v>3070797.98</v>
      </c>
      <c r="CB33" s="8">
        <f t="shared" si="16"/>
        <v>2341766.42</v>
      </c>
      <c r="CC33" s="9">
        <v>1413</v>
      </c>
      <c r="CD33" s="8">
        <v>759921.64</v>
      </c>
      <c r="CE33" s="9">
        <v>318</v>
      </c>
      <c r="CF33" s="8">
        <v>131352.73000000001</v>
      </c>
      <c r="CG33" s="9">
        <v>1466</v>
      </c>
      <c r="CH33" s="8">
        <v>1450492.05</v>
      </c>
      <c r="CI33" s="9">
        <v>97</v>
      </c>
      <c r="CJ33" s="8">
        <v>729031.56</v>
      </c>
      <c r="CK33" s="9">
        <v>0</v>
      </c>
      <c r="CL33" s="40">
        <v>0</v>
      </c>
      <c r="CM33" s="9"/>
      <c r="CN33" s="8"/>
      <c r="CO33" s="9">
        <v>0</v>
      </c>
      <c r="CP33" s="40">
        <v>0</v>
      </c>
      <c r="CQ33" s="9"/>
      <c r="CR33" s="8"/>
    </row>
    <row r="34" spans="1:96" ht="15" customHeight="1" x14ac:dyDescent="0.25">
      <c r="A34" s="12">
        <v>24</v>
      </c>
      <c r="B34" s="18" t="s">
        <v>26</v>
      </c>
      <c r="C34" s="12">
        <v>330332</v>
      </c>
      <c r="D34" s="25" t="s">
        <v>156</v>
      </c>
      <c r="E34" s="25" t="s">
        <v>155</v>
      </c>
      <c r="F34" s="31" t="s">
        <v>157</v>
      </c>
      <c r="G34" s="8">
        <f t="shared" si="6"/>
        <v>112797972.06</v>
      </c>
      <c r="H34" s="8">
        <f t="shared" si="7"/>
        <v>0</v>
      </c>
      <c r="I34" s="9">
        <f t="shared" si="8"/>
        <v>0</v>
      </c>
      <c r="J34" s="8">
        <f t="shared" si="8"/>
        <v>0</v>
      </c>
      <c r="K34" s="9">
        <f t="shared" si="8"/>
        <v>0</v>
      </c>
      <c r="L34" s="8">
        <f t="shared" si="8"/>
        <v>0</v>
      </c>
      <c r="M34" s="9">
        <f t="shared" si="8"/>
        <v>0</v>
      </c>
      <c r="N34" s="8">
        <f t="shared" si="8"/>
        <v>0</v>
      </c>
      <c r="O34" s="9">
        <f t="shared" si="8"/>
        <v>0</v>
      </c>
      <c r="P34" s="8">
        <f t="shared" si="8"/>
        <v>0</v>
      </c>
      <c r="Q34" s="9">
        <f t="shared" si="8"/>
        <v>0</v>
      </c>
      <c r="R34" s="8">
        <f t="shared" si="8"/>
        <v>0</v>
      </c>
      <c r="S34" s="9">
        <f t="shared" si="8"/>
        <v>0</v>
      </c>
      <c r="T34" s="8">
        <f t="shared" si="8"/>
        <v>0</v>
      </c>
      <c r="U34" s="9">
        <f t="shared" si="8"/>
        <v>0</v>
      </c>
      <c r="V34" s="8">
        <f t="shared" si="8"/>
        <v>0</v>
      </c>
      <c r="W34" s="9">
        <f t="shared" si="8"/>
        <v>63138</v>
      </c>
      <c r="X34" s="8">
        <f t="shared" si="8"/>
        <v>112797972.06</v>
      </c>
      <c r="Y34" s="8">
        <f t="shared" si="9"/>
        <v>28219998.02</v>
      </c>
      <c r="Z34" s="8">
        <f t="shared" si="10"/>
        <v>0</v>
      </c>
      <c r="AA34" s="9">
        <v>0</v>
      </c>
      <c r="AB34" s="8">
        <v>0</v>
      </c>
      <c r="AC34" s="9">
        <v>0</v>
      </c>
      <c r="AD34" s="8">
        <v>0</v>
      </c>
      <c r="AE34" s="9">
        <v>0</v>
      </c>
      <c r="AF34" s="8">
        <v>0</v>
      </c>
      <c r="AG34" s="9">
        <v>0</v>
      </c>
      <c r="AH34" s="8">
        <v>0</v>
      </c>
      <c r="AI34" s="9">
        <v>0</v>
      </c>
      <c r="AJ34" s="40">
        <v>0</v>
      </c>
      <c r="AK34" s="9"/>
      <c r="AL34" s="8"/>
      <c r="AM34" s="9">
        <v>0</v>
      </c>
      <c r="AN34" s="40">
        <v>0</v>
      </c>
      <c r="AO34" s="9">
        <v>15785</v>
      </c>
      <c r="AP34" s="8">
        <v>28219998.02</v>
      </c>
      <c r="AQ34" s="8">
        <f t="shared" si="11"/>
        <v>28219998.02</v>
      </c>
      <c r="AR34" s="8">
        <f t="shared" si="12"/>
        <v>0</v>
      </c>
      <c r="AS34" s="9">
        <v>0</v>
      </c>
      <c r="AT34" s="8">
        <v>0</v>
      </c>
      <c r="AU34" s="9">
        <v>0</v>
      </c>
      <c r="AV34" s="8">
        <v>0</v>
      </c>
      <c r="AW34" s="9">
        <v>0</v>
      </c>
      <c r="AX34" s="8">
        <v>0</v>
      </c>
      <c r="AY34" s="9">
        <v>0</v>
      </c>
      <c r="AZ34" s="8">
        <v>0</v>
      </c>
      <c r="BA34" s="9">
        <v>0</v>
      </c>
      <c r="BB34" s="40">
        <v>0</v>
      </c>
      <c r="BC34" s="9"/>
      <c r="BD34" s="8"/>
      <c r="BE34" s="9">
        <v>0</v>
      </c>
      <c r="BF34" s="40">
        <v>0</v>
      </c>
      <c r="BG34" s="9">
        <v>15785</v>
      </c>
      <c r="BH34" s="8">
        <v>28219998.02</v>
      </c>
      <c r="BI34" s="8">
        <f t="shared" si="13"/>
        <v>28178988.010000002</v>
      </c>
      <c r="BJ34" s="8">
        <f t="shared" si="14"/>
        <v>0</v>
      </c>
      <c r="BK34" s="9">
        <v>0</v>
      </c>
      <c r="BL34" s="8">
        <v>0</v>
      </c>
      <c r="BM34" s="9">
        <v>0</v>
      </c>
      <c r="BN34" s="8">
        <v>0</v>
      </c>
      <c r="BO34" s="9">
        <v>0</v>
      </c>
      <c r="BP34" s="8">
        <v>0</v>
      </c>
      <c r="BQ34" s="9">
        <v>0</v>
      </c>
      <c r="BR34" s="8">
        <v>0</v>
      </c>
      <c r="BS34" s="9">
        <v>0</v>
      </c>
      <c r="BT34" s="40">
        <v>0</v>
      </c>
      <c r="BU34" s="9"/>
      <c r="BV34" s="8"/>
      <c r="BW34" s="9">
        <v>0</v>
      </c>
      <c r="BX34" s="40">
        <v>0</v>
      </c>
      <c r="BY34" s="9">
        <v>15785</v>
      </c>
      <c r="BZ34" s="8">
        <v>28178988.010000002</v>
      </c>
      <c r="CA34" s="8">
        <f t="shared" si="15"/>
        <v>28178988.010000002</v>
      </c>
      <c r="CB34" s="8">
        <f t="shared" si="16"/>
        <v>0</v>
      </c>
      <c r="CC34" s="9">
        <v>0</v>
      </c>
      <c r="CD34" s="8">
        <v>0</v>
      </c>
      <c r="CE34" s="9">
        <v>0</v>
      </c>
      <c r="CF34" s="8">
        <v>0</v>
      </c>
      <c r="CG34" s="9">
        <v>0</v>
      </c>
      <c r="CH34" s="8">
        <v>0</v>
      </c>
      <c r="CI34" s="9">
        <v>0</v>
      </c>
      <c r="CJ34" s="8">
        <v>0</v>
      </c>
      <c r="CK34" s="9">
        <v>0</v>
      </c>
      <c r="CL34" s="40">
        <v>0</v>
      </c>
      <c r="CM34" s="9"/>
      <c r="CN34" s="8"/>
      <c r="CO34" s="9">
        <v>0</v>
      </c>
      <c r="CP34" s="40">
        <v>0</v>
      </c>
      <c r="CQ34" s="9">
        <v>15783</v>
      </c>
      <c r="CR34" s="8">
        <v>28178988.010000002</v>
      </c>
    </row>
    <row r="35" spans="1:96" ht="15" customHeight="1" x14ac:dyDescent="0.25">
      <c r="A35" s="12">
        <v>25</v>
      </c>
      <c r="B35" s="18" t="s">
        <v>27</v>
      </c>
      <c r="C35" s="12">
        <v>330114</v>
      </c>
      <c r="D35" s="25" t="s">
        <v>156</v>
      </c>
      <c r="E35" s="25" t="s">
        <v>160</v>
      </c>
      <c r="F35" s="31" t="s">
        <v>157</v>
      </c>
      <c r="G35" s="8">
        <f t="shared" si="6"/>
        <v>2621373.2200000002</v>
      </c>
      <c r="H35" s="8">
        <f t="shared" si="7"/>
        <v>433027.05</v>
      </c>
      <c r="I35" s="9">
        <f t="shared" si="8"/>
        <v>2088</v>
      </c>
      <c r="J35" s="8">
        <f t="shared" si="8"/>
        <v>107946</v>
      </c>
      <c r="K35" s="9">
        <f t="shared" si="8"/>
        <v>15</v>
      </c>
      <c r="L35" s="8">
        <f t="shared" si="8"/>
        <v>7205.28</v>
      </c>
      <c r="M35" s="9">
        <f t="shared" si="8"/>
        <v>1628</v>
      </c>
      <c r="N35" s="8">
        <f t="shared" si="8"/>
        <v>317875.77</v>
      </c>
      <c r="O35" s="9">
        <f t="shared" si="8"/>
        <v>41</v>
      </c>
      <c r="P35" s="8">
        <f t="shared" si="8"/>
        <v>322499.23</v>
      </c>
      <c r="Q35" s="9">
        <f t="shared" si="8"/>
        <v>141</v>
      </c>
      <c r="R35" s="8">
        <f t="shared" si="8"/>
        <v>1865846.94</v>
      </c>
      <c r="S35" s="9">
        <f t="shared" si="8"/>
        <v>0</v>
      </c>
      <c r="T35" s="8">
        <f t="shared" si="8"/>
        <v>0</v>
      </c>
      <c r="U35" s="9">
        <f t="shared" si="8"/>
        <v>0</v>
      </c>
      <c r="V35" s="8">
        <f t="shared" si="8"/>
        <v>0</v>
      </c>
      <c r="W35" s="9">
        <f t="shared" si="8"/>
        <v>0</v>
      </c>
      <c r="X35" s="8">
        <f t="shared" si="8"/>
        <v>0</v>
      </c>
      <c r="Y35" s="8">
        <f t="shared" si="9"/>
        <v>655343.31000000006</v>
      </c>
      <c r="Z35" s="8">
        <f t="shared" si="10"/>
        <v>108256.76</v>
      </c>
      <c r="AA35" s="9">
        <v>522</v>
      </c>
      <c r="AB35" s="8">
        <v>26986.5</v>
      </c>
      <c r="AC35" s="9">
        <v>4</v>
      </c>
      <c r="AD35" s="8">
        <v>1801.32</v>
      </c>
      <c r="AE35" s="9">
        <v>407</v>
      </c>
      <c r="AF35" s="8">
        <v>79468.94</v>
      </c>
      <c r="AG35" s="9">
        <v>10</v>
      </c>
      <c r="AH35" s="8">
        <v>80624.81</v>
      </c>
      <c r="AI35" s="9">
        <v>35</v>
      </c>
      <c r="AJ35" s="40">
        <v>466461.74</v>
      </c>
      <c r="AK35" s="9"/>
      <c r="AL35" s="8"/>
      <c r="AM35" s="9">
        <v>0</v>
      </c>
      <c r="AN35" s="40">
        <v>0</v>
      </c>
      <c r="AO35" s="9">
        <v>0</v>
      </c>
      <c r="AP35" s="8"/>
      <c r="AQ35" s="8">
        <f t="shared" si="11"/>
        <v>655343.31000000006</v>
      </c>
      <c r="AR35" s="8">
        <f t="shared" si="12"/>
        <v>108256.76</v>
      </c>
      <c r="AS35" s="9">
        <v>522</v>
      </c>
      <c r="AT35" s="8">
        <v>26986.5</v>
      </c>
      <c r="AU35" s="9">
        <v>4</v>
      </c>
      <c r="AV35" s="8">
        <v>1801.32</v>
      </c>
      <c r="AW35" s="9">
        <v>407</v>
      </c>
      <c r="AX35" s="8">
        <v>79468.94</v>
      </c>
      <c r="AY35" s="9">
        <v>10</v>
      </c>
      <c r="AZ35" s="8">
        <v>80624.81</v>
      </c>
      <c r="BA35" s="9">
        <v>35</v>
      </c>
      <c r="BB35" s="40">
        <v>466461.74</v>
      </c>
      <c r="BC35" s="9"/>
      <c r="BD35" s="8"/>
      <c r="BE35" s="9">
        <v>0</v>
      </c>
      <c r="BF35" s="40">
        <v>0</v>
      </c>
      <c r="BG35" s="9">
        <v>0</v>
      </c>
      <c r="BH35" s="8"/>
      <c r="BI35" s="8">
        <f t="shared" si="13"/>
        <v>655343.31000000006</v>
      </c>
      <c r="BJ35" s="8">
        <f t="shared" si="14"/>
        <v>108256.76</v>
      </c>
      <c r="BK35" s="9">
        <v>522</v>
      </c>
      <c r="BL35" s="8">
        <v>26986.5</v>
      </c>
      <c r="BM35" s="9">
        <v>4</v>
      </c>
      <c r="BN35" s="8">
        <v>1801.32</v>
      </c>
      <c r="BO35" s="9">
        <v>407</v>
      </c>
      <c r="BP35" s="8">
        <v>79468.94</v>
      </c>
      <c r="BQ35" s="9">
        <v>10</v>
      </c>
      <c r="BR35" s="8">
        <v>80624.81</v>
      </c>
      <c r="BS35" s="9">
        <v>35</v>
      </c>
      <c r="BT35" s="40">
        <v>466461.74</v>
      </c>
      <c r="BU35" s="9"/>
      <c r="BV35" s="8"/>
      <c r="BW35" s="9">
        <v>0</v>
      </c>
      <c r="BX35" s="40">
        <v>0</v>
      </c>
      <c r="BY35" s="9">
        <v>0</v>
      </c>
      <c r="BZ35" s="8"/>
      <c r="CA35" s="8">
        <f t="shared" si="15"/>
        <v>655343.29</v>
      </c>
      <c r="CB35" s="8">
        <f t="shared" si="16"/>
        <v>108256.77</v>
      </c>
      <c r="CC35" s="9">
        <v>522</v>
      </c>
      <c r="CD35" s="8">
        <v>26986.5</v>
      </c>
      <c r="CE35" s="9">
        <v>3</v>
      </c>
      <c r="CF35" s="8">
        <v>1801.32</v>
      </c>
      <c r="CG35" s="9">
        <v>407</v>
      </c>
      <c r="CH35" s="8">
        <v>79468.95</v>
      </c>
      <c r="CI35" s="9">
        <v>11</v>
      </c>
      <c r="CJ35" s="8">
        <v>80624.800000000003</v>
      </c>
      <c r="CK35" s="9">
        <v>36</v>
      </c>
      <c r="CL35" s="40">
        <v>466461.72</v>
      </c>
      <c r="CM35" s="9"/>
      <c r="CN35" s="8"/>
      <c r="CO35" s="9">
        <v>0</v>
      </c>
      <c r="CP35" s="40">
        <v>0</v>
      </c>
      <c r="CQ35" s="9">
        <v>0</v>
      </c>
      <c r="CR35" s="8"/>
    </row>
    <row r="36" spans="1:96" ht="15" customHeight="1" x14ac:dyDescent="0.25">
      <c r="A36" s="12">
        <v>26</v>
      </c>
      <c r="B36" s="18" t="s">
        <v>28</v>
      </c>
      <c r="C36" s="12">
        <v>330337</v>
      </c>
      <c r="D36" s="25" t="s">
        <v>156</v>
      </c>
      <c r="E36" s="25" t="s">
        <v>161</v>
      </c>
      <c r="F36" s="31" t="s">
        <v>157</v>
      </c>
      <c r="G36" s="8">
        <f t="shared" si="6"/>
        <v>18434326.359999999</v>
      </c>
      <c r="H36" s="8">
        <f t="shared" si="7"/>
        <v>0</v>
      </c>
      <c r="I36" s="9">
        <f t="shared" si="8"/>
        <v>0</v>
      </c>
      <c r="J36" s="8">
        <f t="shared" si="8"/>
        <v>0</v>
      </c>
      <c r="K36" s="9">
        <f t="shared" si="8"/>
        <v>0</v>
      </c>
      <c r="L36" s="8">
        <f t="shared" si="8"/>
        <v>0</v>
      </c>
      <c r="M36" s="9">
        <f t="shared" si="8"/>
        <v>0</v>
      </c>
      <c r="N36" s="8">
        <f t="shared" si="8"/>
        <v>0</v>
      </c>
      <c r="O36" s="9">
        <f t="shared" si="8"/>
        <v>201</v>
      </c>
      <c r="P36" s="8">
        <f t="shared" si="8"/>
        <v>8436523.8499999996</v>
      </c>
      <c r="Q36" s="9">
        <f t="shared" si="8"/>
        <v>140</v>
      </c>
      <c r="R36" s="8">
        <f t="shared" si="8"/>
        <v>9997802.5099999998</v>
      </c>
      <c r="S36" s="9">
        <f t="shared" si="8"/>
        <v>0</v>
      </c>
      <c r="T36" s="8">
        <f t="shared" si="8"/>
        <v>0</v>
      </c>
      <c r="U36" s="9">
        <f t="shared" si="8"/>
        <v>136</v>
      </c>
      <c r="V36" s="8">
        <f t="shared" si="8"/>
        <v>9769881.5500000007</v>
      </c>
      <c r="W36" s="9">
        <f t="shared" si="8"/>
        <v>0</v>
      </c>
      <c r="X36" s="8">
        <f t="shared" si="8"/>
        <v>0</v>
      </c>
      <c r="Y36" s="8">
        <f t="shared" si="9"/>
        <v>4608581.59</v>
      </c>
      <c r="Z36" s="8">
        <f t="shared" si="10"/>
        <v>0</v>
      </c>
      <c r="AA36" s="9">
        <v>0</v>
      </c>
      <c r="AB36" s="8">
        <v>0</v>
      </c>
      <c r="AC36" s="9">
        <v>0</v>
      </c>
      <c r="AD36" s="8">
        <v>0</v>
      </c>
      <c r="AE36" s="9">
        <v>0</v>
      </c>
      <c r="AF36" s="8">
        <v>0</v>
      </c>
      <c r="AG36" s="9">
        <v>50</v>
      </c>
      <c r="AH36" s="8">
        <v>2109130.96</v>
      </c>
      <c r="AI36" s="9">
        <v>35</v>
      </c>
      <c r="AJ36" s="40">
        <v>2499450.63</v>
      </c>
      <c r="AK36" s="9"/>
      <c r="AL36" s="8"/>
      <c r="AM36" s="9">
        <v>34</v>
      </c>
      <c r="AN36" s="40">
        <v>2442470.39</v>
      </c>
      <c r="AO36" s="9">
        <v>0</v>
      </c>
      <c r="AP36" s="8"/>
      <c r="AQ36" s="8">
        <f t="shared" si="11"/>
        <v>4608581.59</v>
      </c>
      <c r="AR36" s="8">
        <f t="shared" si="12"/>
        <v>0</v>
      </c>
      <c r="AS36" s="9">
        <v>0</v>
      </c>
      <c r="AT36" s="8">
        <v>0</v>
      </c>
      <c r="AU36" s="9">
        <v>0</v>
      </c>
      <c r="AV36" s="8">
        <v>0</v>
      </c>
      <c r="AW36" s="9">
        <v>0</v>
      </c>
      <c r="AX36" s="8">
        <v>0</v>
      </c>
      <c r="AY36" s="9">
        <v>50</v>
      </c>
      <c r="AZ36" s="8">
        <v>2109130.96</v>
      </c>
      <c r="BA36" s="9">
        <v>35</v>
      </c>
      <c r="BB36" s="40">
        <v>2499450.63</v>
      </c>
      <c r="BC36" s="9"/>
      <c r="BD36" s="8"/>
      <c r="BE36" s="9">
        <v>34</v>
      </c>
      <c r="BF36" s="40">
        <v>2442470.39</v>
      </c>
      <c r="BG36" s="9">
        <v>0</v>
      </c>
      <c r="BH36" s="8"/>
      <c r="BI36" s="8">
        <f t="shared" si="13"/>
        <v>4608581.59</v>
      </c>
      <c r="BJ36" s="8">
        <f t="shared" si="14"/>
        <v>0</v>
      </c>
      <c r="BK36" s="9">
        <v>0</v>
      </c>
      <c r="BL36" s="8">
        <v>0</v>
      </c>
      <c r="BM36" s="9">
        <v>0</v>
      </c>
      <c r="BN36" s="8">
        <v>0</v>
      </c>
      <c r="BO36" s="9">
        <v>0</v>
      </c>
      <c r="BP36" s="8">
        <v>0</v>
      </c>
      <c r="BQ36" s="9">
        <v>50</v>
      </c>
      <c r="BR36" s="8">
        <v>2109130.96</v>
      </c>
      <c r="BS36" s="9">
        <v>35</v>
      </c>
      <c r="BT36" s="40">
        <v>2499450.63</v>
      </c>
      <c r="BU36" s="9"/>
      <c r="BV36" s="8"/>
      <c r="BW36" s="9">
        <v>34</v>
      </c>
      <c r="BX36" s="40">
        <v>2442470.39</v>
      </c>
      <c r="BY36" s="9">
        <v>0</v>
      </c>
      <c r="BZ36" s="8"/>
      <c r="CA36" s="8">
        <f t="shared" si="15"/>
        <v>4608581.59</v>
      </c>
      <c r="CB36" s="8">
        <f t="shared" si="16"/>
        <v>0</v>
      </c>
      <c r="CC36" s="9">
        <v>0</v>
      </c>
      <c r="CD36" s="8">
        <v>0</v>
      </c>
      <c r="CE36" s="9">
        <v>0</v>
      </c>
      <c r="CF36" s="8">
        <v>0</v>
      </c>
      <c r="CG36" s="9">
        <v>0</v>
      </c>
      <c r="CH36" s="8">
        <v>0</v>
      </c>
      <c r="CI36" s="9">
        <v>51</v>
      </c>
      <c r="CJ36" s="8">
        <v>2109130.9700000002</v>
      </c>
      <c r="CK36" s="9">
        <v>35</v>
      </c>
      <c r="CL36" s="40">
        <v>2499450.62</v>
      </c>
      <c r="CM36" s="9"/>
      <c r="CN36" s="8"/>
      <c r="CO36" s="9">
        <v>34</v>
      </c>
      <c r="CP36" s="40">
        <v>2442470.38</v>
      </c>
      <c r="CQ36" s="9">
        <v>0</v>
      </c>
      <c r="CR36" s="8"/>
    </row>
    <row r="37" spans="1:96" ht="15" customHeight="1" x14ac:dyDescent="0.25">
      <c r="A37" s="12">
        <v>27</v>
      </c>
      <c r="B37" s="18" t="s">
        <v>138</v>
      </c>
      <c r="C37" s="12">
        <v>330398</v>
      </c>
      <c r="D37" s="25" t="s">
        <v>156</v>
      </c>
      <c r="E37" s="25" t="s">
        <v>161</v>
      </c>
      <c r="F37" s="31" t="s">
        <v>157</v>
      </c>
      <c r="G37" s="8">
        <f t="shared" si="6"/>
        <v>15201235.199999999</v>
      </c>
      <c r="H37" s="8">
        <f t="shared" si="7"/>
        <v>0</v>
      </c>
      <c r="I37" s="9">
        <f t="shared" si="8"/>
        <v>0</v>
      </c>
      <c r="J37" s="8">
        <f t="shared" si="8"/>
        <v>0</v>
      </c>
      <c r="K37" s="9">
        <f t="shared" si="8"/>
        <v>0</v>
      </c>
      <c r="L37" s="8">
        <f t="shared" si="8"/>
        <v>0</v>
      </c>
      <c r="M37" s="9">
        <f t="shared" si="8"/>
        <v>0</v>
      </c>
      <c r="N37" s="8">
        <f t="shared" si="8"/>
        <v>0</v>
      </c>
      <c r="O37" s="9">
        <f t="shared" si="8"/>
        <v>180</v>
      </c>
      <c r="P37" s="8">
        <f t="shared" si="8"/>
        <v>15201235.199999999</v>
      </c>
      <c r="Q37" s="9">
        <f t="shared" si="8"/>
        <v>0</v>
      </c>
      <c r="R37" s="8">
        <f t="shared" si="8"/>
        <v>0</v>
      </c>
      <c r="S37" s="9">
        <f t="shared" si="8"/>
        <v>0</v>
      </c>
      <c r="T37" s="8">
        <f t="shared" si="8"/>
        <v>0</v>
      </c>
      <c r="U37" s="9">
        <f t="shared" si="8"/>
        <v>0</v>
      </c>
      <c r="V37" s="8">
        <f t="shared" si="8"/>
        <v>0</v>
      </c>
      <c r="W37" s="9">
        <f t="shared" si="8"/>
        <v>0</v>
      </c>
      <c r="X37" s="8">
        <f t="shared" si="8"/>
        <v>0</v>
      </c>
      <c r="Y37" s="8">
        <f t="shared" si="9"/>
        <v>3800308.8</v>
      </c>
      <c r="Z37" s="8">
        <f t="shared" si="10"/>
        <v>0</v>
      </c>
      <c r="AA37" s="9">
        <v>0</v>
      </c>
      <c r="AB37" s="8">
        <v>0</v>
      </c>
      <c r="AC37" s="9">
        <v>0</v>
      </c>
      <c r="AD37" s="8">
        <v>0</v>
      </c>
      <c r="AE37" s="9">
        <v>0</v>
      </c>
      <c r="AF37" s="8">
        <v>0</v>
      </c>
      <c r="AG37" s="9">
        <v>45</v>
      </c>
      <c r="AH37" s="8">
        <v>3800308.8</v>
      </c>
      <c r="AI37" s="9">
        <v>0</v>
      </c>
      <c r="AJ37" s="40">
        <v>0</v>
      </c>
      <c r="AK37" s="9"/>
      <c r="AL37" s="8"/>
      <c r="AM37" s="9">
        <v>0</v>
      </c>
      <c r="AN37" s="40">
        <v>0</v>
      </c>
      <c r="AO37" s="9">
        <v>0</v>
      </c>
      <c r="AP37" s="8"/>
      <c r="AQ37" s="8">
        <f t="shared" si="11"/>
        <v>3800308.8</v>
      </c>
      <c r="AR37" s="8">
        <f t="shared" si="12"/>
        <v>0</v>
      </c>
      <c r="AS37" s="9">
        <v>0</v>
      </c>
      <c r="AT37" s="8">
        <v>0</v>
      </c>
      <c r="AU37" s="9">
        <v>0</v>
      </c>
      <c r="AV37" s="8">
        <v>0</v>
      </c>
      <c r="AW37" s="9">
        <v>0</v>
      </c>
      <c r="AX37" s="8">
        <v>0</v>
      </c>
      <c r="AY37" s="9">
        <v>45</v>
      </c>
      <c r="AZ37" s="8">
        <v>3800308.8</v>
      </c>
      <c r="BA37" s="9">
        <v>0</v>
      </c>
      <c r="BB37" s="40">
        <v>0</v>
      </c>
      <c r="BC37" s="9"/>
      <c r="BD37" s="8"/>
      <c r="BE37" s="9">
        <v>0</v>
      </c>
      <c r="BF37" s="40">
        <v>0</v>
      </c>
      <c r="BG37" s="9">
        <v>0</v>
      </c>
      <c r="BH37" s="8"/>
      <c r="BI37" s="8">
        <f t="shared" si="13"/>
        <v>3800308.8</v>
      </c>
      <c r="BJ37" s="8">
        <f t="shared" si="14"/>
        <v>0</v>
      </c>
      <c r="BK37" s="9">
        <v>0</v>
      </c>
      <c r="BL37" s="8">
        <v>0</v>
      </c>
      <c r="BM37" s="9">
        <v>0</v>
      </c>
      <c r="BN37" s="8">
        <v>0</v>
      </c>
      <c r="BO37" s="9">
        <v>0</v>
      </c>
      <c r="BP37" s="8">
        <v>0</v>
      </c>
      <c r="BQ37" s="9">
        <v>45</v>
      </c>
      <c r="BR37" s="8">
        <v>3800308.8</v>
      </c>
      <c r="BS37" s="9">
        <v>0</v>
      </c>
      <c r="BT37" s="40">
        <v>0</v>
      </c>
      <c r="BU37" s="9"/>
      <c r="BV37" s="8"/>
      <c r="BW37" s="9">
        <v>0</v>
      </c>
      <c r="BX37" s="40">
        <v>0</v>
      </c>
      <c r="BY37" s="9">
        <v>0</v>
      </c>
      <c r="BZ37" s="8"/>
      <c r="CA37" s="8">
        <f t="shared" si="15"/>
        <v>3800308.8</v>
      </c>
      <c r="CB37" s="8">
        <f t="shared" si="16"/>
        <v>0</v>
      </c>
      <c r="CC37" s="9">
        <v>0</v>
      </c>
      <c r="CD37" s="8">
        <v>0</v>
      </c>
      <c r="CE37" s="9">
        <v>0</v>
      </c>
      <c r="CF37" s="8">
        <v>0</v>
      </c>
      <c r="CG37" s="9">
        <v>0</v>
      </c>
      <c r="CH37" s="8">
        <v>0</v>
      </c>
      <c r="CI37" s="9">
        <v>45</v>
      </c>
      <c r="CJ37" s="8">
        <v>3800308.8</v>
      </c>
      <c r="CK37" s="9">
        <v>0</v>
      </c>
      <c r="CL37" s="40">
        <v>0</v>
      </c>
      <c r="CM37" s="9"/>
      <c r="CN37" s="8"/>
      <c r="CO37" s="9">
        <v>0</v>
      </c>
      <c r="CP37" s="40">
        <v>0</v>
      </c>
      <c r="CQ37" s="9">
        <v>0</v>
      </c>
      <c r="CR37" s="8"/>
    </row>
    <row r="38" spans="1:96" ht="15" customHeight="1" x14ac:dyDescent="0.25">
      <c r="A38" s="12">
        <v>28</v>
      </c>
      <c r="B38" s="18" t="s">
        <v>29</v>
      </c>
      <c r="C38" s="12">
        <v>330364</v>
      </c>
      <c r="D38" s="25" t="s">
        <v>156</v>
      </c>
      <c r="E38" s="25" t="s">
        <v>161</v>
      </c>
      <c r="F38" s="31" t="s">
        <v>157</v>
      </c>
      <c r="G38" s="8">
        <f t="shared" si="6"/>
        <v>9868936.6099999994</v>
      </c>
      <c r="H38" s="8">
        <f t="shared" si="7"/>
        <v>0</v>
      </c>
      <c r="I38" s="9">
        <f t="shared" si="8"/>
        <v>0</v>
      </c>
      <c r="J38" s="8">
        <f t="shared" si="8"/>
        <v>0</v>
      </c>
      <c r="K38" s="9">
        <f t="shared" si="8"/>
        <v>0</v>
      </c>
      <c r="L38" s="8">
        <f t="shared" si="8"/>
        <v>0</v>
      </c>
      <c r="M38" s="9">
        <f t="shared" si="8"/>
        <v>0</v>
      </c>
      <c r="N38" s="8">
        <f t="shared" si="8"/>
        <v>0</v>
      </c>
      <c r="O38" s="9">
        <f t="shared" si="8"/>
        <v>107</v>
      </c>
      <c r="P38" s="8">
        <f t="shared" si="8"/>
        <v>9868936.6099999994</v>
      </c>
      <c r="Q38" s="9">
        <f t="shared" si="8"/>
        <v>0</v>
      </c>
      <c r="R38" s="8">
        <f t="shared" si="8"/>
        <v>0</v>
      </c>
      <c r="S38" s="9">
        <f t="shared" si="8"/>
        <v>0</v>
      </c>
      <c r="T38" s="8">
        <f t="shared" si="8"/>
        <v>0</v>
      </c>
      <c r="U38" s="9">
        <f t="shared" si="8"/>
        <v>0</v>
      </c>
      <c r="V38" s="8">
        <f t="shared" si="8"/>
        <v>0</v>
      </c>
      <c r="W38" s="9">
        <f t="shared" si="8"/>
        <v>0</v>
      </c>
      <c r="X38" s="8">
        <f t="shared" si="8"/>
        <v>0</v>
      </c>
      <c r="Y38" s="8">
        <f t="shared" si="9"/>
        <v>2467234.15</v>
      </c>
      <c r="Z38" s="8">
        <f t="shared" si="10"/>
        <v>0</v>
      </c>
      <c r="AA38" s="9">
        <v>0</v>
      </c>
      <c r="AB38" s="8">
        <v>0</v>
      </c>
      <c r="AC38" s="9">
        <v>0</v>
      </c>
      <c r="AD38" s="8">
        <v>0</v>
      </c>
      <c r="AE38" s="9">
        <v>0</v>
      </c>
      <c r="AF38" s="8">
        <v>0</v>
      </c>
      <c r="AG38" s="9">
        <v>27</v>
      </c>
      <c r="AH38" s="8">
        <v>2467234.15</v>
      </c>
      <c r="AI38" s="9">
        <v>0</v>
      </c>
      <c r="AJ38" s="40">
        <v>0</v>
      </c>
      <c r="AK38" s="9"/>
      <c r="AL38" s="8"/>
      <c r="AM38" s="9">
        <v>0</v>
      </c>
      <c r="AN38" s="40">
        <v>0</v>
      </c>
      <c r="AO38" s="9">
        <v>0</v>
      </c>
      <c r="AP38" s="8"/>
      <c r="AQ38" s="8">
        <f t="shared" si="11"/>
        <v>2467234.15</v>
      </c>
      <c r="AR38" s="8">
        <f t="shared" si="12"/>
        <v>0</v>
      </c>
      <c r="AS38" s="9">
        <v>0</v>
      </c>
      <c r="AT38" s="8">
        <v>0</v>
      </c>
      <c r="AU38" s="9">
        <v>0</v>
      </c>
      <c r="AV38" s="8">
        <v>0</v>
      </c>
      <c r="AW38" s="9">
        <v>0</v>
      </c>
      <c r="AX38" s="8">
        <v>0</v>
      </c>
      <c r="AY38" s="9">
        <v>27</v>
      </c>
      <c r="AZ38" s="8">
        <v>2467234.15</v>
      </c>
      <c r="BA38" s="9">
        <v>0</v>
      </c>
      <c r="BB38" s="40">
        <v>0</v>
      </c>
      <c r="BC38" s="9"/>
      <c r="BD38" s="8"/>
      <c r="BE38" s="9">
        <v>0</v>
      </c>
      <c r="BF38" s="40">
        <v>0</v>
      </c>
      <c r="BG38" s="9">
        <v>0</v>
      </c>
      <c r="BH38" s="8"/>
      <c r="BI38" s="8">
        <f t="shared" si="13"/>
        <v>2467234.15</v>
      </c>
      <c r="BJ38" s="8">
        <f t="shared" si="14"/>
        <v>0</v>
      </c>
      <c r="BK38" s="9">
        <v>0</v>
      </c>
      <c r="BL38" s="8">
        <v>0</v>
      </c>
      <c r="BM38" s="9">
        <v>0</v>
      </c>
      <c r="BN38" s="8">
        <v>0</v>
      </c>
      <c r="BO38" s="9">
        <v>0</v>
      </c>
      <c r="BP38" s="8">
        <v>0</v>
      </c>
      <c r="BQ38" s="9">
        <v>27</v>
      </c>
      <c r="BR38" s="8">
        <v>2467234.15</v>
      </c>
      <c r="BS38" s="9">
        <v>0</v>
      </c>
      <c r="BT38" s="40">
        <v>0</v>
      </c>
      <c r="BU38" s="9"/>
      <c r="BV38" s="8"/>
      <c r="BW38" s="9">
        <v>0</v>
      </c>
      <c r="BX38" s="40">
        <v>0</v>
      </c>
      <c r="BY38" s="9">
        <v>0</v>
      </c>
      <c r="BZ38" s="8"/>
      <c r="CA38" s="8">
        <f t="shared" si="15"/>
        <v>2467234.16</v>
      </c>
      <c r="CB38" s="8">
        <f t="shared" si="16"/>
        <v>0</v>
      </c>
      <c r="CC38" s="9">
        <v>0</v>
      </c>
      <c r="CD38" s="8">
        <v>0</v>
      </c>
      <c r="CE38" s="9">
        <v>0</v>
      </c>
      <c r="CF38" s="8">
        <v>0</v>
      </c>
      <c r="CG38" s="9">
        <v>0</v>
      </c>
      <c r="CH38" s="8">
        <v>0</v>
      </c>
      <c r="CI38" s="9">
        <v>26</v>
      </c>
      <c r="CJ38" s="8">
        <v>2467234.16</v>
      </c>
      <c r="CK38" s="9">
        <v>0</v>
      </c>
      <c r="CL38" s="40">
        <v>0</v>
      </c>
      <c r="CM38" s="9"/>
      <c r="CN38" s="8"/>
      <c r="CO38" s="9">
        <v>0</v>
      </c>
      <c r="CP38" s="40">
        <v>0</v>
      </c>
      <c r="CQ38" s="9">
        <v>0</v>
      </c>
      <c r="CR38" s="8"/>
    </row>
    <row r="39" spans="1:96" ht="15" customHeight="1" x14ac:dyDescent="0.25">
      <c r="A39" s="12">
        <v>29</v>
      </c>
      <c r="B39" s="18" t="s">
        <v>139</v>
      </c>
      <c r="C39" s="12">
        <v>330419</v>
      </c>
      <c r="D39" s="25" t="s">
        <v>156</v>
      </c>
      <c r="E39" s="25" t="s">
        <v>161</v>
      </c>
      <c r="F39" s="31" t="s">
        <v>157</v>
      </c>
      <c r="G39" s="8">
        <f t="shared" si="6"/>
        <v>3819362.63</v>
      </c>
      <c r="H39" s="8">
        <f t="shared" si="7"/>
        <v>3819362.63</v>
      </c>
      <c r="I39" s="9">
        <f t="shared" si="8"/>
        <v>0</v>
      </c>
      <c r="J39" s="8">
        <f t="shared" si="8"/>
        <v>0</v>
      </c>
      <c r="K39" s="9">
        <f t="shared" si="8"/>
        <v>0</v>
      </c>
      <c r="L39" s="8">
        <f t="shared" si="8"/>
        <v>0</v>
      </c>
      <c r="M39" s="9">
        <f t="shared" si="8"/>
        <v>0</v>
      </c>
      <c r="N39" s="8">
        <f t="shared" si="8"/>
        <v>3819362.63</v>
      </c>
      <c r="O39" s="9">
        <f t="shared" si="8"/>
        <v>0</v>
      </c>
      <c r="P39" s="8">
        <f t="shared" si="8"/>
        <v>0</v>
      </c>
      <c r="Q39" s="9">
        <f t="shared" si="8"/>
        <v>0</v>
      </c>
      <c r="R39" s="8">
        <f t="shared" si="8"/>
        <v>0</v>
      </c>
      <c r="S39" s="9">
        <f t="shared" si="8"/>
        <v>0</v>
      </c>
      <c r="T39" s="8">
        <f t="shared" si="8"/>
        <v>0</v>
      </c>
      <c r="U39" s="9">
        <f t="shared" si="8"/>
        <v>0</v>
      </c>
      <c r="V39" s="8">
        <f t="shared" si="8"/>
        <v>0</v>
      </c>
      <c r="W39" s="9">
        <f t="shared" si="8"/>
        <v>0</v>
      </c>
      <c r="X39" s="8">
        <f t="shared" si="8"/>
        <v>0</v>
      </c>
      <c r="Y39" s="8">
        <f t="shared" si="9"/>
        <v>954840.66</v>
      </c>
      <c r="Z39" s="8">
        <f t="shared" si="10"/>
        <v>954840.66</v>
      </c>
      <c r="AA39" s="9">
        <v>0</v>
      </c>
      <c r="AB39" s="8">
        <v>0</v>
      </c>
      <c r="AC39" s="9">
        <v>0</v>
      </c>
      <c r="AD39" s="8">
        <v>0</v>
      </c>
      <c r="AE39" s="9">
        <v>0</v>
      </c>
      <c r="AF39" s="8">
        <v>954840.66</v>
      </c>
      <c r="AG39" s="9">
        <v>0</v>
      </c>
      <c r="AH39" s="8">
        <v>0</v>
      </c>
      <c r="AI39" s="9">
        <v>0</v>
      </c>
      <c r="AJ39" s="40">
        <v>0</v>
      </c>
      <c r="AK39" s="9"/>
      <c r="AL39" s="8"/>
      <c r="AM39" s="9">
        <v>0</v>
      </c>
      <c r="AN39" s="40">
        <v>0</v>
      </c>
      <c r="AO39" s="9">
        <v>0</v>
      </c>
      <c r="AP39" s="8"/>
      <c r="AQ39" s="8">
        <f t="shared" si="11"/>
        <v>954840.66</v>
      </c>
      <c r="AR39" s="8">
        <f t="shared" si="12"/>
        <v>954840.66</v>
      </c>
      <c r="AS39" s="9">
        <v>0</v>
      </c>
      <c r="AT39" s="8">
        <v>0</v>
      </c>
      <c r="AU39" s="9">
        <v>0</v>
      </c>
      <c r="AV39" s="8">
        <v>0</v>
      </c>
      <c r="AW39" s="9">
        <v>0</v>
      </c>
      <c r="AX39" s="8">
        <v>954840.66</v>
      </c>
      <c r="AY39" s="9">
        <v>0</v>
      </c>
      <c r="AZ39" s="8">
        <v>0</v>
      </c>
      <c r="BA39" s="9">
        <v>0</v>
      </c>
      <c r="BB39" s="40">
        <v>0</v>
      </c>
      <c r="BC39" s="9"/>
      <c r="BD39" s="8"/>
      <c r="BE39" s="9">
        <v>0</v>
      </c>
      <c r="BF39" s="40">
        <v>0</v>
      </c>
      <c r="BG39" s="9">
        <v>0</v>
      </c>
      <c r="BH39" s="8"/>
      <c r="BI39" s="8">
        <f t="shared" si="13"/>
        <v>954840.66</v>
      </c>
      <c r="BJ39" s="8">
        <f t="shared" si="14"/>
        <v>954840.66</v>
      </c>
      <c r="BK39" s="9">
        <v>0</v>
      </c>
      <c r="BL39" s="8">
        <v>0</v>
      </c>
      <c r="BM39" s="9">
        <v>0</v>
      </c>
      <c r="BN39" s="8">
        <v>0</v>
      </c>
      <c r="BO39" s="9">
        <v>0</v>
      </c>
      <c r="BP39" s="8">
        <v>954840.66</v>
      </c>
      <c r="BQ39" s="9">
        <v>0</v>
      </c>
      <c r="BR39" s="8">
        <v>0</v>
      </c>
      <c r="BS39" s="9">
        <v>0</v>
      </c>
      <c r="BT39" s="40">
        <v>0</v>
      </c>
      <c r="BU39" s="9"/>
      <c r="BV39" s="8"/>
      <c r="BW39" s="9">
        <v>0</v>
      </c>
      <c r="BX39" s="40">
        <v>0</v>
      </c>
      <c r="BY39" s="9">
        <v>0</v>
      </c>
      <c r="BZ39" s="8"/>
      <c r="CA39" s="8">
        <f t="shared" si="15"/>
        <v>954840.65</v>
      </c>
      <c r="CB39" s="8">
        <f t="shared" si="16"/>
        <v>954840.65</v>
      </c>
      <c r="CC39" s="9">
        <v>0</v>
      </c>
      <c r="CD39" s="8">
        <v>0</v>
      </c>
      <c r="CE39" s="9">
        <v>0</v>
      </c>
      <c r="CF39" s="8">
        <v>0</v>
      </c>
      <c r="CG39" s="9">
        <v>0</v>
      </c>
      <c r="CH39" s="8">
        <v>954840.65</v>
      </c>
      <c r="CI39" s="9">
        <v>0</v>
      </c>
      <c r="CJ39" s="8">
        <v>0</v>
      </c>
      <c r="CK39" s="9">
        <v>0</v>
      </c>
      <c r="CL39" s="40">
        <v>0</v>
      </c>
      <c r="CM39" s="9"/>
      <c r="CN39" s="8"/>
      <c r="CO39" s="9">
        <v>0</v>
      </c>
      <c r="CP39" s="40">
        <v>0</v>
      </c>
      <c r="CQ39" s="9">
        <v>0</v>
      </c>
      <c r="CR39" s="8"/>
    </row>
    <row r="40" spans="1:96" ht="15" customHeight="1" x14ac:dyDescent="0.25">
      <c r="A40" s="12">
        <v>30</v>
      </c>
      <c r="B40" s="18" t="s">
        <v>30</v>
      </c>
      <c r="C40" s="12">
        <v>330369</v>
      </c>
      <c r="D40" s="25" t="s">
        <v>156</v>
      </c>
      <c r="E40" s="25" t="s">
        <v>161</v>
      </c>
      <c r="F40" s="31" t="s">
        <v>157</v>
      </c>
      <c r="G40" s="8">
        <f t="shared" si="6"/>
        <v>4183791.08</v>
      </c>
      <c r="H40" s="8">
        <f t="shared" si="7"/>
        <v>4183791.08</v>
      </c>
      <c r="I40" s="9">
        <f t="shared" si="8"/>
        <v>0</v>
      </c>
      <c r="J40" s="8">
        <f t="shared" si="8"/>
        <v>0</v>
      </c>
      <c r="K40" s="9">
        <f t="shared" si="8"/>
        <v>0</v>
      </c>
      <c r="L40" s="8">
        <f t="shared" si="8"/>
        <v>0</v>
      </c>
      <c r="M40" s="9">
        <f t="shared" si="8"/>
        <v>0</v>
      </c>
      <c r="N40" s="8">
        <f t="shared" si="8"/>
        <v>4183791.08</v>
      </c>
      <c r="O40" s="9">
        <f t="shared" si="8"/>
        <v>0</v>
      </c>
      <c r="P40" s="8">
        <f t="shared" si="8"/>
        <v>0</v>
      </c>
      <c r="Q40" s="9">
        <f t="shared" si="8"/>
        <v>0</v>
      </c>
      <c r="R40" s="8">
        <f t="shared" si="8"/>
        <v>0</v>
      </c>
      <c r="S40" s="9">
        <f t="shared" si="8"/>
        <v>0</v>
      </c>
      <c r="T40" s="8">
        <f t="shared" si="8"/>
        <v>0</v>
      </c>
      <c r="U40" s="9">
        <f t="shared" si="8"/>
        <v>0</v>
      </c>
      <c r="V40" s="8">
        <f t="shared" si="8"/>
        <v>0</v>
      </c>
      <c r="W40" s="9">
        <f t="shared" si="8"/>
        <v>0</v>
      </c>
      <c r="X40" s="8">
        <f t="shared" si="8"/>
        <v>0</v>
      </c>
      <c r="Y40" s="8">
        <f t="shared" si="9"/>
        <v>1045947.77</v>
      </c>
      <c r="Z40" s="8">
        <f t="shared" si="10"/>
        <v>1045947.77</v>
      </c>
      <c r="AA40" s="9">
        <v>0</v>
      </c>
      <c r="AB40" s="8">
        <v>0</v>
      </c>
      <c r="AC40" s="9">
        <v>0</v>
      </c>
      <c r="AD40" s="8">
        <v>0</v>
      </c>
      <c r="AE40" s="9">
        <v>0</v>
      </c>
      <c r="AF40" s="8">
        <v>1045947.77</v>
      </c>
      <c r="AG40" s="9">
        <v>0</v>
      </c>
      <c r="AH40" s="8">
        <v>0</v>
      </c>
      <c r="AI40" s="9">
        <v>0</v>
      </c>
      <c r="AJ40" s="40">
        <v>0</v>
      </c>
      <c r="AK40" s="9"/>
      <c r="AL40" s="8"/>
      <c r="AM40" s="9">
        <v>0</v>
      </c>
      <c r="AN40" s="40">
        <v>0</v>
      </c>
      <c r="AO40" s="9">
        <v>0</v>
      </c>
      <c r="AP40" s="8"/>
      <c r="AQ40" s="8">
        <f t="shared" si="11"/>
        <v>1045947.77</v>
      </c>
      <c r="AR40" s="8">
        <f t="shared" si="12"/>
        <v>1045947.77</v>
      </c>
      <c r="AS40" s="9">
        <v>0</v>
      </c>
      <c r="AT40" s="8">
        <v>0</v>
      </c>
      <c r="AU40" s="9">
        <v>0</v>
      </c>
      <c r="AV40" s="8">
        <v>0</v>
      </c>
      <c r="AW40" s="9">
        <v>0</v>
      </c>
      <c r="AX40" s="8">
        <v>1045947.77</v>
      </c>
      <c r="AY40" s="9">
        <v>0</v>
      </c>
      <c r="AZ40" s="8">
        <v>0</v>
      </c>
      <c r="BA40" s="9">
        <v>0</v>
      </c>
      <c r="BB40" s="40">
        <v>0</v>
      </c>
      <c r="BC40" s="9"/>
      <c r="BD40" s="8"/>
      <c r="BE40" s="9">
        <v>0</v>
      </c>
      <c r="BF40" s="40">
        <v>0</v>
      </c>
      <c r="BG40" s="9">
        <v>0</v>
      </c>
      <c r="BH40" s="8"/>
      <c r="BI40" s="8">
        <f t="shared" si="13"/>
        <v>1045947.77</v>
      </c>
      <c r="BJ40" s="8">
        <f t="shared" si="14"/>
        <v>1045947.77</v>
      </c>
      <c r="BK40" s="9">
        <v>0</v>
      </c>
      <c r="BL40" s="8">
        <v>0</v>
      </c>
      <c r="BM40" s="9">
        <v>0</v>
      </c>
      <c r="BN40" s="8">
        <v>0</v>
      </c>
      <c r="BO40" s="9">
        <v>0</v>
      </c>
      <c r="BP40" s="8">
        <v>1045947.77</v>
      </c>
      <c r="BQ40" s="9">
        <v>0</v>
      </c>
      <c r="BR40" s="8">
        <v>0</v>
      </c>
      <c r="BS40" s="9">
        <v>0</v>
      </c>
      <c r="BT40" s="40">
        <v>0</v>
      </c>
      <c r="BU40" s="9"/>
      <c r="BV40" s="8"/>
      <c r="BW40" s="9">
        <v>0</v>
      </c>
      <c r="BX40" s="40">
        <v>0</v>
      </c>
      <c r="BY40" s="9">
        <v>0</v>
      </c>
      <c r="BZ40" s="8"/>
      <c r="CA40" s="8">
        <f t="shared" si="15"/>
        <v>1045947.77</v>
      </c>
      <c r="CB40" s="8">
        <f t="shared" si="16"/>
        <v>1045947.77</v>
      </c>
      <c r="CC40" s="9">
        <v>0</v>
      </c>
      <c r="CD40" s="8">
        <v>0</v>
      </c>
      <c r="CE40" s="9">
        <v>0</v>
      </c>
      <c r="CF40" s="8">
        <v>0</v>
      </c>
      <c r="CG40" s="9">
        <v>0</v>
      </c>
      <c r="CH40" s="8">
        <v>1045947.77</v>
      </c>
      <c r="CI40" s="9">
        <v>0</v>
      </c>
      <c r="CJ40" s="8">
        <v>0</v>
      </c>
      <c r="CK40" s="9">
        <v>0</v>
      </c>
      <c r="CL40" s="40">
        <v>0</v>
      </c>
      <c r="CM40" s="9"/>
      <c r="CN40" s="8"/>
      <c r="CO40" s="9">
        <v>0</v>
      </c>
      <c r="CP40" s="40">
        <v>0</v>
      </c>
      <c r="CQ40" s="9">
        <v>0</v>
      </c>
      <c r="CR40" s="8"/>
    </row>
    <row r="41" spans="1:96" ht="15" customHeight="1" x14ac:dyDescent="0.25">
      <c r="A41" s="12">
        <v>31</v>
      </c>
      <c r="B41" s="18" t="s">
        <v>31</v>
      </c>
      <c r="C41" s="12">
        <v>330384</v>
      </c>
      <c r="D41" s="25" t="s">
        <v>156</v>
      </c>
      <c r="E41" s="25" t="s">
        <v>161</v>
      </c>
      <c r="F41" s="31" t="s">
        <v>157</v>
      </c>
      <c r="G41" s="8">
        <f t="shared" si="6"/>
        <v>160851033.27000001</v>
      </c>
      <c r="H41" s="8">
        <f t="shared" si="7"/>
        <v>160851033.27000001</v>
      </c>
      <c r="I41" s="9">
        <f t="shared" ref="I41:X56" si="17">AA41+AS41+BK41+CC41</f>
        <v>63</v>
      </c>
      <c r="J41" s="8">
        <f t="shared" si="17"/>
        <v>15682.23</v>
      </c>
      <c r="K41" s="9">
        <f t="shared" si="17"/>
        <v>0</v>
      </c>
      <c r="L41" s="8">
        <f t="shared" si="17"/>
        <v>0</v>
      </c>
      <c r="M41" s="9">
        <f t="shared" si="17"/>
        <v>1851</v>
      </c>
      <c r="N41" s="8">
        <f t="shared" si="17"/>
        <v>160835351.03999999</v>
      </c>
      <c r="O41" s="9">
        <f t="shared" si="17"/>
        <v>0</v>
      </c>
      <c r="P41" s="8">
        <f t="shared" si="17"/>
        <v>0</v>
      </c>
      <c r="Q41" s="9">
        <f t="shared" si="17"/>
        <v>0</v>
      </c>
      <c r="R41" s="8">
        <f t="shared" si="17"/>
        <v>0</v>
      </c>
      <c r="S41" s="9">
        <f t="shared" si="17"/>
        <v>0</v>
      </c>
      <c r="T41" s="8">
        <f t="shared" si="17"/>
        <v>0</v>
      </c>
      <c r="U41" s="9">
        <f t="shared" si="17"/>
        <v>0</v>
      </c>
      <c r="V41" s="8">
        <f t="shared" si="17"/>
        <v>0</v>
      </c>
      <c r="W41" s="9">
        <f t="shared" si="17"/>
        <v>0</v>
      </c>
      <c r="X41" s="8">
        <f t="shared" si="17"/>
        <v>0</v>
      </c>
      <c r="Y41" s="8">
        <f t="shared" si="9"/>
        <v>40212758.32</v>
      </c>
      <c r="Z41" s="8">
        <f t="shared" si="10"/>
        <v>40212758.32</v>
      </c>
      <c r="AA41" s="9">
        <v>16</v>
      </c>
      <c r="AB41" s="8">
        <v>3920.56</v>
      </c>
      <c r="AC41" s="9">
        <v>0</v>
      </c>
      <c r="AD41" s="8">
        <v>0</v>
      </c>
      <c r="AE41" s="9">
        <v>463</v>
      </c>
      <c r="AF41" s="8">
        <v>40208837.759999998</v>
      </c>
      <c r="AG41" s="9">
        <v>0</v>
      </c>
      <c r="AH41" s="8">
        <v>0</v>
      </c>
      <c r="AI41" s="9">
        <v>0</v>
      </c>
      <c r="AJ41" s="40">
        <v>0</v>
      </c>
      <c r="AK41" s="9"/>
      <c r="AL41" s="8"/>
      <c r="AM41" s="9">
        <v>0</v>
      </c>
      <c r="AN41" s="40">
        <v>0</v>
      </c>
      <c r="AO41" s="9">
        <v>0</v>
      </c>
      <c r="AP41" s="8"/>
      <c r="AQ41" s="8">
        <f t="shared" si="11"/>
        <v>40212758.32</v>
      </c>
      <c r="AR41" s="8">
        <f t="shared" si="12"/>
        <v>40212758.32</v>
      </c>
      <c r="AS41" s="9">
        <v>16</v>
      </c>
      <c r="AT41" s="8">
        <v>3920.56</v>
      </c>
      <c r="AU41" s="9">
        <v>0</v>
      </c>
      <c r="AV41" s="8">
        <v>0</v>
      </c>
      <c r="AW41" s="9">
        <v>463</v>
      </c>
      <c r="AX41" s="8">
        <v>40208837.759999998</v>
      </c>
      <c r="AY41" s="9">
        <v>0</v>
      </c>
      <c r="AZ41" s="8">
        <v>0</v>
      </c>
      <c r="BA41" s="9">
        <v>0</v>
      </c>
      <c r="BB41" s="40">
        <v>0</v>
      </c>
      <c r="BC41" s="9"/>
      <c r="BD41" s="8"/>
      <c r="BE41" s="9">
        <v>0</v>
      </c>
      <c r="BF41" s="40">
        <v>0</v>
      </c>
      <c r="BG41" s="9">
        <v>0</v>
      </c>
      <c r="BH41" s="8"/>
      <c r="BI41" s="8">
        <f t="shared" si="13"/>
        <v>40212758.32</v>
      </c>
      <c r="BJ41" s="8">
        <f t="shared" si="14"/>
        <v>40212758.32</v>
      </c>
      <c r="BK41" s="9">
        <v>16</v>
      </c>
      <c r="BL41" s="8">
        <v>3920.56</v>
      </c>
      <c r="BM41" s="9">
        <v>0</v>
      </c>
      <c r="BN41" s="8">
        <v>0</v>
      </c>
      <c r="BO41" s="9">
        <v>463</v>
      </c>
      <c r="BP41" s="8">
        <v>40208837.759999998</v>
      </c>
      <c r="BQ41" s="9">
        <v>0</v>
      </c>
      <c r="BR41" s="8">
        <v>0</v>
      </c>
      <c r="BS41" s="9">
        <v>0</v>
      </c>
      <c r="BT41" s="40">
        <v>0</v>
      </c>
      <c r="BU41" s="9"/>
      <c r="BV41" s="8"/>
      <c r="BW41" s="9">
        <v>0</v>
      </c>
      <c r="BX41" s="40">
        <v>0</v>
      </c>
      <c r="BY41" s="9">
        <v>0</v>
      </c>
      <c r="BZ41" s="8"/>
      <c r="CA41" s="8">
        <f t="shared" si="15"/>
        <v>40212758.310000002</v>
      </c>
      <c r="CB41" s="8">
        <f t="shared" si="16"/>
        <v>40212758.310000002</v>
      </c>
      <c r="CC41" s="9">
        <v>15</v>
      </c>
      <c r="CD41" s="8">
        <v>3920.55</v>
      </c>
      <c r="CE41" s="9">
        <v>0</v>
      </c>
      <c r="CF41" s="8">
        <v>0</v>
      </c>
      <c r="CG41" s="9">
        <v>462</v>
      </c>
      <c r="CH41" s="8">
        <v>40208837.759999998</v>
      </c>
      <c r="CI41" s="9">
        <v>0</v>
      </c>
      <c r="CJ41" s="8">
        <v>0</v>
      </c>
      <c r="CK41" s="9">
        <v>0</v>
      </c>
      <c r="CL41" s="40">
        <v>0</v>
      </c>
      <c r="CM41" s="9"/>
      <c r="CN41" s="8"/>
      <c r="CO41" s="9">
        <v>0</v>
      </c>
      <c r="CP41" s="40">
        <v>0</v>
      </c>
      <c r="CQ41" s="9">
        <v>0</v>
      </c>
      <c r="CR41" s="8"/>
    </row>
    <row r="42" spans="1:96" ht="15" customHeight="1" x14ac:dyDescent="0.25">
      <c r="A42" s="12">
        <v>32</v>
      </c>
      <c r="B42" s="18" t="s">
        <v>32</v>
      </c>
      <c r="C42" s="12">
        <v>330392</v>
      </c>
      <c r="D42" s="25" t="s">
        <v>156</v>
      </c>
      <c r="E42" s="25" t="s">
        <v>161</v>
      </c>
      <c r="F42" s="31" t="s">
        <v>157</v>
      </c>
      <c r="G42" s="8">
        <f t="shared" si="6"/>
        <v>1618125.72</v>
      </c>
      <c r="H42" s="8">
        <f t="shared" si="7"/>
        <v>1618125.72</v>
      </c>
      <c r="I42" s="9">
        <f t="shared" si="17"/>
        <v>0</v>
      </c>
      <c r="J42" s="8">
        <f t="shared" si="17"/>
        <v>0</v>
      </c>
      <c r="K42" s="9">
        <f t="shared" si="17"/>
        <v>0</v>
      </c>
      <c r="L42" s="8">
        <f t="shared" si="17"/>
        <v>0</v>
      </c>
      <c r="M42" s="9">
        <f t="shared" si="17"/>
        <v>0</v>
      </c>
      <c r="N42" s="8">
        <f t="shared" si="17"/>
        <v>1618125.72</v>
      </c>
      <c r="O42" s="9">
        <f t="shared" si="17"/>
        <v>0</v>
      </c>
      <c r="P42" s="8">
        <f t="shared" si="17"/>
        <v>0</v>
      </c>
      <c r="Q42" s="9">
        <f t="shared" si="17"/>
        <v>0</v>
      </c>
      <c r="R42" s="8">
        <f t="shared" si="17"/>
        <v>0</v>
      </c>
      <c r="S42" s="9">
        <f t="shared" si="17"/>
        <v>0</v>
      </c>
      <c r="T42" s="8">
        <f t="shared" si="17"/>
        <v>0</v>
      </c>
      <c r="U42" s="9">
        <f t="shared" si="17"/>
        <v>0</v>
      </c>
      <c r="V42" s="8">
        <f t="shared" si="17"/>
        <v>0</v>
      </c>
      <c r="W42" s="9">
        <f t="shared" si="17"/>
        <v>0</v>
      </c>
      <c r="X42" s="8">
        <f t="shared" si="17"/>
        <v>0</v>
      </c>
      <c r="Y42" s="8">
        <f t="shared" si="9"/>
        <v>404531.43</v>
      </c>
      <c r="Z42" s="8">
        <f t="shared" si="10"/>
        <v>404531.43</v>
      </c>
      <c r="AA42" s="9">
        <v>0</v>
      </c>
      <c r="AB42" s="8">
        <v>0</v>
      </c>
      <c r="AC42" s="9">
        <v>0</v>
      </c>
      <c r="AD42" s="8">
        <v>0</v>
      </c>
      <c r="AE42" s="9">
        <v>0</v>
      </c>
      <c r="AF42" s="8">
        <v>404531.43</v>
      </c>
      <c r="AG42" s="9">
        <v>0</v>
      </c>
      <c r="AH42" s="8">
        <v>0</v>
      </c>
      <c r="AI42" s="9">
        <v>0</v>
      </c>
      <c r="AJ42" s="40">
        <v>0</v>
      </c>
      <c r="AK42" s="9"/>
      <c r="AL42" s="8"/>
      <c r="AM42" s="9">
        <v>0</v>
      </c>
      <c r="AN42" s="40">
        <v>0</v>
      </c>
      <c r="AO42" s="9">
        <v>0</v>
      </c>
      <c r="AP42" s="8"/>
      <c r="AQ42" s="8">
        <f t="shared" si="11"/>
        <v>404531.43</v>
      </c>
      <c r="AR42" s="8">
        <f t="shared" si="12"/>
        <v>404531.43</v>
      </c>
      <c r="AS42" s="9">
        <v>0</v>
      </c>
      <c r="AT42" s="8">
        <v>0</v>
      </c>
      <c r="AU42" s="9">
        <v>0</v>
      </c>
      <c r="AV42" s="8">
        <v>0</v>
      </c>
      <c r="AW42" s="9">
        <v>0</v>
      </c>
      <c r="AX42" s="8">
        <v>404531.43</v>
      </c>
      <c r="AY42" s="9">
        <v>0</v>
      </c>
      <c r="AZ42" s="8">
        <v>0</v>
      </c>
      <c r="BA42" s="9">
        <v>0</v>
      </c>
      <c r="BB42" s="40">
        <v>0</v>
      </c>
      <c r="BC42" s="9"/>
      <c r="BD42" s="8"/>
      <c r="BE42" s="9">
        <v>0</v>
      </c>
      <c r="BF42" s="40">
        <v>0</v>
      </c>
      <c r="BG42" s="9">
        <v>0</v>
      </c>
      <c r="BH42" s="8"/>
      <c r="BI42" s="8">
        <f t="shared" si="13"/>
        <v>404531.43</v>
      </c>
      <c r="BJ42" s="8">
        <f t="shared" si="14"/>
        <v>404531.43</v>
      </c>
      <c r="BK42" s="9">
        <v>0</v>
      </c>
      <c r="BL42" s="8">
        <v>0</v>
      </c>
      <c r="BM42" s="9">
        <v>0</v>
      </c>
      <c r="BN42" s="8">
        <v>0</v>
      </c>
      <c r="BO42" s="9">
        <v>0</v>
      </c>
      <c r="BP42" s="8">
        <v>404531.43</v>
      </c>
      <c r="BQ42" s="9">
        <v>0</v>
      </c>
      <c r="BR42" s="8">
        <v>0</v>
      </c>
      <c r="BS42" s="9">
        <v>0</v>
      </c>
      <c r="BT42" s="40">
        <v>0</v>
      </c>
      <c r="BU42" s="9"/>
      <c r="BV42" s="8"/>
      <c r="BW42" s="9">
        <v>0</v>
      </c>
      <c r="BX42" s="40">
        <v>0</v>
      </c>
      <c r="BY42" s="9">
        <v>0</v>
      </c>
      <c r="BZ42" s="8"/>
      <c r="CA42" s="8">
        <f t="shared" si="15"/>
        <v>404531.43</v>
      </c>
      <c r="CB42" s="8">
        <f t="shared" si="16"/>
        <v>404531.43</v>
      </c>
      <c r="CC42" s="9">
        <v>0</v>
      </c>
      <c r="CD42" s="8">
        <v>0</v>
      </c>
      <c r="CE42" s="9">
        <v>0</v>
      </c>
      <c r="CF42" s="8">
        <v>0</v>
      </c>
      <c r="CG42" s="9">
        <v>0</v>
      </c>
      <c r="CH42" s="8">
        <v>404531.43</v>
      </c>
      <c r="CI42" s="9">
        <v>0</v>
      </c>
      <c r="CJ42" s="8">
        <v>0</v>
      </c>
      <c r="CK42" s="9">
        <v>0</v>
      </c>
      <c r="CL42" s="40">
        <v>0</v>
      </c>
      <c r="CM42" s="9"/>
      <c r="CN42" s="8"/>
      <c r="CO42" s="9">
        <v>0</v>
      </c>
      <c r="CP42" s="40">
        <v>0</v>
      </c>
      <c r="CQ42" s="9">
        <v>0</v>
      </c>
      <c r="CR42" s="8"/>
    </row>
    <row r="43" spans="1:96" ht="15" customHeight="1" x14ac:dyDescent="0.25">
      <c r="A43" s="12">
        <v>33</v>
      </c>
      <c r="B43" s="18" t="s">
        <v>33</v>
      </c>
      <c r="C43" s="12">
        <v>330396</v>
      </c>
      <c r="D43" s="25" t="s">
        <v>156</v>
      </c>
      <c r="E43" s="25" t="s">
        <v>161</v>
      </c>
      <c r="F43" s="31" t="s">
        <v>157</v>
      </c>
      <c r="G43" s="8">
        <f t="shared" si="6"/>
        <v>19058967.129999999</v>
      </c>
      <c r="H43" s="8">
        <f t="shared" si="7"/>
        <v>0</v>
      </c>
      <c r="I43" s="9">
        <f t="shared" si="17"/>
        <v>0</v>
      </c>
      <c r="J43" s="8">
        <f t="shared" si="17"/>
        <v>0</v>
      </c>
      <c r="K43" s="9">
        <f t="shared" si="17"/>
        <v>0</v>
      </c>
      <c r="L43" s="8">
        <f t="shared" si="17"/>
        <v>0</v>
      </c>
      <c r="M43" s="9">
        <f t="shared" si="17"/>
        <v>0</v>
      </c>
      <c r="N43" s="8">
        <f t="shared" si="17"/>
        <v>0</v>
      </c>
      <c r="O43" s="9">
        <f t="shared" si="17"/>
        <v>217</v>
      </c>
      <c r="P43" s="8">
        <f t="shared" si="17"/>
        <v>19058967.129999999</v>
      </c>
      <c r="Q43" s="9">
        <f t="shared" si="17"/>
        <v>0</v>
      </c>
      <c r="R43" s="8">
        <f t="shared" si="17"/>
        <v>0</v>
      </c>
      <c r="S43" s="9">
        <f t="shared" si="17"/>
        <v>0</v>
      </c>
      <c r="T43" s="8">
        <f t="shared" si="17"/>
        <v>0</v>
      </c>
      <c r="U43" s="9">
        <f t="shared" si="17"/>
        <v>0</v>
      </c>
      <c r="V43" s="8">
        <f t="shared" si="17"/>
        <v>0</v>
      </c>
      <c r="W43" s="9">
        <f t="shared" si="17"/>
        <v>0</v>
      </c>
      <c r="X43" s="8">
        <f t="shared" si="17"/>
        <v>0</v>
      </c>
      <c r="Y43" s="8">
        <f t="shared" si="9"/>
        <v>4764741.78</v>
      </c>
      <c r="Z43" s="8">
        <f t="shared" si="10"/>
        <v>0</v>
      </c>
      <c r="AA43" s="9">
        <v>0</v>
      </c>
      <c r="AB43" s="8">
        <v>0</v>
      </c>
      <c r="AC43" s="9">
        <v>0</v>
      </c>
      <c r="AD43" s="8">
        <v>0</v>
      </c>
      <c r="AE43" s="9">
        <v>0</v>
      </c>
      <c r="AF43" s="8">
        <v>0</v>
      </c>
      <c r="AG43" s="9">
        <v>54</v>
      </c>
      <c r="AH43" s="8">
        <v>4764741.78</v>
      </c>
      <c r="AI43" s="9">
        <v>0</v>
      </c>
      <c r="AJ43" s="40">
        <v>0</v>
      </c>
      <c r="AK43" s="9"/>
      <c r="AL43" s="8"/>
      <c r="AM43" s="9">
        <v>0</v>
      </c>
      <c r="AN43" s="40">
        <v>0</v>
      </c>
      <c r="AO43" s="9">
        <v>0</v>
      </c>
      <c r="AP43" s="8"/>
      <c r="AQ43" s="8">
        <f t="shared" si="11"/>
        <v>4764741.78</v>
      </c>
      <c r="AR43" s="8">
        <f t="shared" si="12"/>
        <v>0</v>
      </c>
      <c r="AS43" s="9">
        <v>0</v>
      </c>
      <c r="AT43" s="8">
        <v>0</v>
      </c>
      <c r="AU43" s="9">
        <v>0</v>
      </c>
      <c r="AV43" s="8">
        <v>0</v>
      </c>
      <c r="AW43" s="9">
        <v>0</v>
      </c>
      <c r="AX43" s="8">
        <v>0</v>
      </c>
      <c r="AY43" s="9">
        <v>54</v>
      </c>
      <c r="AZ43" s="8">
        <v>4764741.78</v>
      </c>
      <c r="BA43" s="9">
        <v>0</v>
      </c>
      <c r="BB43" s="40">
        <v>0</v>
      </c>
      <c r="BC43" s="9"/>
      <c r="BD43" s="8"/>
      <c r="BE43" s="9">
        <v>0</v>
      </c>
      <c r="BF43" s="40">
        <v>0</v>
      </c>
      <c r="BG43" s="9">
        <v>0</v>
      </c>
      <c r="BH43" s="8"/>
      <c r="BI43" s="8">
        <f t="shared" si="13"/>
        <v>4764741.78</v>
      </c>
      <c r="BJ43" s="8">
        <f t="shared" si="14"/>
        <v>0</v>
      </c>
      <c r="BK43" s="9">
        <v>0</v>
      </c>
      <c r="BL43" s="8">
        <v>0</v>
      </c>
      <c r="BM43" s="9">
        <v>0</v>
      </c>
      <c r="BN43" s="8">
        <v>0</v>
      </c>
      <c r="BO43" s="9">
        <v>0</v>
      </c>
      <c r="BP43" s="8">
        <v>0</v>
      </c>
      <c r="BQ43" s="9">
        <v>54</v>
      </c>
      <c r="BR43" s="8">
        <v>4764741.78</v>
      </c>
      <c r="BS43" s="9">
        <v>0</v>
      </c>
      <c r="BT43" s="40">
        <v>0</v>
      </c>
      <c r="BU43" s="9"/>
      <c r="BV43" s="8"/>
      <c r="BW43" s="9">
        <v>0</v>
      </c>
      <c r="BX43" s="40">
        <v>0</v>
      </c>
      <c r="BY43" s="9">
        <v>0</v>
      </c>
      <c r="BZ43" s="8"/>
      <c r="CA43" s="8">
        <f t="shared" si="15"/>
        <v>4764741.79</v>
      </c>
      <c r="CB43" s="8">
        <f t="shared" si="16"/>
        <v>0</v>
      </c>
      <c r="CC43" s="9">
        <v>0</v>
      </c>
      <c r="CD43" s="8">
        <v>0</v>
      </c>
      <c r="CE43" s="9">
        <v>0</v>
      </c>
      <c r="CF43" s="8">
        <v>0</v>
      </c>
      <c r="CG43" s="9">
        <v>0</v>
      </c>
      <c r="CH43" s="8">
        <v>0</v>
      </c>
      <c r="CI43" s="9">
        <v>55</v>
      </c>
      <c r="CJ43" s="8">
        <v>4764741.79</v>
      </c>
      <c r="CK43" s="9">
        <v>0</v>
      </c>
      <c r="CL43" s="40">
        <v>0</v>
      </c>
      <c r="CM43" s="9"/>
      <c r="CN43" s="8"/>
      <c r="CO43" s="9">
        <v>0</v>
      </c>
      <c r="CP43" s="40">
        <v>0</v>
      </c>
      <c r="CQ43" s="9">
        <v>0</v>
      </c>
      <c r="CR43" s="8"/>
    </row>
    <row r="44" spans="1:96" ht="15" customHeight="1" x14ac:dyDescent="0.25">
      <c r="A44" s="12">
        <v>34</v>
      </c>
      <c r="B44" s="18" t="s">
        <v>127</v>
      </c>
      <c r="C44" s="12">
        <v>330399</v>
      </c>
      <c r="D44" s="25" t="s">
        <v>156</v>
      </c>
      <c r="E44" s="25" t="s">
        <v>161</v>
      </c>
      <c r="F44" s="31" t="s">
        <v>157</v>
      </c>
      <c r="G44" s="8">
        <f t="shared" si="6"/>
        <v>9368643.2300000004</v>
      </c>
      <c r="H44" s="8">
        <f t="shared" si="7"/>
        <v>9368643.2300000004</v>
      </c>
      <c r="I44" s="9">
        <f t="shared" si="17"/>
        <v>0</v>
      </c>
      <c r="J44" s="8">
        <f t="shared" si="17"/>
        <v>0</v>
      </c>
      <c r="K44" s="9">
        <f t="shared" si="17"/>
        <v>0</v>
      </c>
      <c r="L44" s="8">
        <f t="shared" si="17"/>
        <v>0</v>
      </c>
      <c r="M44" s="9">
        <f t="shared" si="17"/>
        <v>0</v>
      </c>
      <c r="N44" s="8">
        <f t="shared" si="17"/>
        <v>9368643.2300000004</v>
      </c>
      <c r="O44" s="9">
        <f t="shared" si="17"/>
        <v>0</v>
      </c>
      <c r="P44" s="8">
        <f t="shared" si="17"/>
        <v>0</v>
      </c>
      <c r="Q44" s="9">
        <f t="shared" si="17"/>
        <v>0</v>
      </c>
      <c r="R44" s="8">
        <f t="shared" si="17"/>
        <v>0</v>
      </c>
      <c r="S44" s="9">
        <f t="shared" si="17"/>
        <v>0</v>
      </c>
      <c r="T44" s="8">
        <f t="shared" si="17"/>
        <v>0</v>
      </c>
      <c r="U44" s="9">
        <f t="shared" si="17"/>
        <v>0</v>
      </c>
      <c r="V44" s="8">
        <f t="shared" si="17"/>
        <v>0</v>
      </c>
      <c r="W44" s="9">
        <f t="shared" si="17"/>
        <v>0</v>
      </c>
      <c r="X44" s="8">
        <f t="shared" si="17"/>
        <v>0</v>
      </c>
      <c r="Y44" s="8">
        <f t="shared" si="9"/>
        <v>2342160.81</v>
      </c>
      <c r="Z44" s="8">
        <f t="shared" si="10"/>
        <v>2342160.81</v>
      </c>
      <c r="AA44" s="9">
        <v>0</v>
      </c>
      <c r="AB44" s="8">
        <v>0</v>
      </c>
      <c r="AC44" s="9">
        <v>0</v>
      </c>
      <c r="AD44" s="8">
        <v>0</v>
      </c>
      <c r="AE44" s="9">
        <v>0</v>
      </c>
      <c r="AF44" s="8">
        <v>2342160.81</v>
      </c>
      <c r="AG44" s="9">
        <v>0</v>
      </c>
      <c r="AH44" s="8">
        <v>0</v>
      </c>
      <c r="AI44" s="9">
        <v>0</v>
      </c>
      <c r="AJ44" s="40">
        <v>0</v>
      </c>
      <c r="AK44" s="9"/>
      <c r="AL44" s="8"/>
      <c r="AM44" s="9">
        <v>0</v>
      </c>
      <c r="AN44" s="40">
        <v>0</v>
      </c>
      <c r="AO44" s="9">
        <v>0</v>
      </c>
      <c r="AP44" s="8"/>
      <c r="AQ44" s="8">
        <f t="shared" si="11"/>
        <v>2342160.81</v>
      </c>
      <c r="AR44" s="8">
        <f t="shared" si="12"/>
        <v>2342160.81</v>
      </c>
      <c r="AS44" s="9">
        <v>0</v>
      </c>
      <c r="AT44" s="8">
        <v>0</v>
      </c>
      <c r="AU44" s="9">
        <v>0</v>
      </c>
      <c r="AV44" s="8">
        <v>0</v>
      </c>
      <c r="AW44" s="9">
        <v>0</v>
      </c>
      <c r="AX44" s="8">
        <v>2342160.81</v>
      </c>
      <c r="AY44" s="9">
        <v>0</v>
      </c>
      <c r="AZ44" s="8">
        <v>0</v>
      </c>
      <c r="BA44" s="9">
        <v>0</v>
      </c>
      <c r="BB44" s="40">
        <v>0</v>
      </c>
      <c r="BC44" s="9"/>
      <c r="BD44" s="8"/>
      <c r="BE44" s="9">
        <v>0</v>
      </c>
      <c r="BF44" s="40">
        <v>0</v>
      </c>
      <c r="BG44" s="9">
        <v>0</v>
      </c>
      <c r="BH44" s="8"/>
      <c r="BI44" s="8">
        <f t="shared" si="13"/>
        <v>2342160.81</v>
      </c>
      <c r="BJ44" s="8">
        <f t="shared" si="14"/>
        <v>2342160.81</v>
      </c>
      <c r="BK44" s="9">
        <v>0</v>
      </c>
      <c r="BL44" s="8">
        <v>0</v>
      </c>
      <c r="BM44" s="9">
        <v>0</v>
      </c>
      <c r="BN44" s="8">
        <v>0</v>
      </c>
      <c r="BO44" s="9">
        <v>0</v>
      </c>
      <c r="BP44" s="8">
        <v>2342160.81</v>
      </c>
      <c r="BQ44" s="9">
        <v>0</v>
      </c>
      <c r="BR44" s="8">
        <v>0</v>
      </c>
      <c r="BS44" s="9">
        <v>0</v>
      </c>
      <c r="BT44" s="40">
        <v>0</v>
      </c>
      <c r="BU44" s="9"/>
      <c r="BV44" s="8"/>
      <c r="BW44" s="9">
        <v>0</v>
      </c>
      <c r="BX44" s="40">
        <v>0</v>
      </c>
      <c r="BY44" s="9">
        <v>0</v>
      </c>
      <c r="BZ44" s="8"/>
      <c r="CA44" s="8">
        <f t="shared" si="15"/>
        <v>2342160.7999999998</v>
      </c>
      <c r="CB44" s="8">
        <f t="shared" si="16"/>
        <v>2342160.7999999998</v>
      </c>
      <c r="CC44" s="9">
        <v>0</v>
      </c>
      <c r="CD44" s="8">
        <v>0</v>
      </c>
      <c r="CE44" s="9">
        <v>0</v>
      </c>
      <c r="CF44" s="8">
        <v>0</v>
      </c>
      <c r="CG44" s="9">
        <v>0</v>
      </c>
      <c r="CH44" s="8">
        <v>2342160.7999999998</v>
      </c>
      <c r="CI44" s="9">
        <v>0</v>
      </c>
      <c r="CJ44" s="8">
        <v>0</v>
      </c>
      <c r="CK44" s="9">
        <v>0</v>
      </c>
      <c r="CL44" s="40">
        <v>0</v>
      </c>
      <c r="CM44" s="9"/>
      <c r="CN44" s="8"/>
      <c r="CO44" s="9">
        <v>0</v>
      </c>
      <c r="CP44" s="40">
        <v>0</v>
      </c>
      <c r="CQ44" s="9">
        <v>0</v>
      </c>
      <c r="CR44" s="8"/>
    </row>
    <row r="45" spans="1:96" ht="15" customHeight="1" x14ac:dyDescent="0.25">
      <c r="A45" s="12">
        <v>35</v>
      </c>
      <c r="B45" s="18" t="s">
        <v>128</v>
      </c>
      <c r="C45" s="12">
        <v>330401</v>
      </c>
      <c r="D45" s="25" t="s">
        <v>156</v>
      </c>
      <c r="E45" s="25" t="s">
        <v>161</v>
      </c>
      <c r="F45" s="31" t="s">
        <v>157</v>
      </c>
      <c r="G45" s="8">
        <f t="shared" si="6"/>
        <v>1895154.56</v>
      </c>
      <c r="H45" s="8">
        <f t="shared" si="7"/>
        <v>0</v>
      </c>
      <c r="I45" s="9">
        <f t="shared" si="17"/>
        <v>0</v>
      </c>
      <c r="J45" s="8">
        <f t="shared" si="17"/>
        <v>0</v>
      </c>
      <c r="K45" s="9">
        <f t="shared" si="17"/>
        <v>0</v>
      </c>
      <c r="L45" s="8">
        <f t="shared" si="17"/>
        <v>0</v>
      </c>
      <c r="M45" s="9">
        <f t="shared" si="17"/>
        <v>0</v>
      </c>
      <c r="N45" s="8">
        <f t="shared" si="17"/>
        <v>0</v>
      </c>
      <c r="O45" s="9">
        <f t="shared" si="17"/>
        <v>71</v>
      </c>
      <c r="P45" s="8">
        <f t="shared" si="17"/>
        <v>1895154.56</v>
      </c>
      <c r="Q45" s="9">
        <f t="shared" si="17"/>
        <v>0</v>
      </c>
      <c r="R45" s="8">
        <f t="shared" si="17"/>
        <v>0</v>
      </c>
      <c r="S45" s="9">
        <f t="shared" si="17"/>
        <v>0</v>
      </c>
      <c r="T45" s="8">
        <f t="shared" si="17"/>
        <v>0</v>
      </c>
      <c r="U45" s="9">
        <f t="shared" si="17"/>
        <v>0</v>
      </c>
      <c r="V45" s="8">
        <f t="shared" si="17"/>
        <v>0</v>
      </c>
      <c r="W45" s="9">
        <f t="shared" si="17"/>
        <v>0</v>
      </c>
      <c r="X45" s="8">
        <f t="shared" si="17"/>
        <v>0</v>
      </c>
      <c r="Y45" s="8">
        <f t="shared" si="9"/>
        <v>473788.64</v>
      </c>
      <c r="Z45" s="8">
        <f t="shared" si="10"/>
        <v>0</v>
      </c>
      <c r="AA45" s="9">
        <v>0</v>
      </c>
      <c r="AB45" s="8">
        <v>0</v>
      </c>
      <c r="AC45" s="9">
        <v>0</v>
      </c>
      <c r="AD45" s="8">
        <v>0</v>
      </c>
      <c r="AE45" s="9">
        <v>0</v>
      </c>
      <c r="AF45" s="8">
        <v>0</v>
      </c>
      <c r="AG45" s="9">
        <v>18</v>
      </c>
      <c r="AH45" s="8">
        <v>473788.64</v>
      </c>
      <c r="AI45" s="9">
        <v>0</v>
      </c>
      <c r="AJ45" s="40">
        <v>0</v>
      </c>
      <c r="AK45" s="9"/>
      <c r="AL45" s="8"/>
      <c r="AM45" s="9">
        <v>0</v>
      </c>
      <c r="AN45" s="40">
        <v>0</v>
      </c>
      <c r="AO45" s="9">
        <v>0</v>
      </c>
      <c r="AP45" s="8"/>
      <c r="AQ45" s="8">
        <f t="shared" si="11"/>
        <v>473788.64</v>
      </c>
      <c r="AR45" s="8">
        <f t="shared" si="12"/>
        <v>0</v>
      </c>
      <c r="AS45" s="9">
        <v>0</v>
      </c>
      <c r="AT45" s="8">
        <v>0</v>
      </c>
      <c r="AU45" s="9">
        <v>0</v>
      </c>
      <c r="AV45" s="8">
        <v>0</v>
      </c>
      <c r="AW45" s="9">
        <v>0</v>
      </c>
      <c r="AX45" s="8">
        <v>0</v>
      </c>
      <c r="AY45" s="9">
        <v>18</v>
      </c>
      <c r="AZ45" s="8">
        <v>473788.64</v>
      </c>
      <c r="BA45" s="9">
        <v>0</v>
      </c>
      <c r="BB45" s="40">
        <v>0</v>
      </c>
      <c r="BC45" s="9"/>
      <c r="BD45" s="8"/>
      <c r="BE45" s="9">
        <v>0</v>
      </c>
      <c r="BF45" s="40">
        <v>0</v>
      </c>
      <c r="BG45" s="9">
        <v>0</v>
      </c>
      <c r="BH45" s="8"/>
      <c r="BI45" s="8">
        <f t="shared" si="13"/>
        <v>473788.64</v>
      </c>
      <c r="BJ45" s="8">
        <f t="shared" si="14"/>
        <v>0</v>
      </c>
      <c r="BK45" s="9">
        <v>0</v>
      </c>
      <c r="BL45" s="8">
        <v>0</v>
      </c>
      <c r="BM45" s="9">
        <v>0</v>
      </c>
      <c r="BN45" s="8">
        <v>0</v>
      </c>
      <c r="BO45" s="9">
        <v>0</v>
      </c>
      <c r="BP45" s="8">
        <v>0</v>
      </c>
      <c r="BQ45" s="9">
        <v>18</v>
      </c>
      <c r="BR45" s="8">
        <v>473788.64</v>
      </c>
      <c r="BS45" s="9">
        <v>0</v>
      </c>
      <c r="BT45" s="40">
        <v>0</v>
      </c>
      <c r="BU45" s="9"/>
      <c r="BV45" s="8"/>
      <c r="BW45" s="9">
        <v>0</v>
      </c>
      <c r="BX45" s="40">
        <v>0</v>
      </c>
      <c r="BY45" s="9">
        <v>0</v>
      </c>
      <c r="BZ45" s="8"/>
      <c r="CA45" s="8">
        <f t="shared" si="15"/>
        <v>473788.64</v>
      </c>
      <c r="CB45" s="8">
        <f t="shared" si="16"/>
        <v>0</v>
      </c>
      <c r="CC45" s="9">
        <v>0</v>
      </c>
      <c r="CD45" s="8">
        <v>0</v>
      </c>
      <c r="CE45" s="9">
        <v>0</v>
      </c>
      <c r="CF45" s="8">
        <v>0</v>
      </c>
      <c r="CG45" s="9">
        <v>0</v>
      </c>
      <c r="CH45" s="8">
        <v>0</v>
      </c>
      <c r="CI45" s="9">
        <v>17</v>
      </c>
      <c r="CJ45" s="8">
        <v>473788.64</v>
      </c>
      <c r="CK45" s="9">
        <v>0</v>
      </c>
      <c r="CL45" s="40">
        <v>0</v>
      </c>
      <c r="CM45" s="9"/>
      <c r="CN45" s="8"/>
      <c r="CO45" s="9">
        <v>0</v>
      </c>
      <c r="CP45" s="40">
        <v>0</v>
      </c>
      <c r="CQ45" s="9">
        <v>0</v>
      </c>
      <c r="CR45" s="8"/>
    </row>
    <row r="46" spans="1:96" ht="15" customHeight="1" x14ac:dyDescent="0.25">
      <c r="A46" s="12">
        <v>36</v>
      </c>
      <c r="B46" s="18" t="s">
        <v>95</v>
      </c>
      <c r="C46" s="12">
        <v>330381</v>
      </c>
      <c r="D46" s="25" t="s">
        <v>156</v>
      </c>
      <c r="E46" s="25" t="s">
        <v>161</v>
      </c>
      <c r="F46" s="31" t="s">
        <v>157</v>
      </c>
      <c r="G46" s="8">
        <f t="shared" si="6"/>
        <v>980463.83</v>
      </c>
      <c r="H46" s="8">
        <f t="shared" si="7"/>
        <v>980463.83</v>
      </c>
      <c r="I46" s="9">
        <f t="shared" si="17"/>
        <v>0</v>
      </c>
      <c r="J46" s="8">
        <f t="shared" si="17"/>
        <v>0</v>
      </c>
      <c r="K46" s="9">
        <f t="shared" si="17"/>
        <v>0</v>
      </c>
      <c r="L46" s="8">
        <f t="shared" si="17"/>
        <v>0</v>
      </c>
      <c r="M46" s="9">
        <f t="shared" si="17"/>
        <v>6276</v>
      </c>
      <c r="N46" s="8">
        <f t="shared" si="17"/>
        <v>980463.83</v>
      </c>
      <c r="O46" s="9">
        <f t="shared" si="17"/>
        <v>0</v>
      </c>
      <c r="P46" s="8">
        <f t="shared" si="17"/>
        <v>0</v>
      </c>
      <c r="Q46" s="9">
        <f t="shared" si="17"/>
        <v>0</v>
      </c>
      <c r="R46" s="8">
        <f t="shared" si="17"/>
        <v>0</v>
      </c>
      <c r="S46" s="9">
        <f t="shared" si="17"/>
        <v>0</v>
      </c>
      <c r="T46" s="8">
        <f t="shared" si="17"/>
        <v>0</v>
      </c>
      <c r="U46" s="9">
        <f t="shared" si="17"/>
        <v>0</v>
      </c>
      <c r="V46" s="8">
        <f t="shared" si="17"/>
        <v>0</v>
      </c>
      <c r="W46" s="9">
        <f t="shared" si="17"/>
        <v>0</v>
      </c>
      <c r="X46" s="8">
        <f t="shared" si="17"/>
        <v>0</v>
      </c>
      <c r="Y46" s="8">
        <f t="shared" si="9"/>
        <v>245115.96</v>
      </c>
      <c r="Z46" s="8">
        <f t="shared" si="10"/>
        <v>245115.96</v>
      </c>
      <c r="AA46" s="9">
        <v>0</v>
      </c>
      <c r="AB46" s="8">
        <v>0</v>
      </c>
      <c r="AC46" s="9">
        <v>0</v>
      </c>
      <c r="AD46" s="8">
        <v>0</v>
      </c>
      <c r="AE46" s="9">
        <v>1569</v>
      </c>
      <c r="AF46" s="8">
        <v>245115.96</v>
      </c>
      <c r="AG46" s="9">
        <v>0</v>
      </c>
      <c r="AH46" s="8">
        <v>0</v>
      </c>
      <c r="AI46" s="9">
        <v>0</v>
      </c>
      <c r="AJ46" s="40">
        <v>0</v>
      </c>
      <c r="AK46" s="9"/>
      <c r="AL46" s="8"/>
      <c r="AM46" s="9">
        <v>0</v>
      </c>
      <c r="AN46" s="40">
        <v>0</v>
      </c>
      <c r="AO46" s="9">
        <v>0</v>
      </c>
      <c r="AP46" s="8"/>
      <c r="AQ46" s="8">
        <f t="shared" si="11"/>
        <v>245115.96</v>
      </c>
      <c r="AR46" s="8">
        <f t="shared" si="12"/>
        <v>245115.96</v>
      </c>
      <c r="AS46" s="9">
        <v>0</v>
      </c>
      <c r="AT46" s="8">
        <v>0</v>
      </c>
      <c r="AU46" s="9">
        <v>0</v>
      </c>
      <c r="AV46" s="8">
        <v>0</v>
      </c>
      <c r="AW46" s="9">
        <v>1569</v>
      </c>
      <c r="AX46" s="8">
        <v>245115.96</v>
      </c>
      <c r="AY46" s="9">
        <v>0</v>
      </c>
      <c r="AZ46" s="8">
        <v>0</v>
      </c>
      <c r="BA46" s="9">
        <v>0</v>
      </c>
      <c r="BB46" s="40">
        <v>0</v>
      </c>
      <c r="BC46" s="9"/>
      <c r="BD46" s="8"/>
      <c r="BE46" s="9">
        <v>0</v>
      </c>
      <c r="BF46" s="40">
        <v>0</v>
      </c>
      <c r="BG46" s="9">
        <v>0</v>
      </c>
      <c r="BH46" s="8"/>
      <c r="BI46" s="8">
        <f t="shared" si="13"/>
        <v>245115.96</v>
      </c>
      <c r="BJ46" s="8">
        <f t="shared" si="14"/>
        <v>245115.96</v>
      </c>
      <c r="BK46" s="9">
        <v>0</v>
      </c>
      <c r="BL46" s="8">
        <v>0</v>
      </c>
      <c r="BM46" s="9">
        <v>0</v>
      </c>
      <c r="BN46" s="8">
        <v>0</v>
      </c>
      <c r="BO46" s="9">
        <v>1569</v>
      </c>
      <c r="BP46" s="8">
        <v>245115.96</v>
      </c>
      <c r="BQ46" s="9">
        <v>0</v>
      </c>
      <c r="BR46" s="8">
        <v>0</v>
      </c>
      <c r="BS46" s="9">
        <v>0</v>
      </c>
      <c r="BT46" s="40">
        <v>0</v>
      </c>
      <c r="BU46" s="9"/>
      <c r="BV46" s="8"/>
      <c r="BW46" s="9">
        <v>0</v>
      </c>
      <c r="BX46" s="40">
        <v>0</v>
      </c>
      <c r="BY46" s="9">
        <v>0</v>
      </c>
      <c r="BZ46" s="8"/>
      <c r="CA46" s="8">
        <f t="shared" si="15"/>
        <v>245115.95</v>
      </c>
      <c r="CB46" s="8">
        <f t="shared" si="16"/>
        <v>245115.95</v>
      </c>
      <c r="CC46" s="9">
        <v>0</v>
      </c>
      <c r="CD46" s="8">
        <v>0</v>
      </c>
      <c r="CE46" s="9">
        <v>0</v>
      </c>
      <c r="CF46" s="8">
        <v>0</v>
      </c>
      <c r="CG46" s="9">
        <v>1569</v>
      </c>
      <c r="CH46" s="8">
        <v>245115.95</v>
      </c>
      <c r="CI46" s="9">
        <v>0</v>
      </c>
      <c r="CJ46" s="8">
        <v>0</v>
      </c>
      <c r="CK46" s="9">
        <v>0</v>
      </c>
      <c r="CL46" s="40">
        <v>0</v>
      </c>
      <c r="CM46" s="9"/>
      <c r="CN46" s="8"/>
      <c r="CO46" s="9">
        <v>0</v>
      </c>
      <c r="CP46" s="40">
        <v>0</v>
      </c>
      <c r="CQ46" s="9">
        <v>0</v>
      </c>
      <c r="CR46" s="8"/>
    </row>
    <row r="47" spans="1:96" ht="15" customHeight="1" x14ac:dyDescent="0.25">
      <c r="A47" s="12">
        <v>37</v>
      </c>
      <c r="B47" s="18" t="s">
        <v>105</v>
      </c>
      <c r="C47" s="12">
        <v>330380</v>
      </c>
      <c r="D47" s="25" t="s">
        <v>156</v>
      </c>
      <c r="E47" s="25" t="s">
        <v>161</v>
      </c>
      <c r="F47" s="31" t="s">
        <v>157</v>
      </c>
      <c r="G47" s="8">
        <f t="shared" si="6"/>
        <v>22877978.699999999</v>
      </c>
      <c r="H47" s="8">
        <f t="shared" si="7"/>
        <v>22877978.699999999</v>
      </c>
      <c r="I47" s="9">
        <f t="shared" si="17"/>
        <v>35</v>
      </c>
      <c r="J47" s="8">
        <f t="shared" si="17"/>
        <v>8615.82</v>
      </c>
      <c r="K47" s="9">
        <f t="shared" si="17"/>
        <v>0</v>
      </c>
      <c r="L47" s="8">
        <f t="shared" si="17"/>
        <v>0</v>
      </c>
      <c r="M47" s="9">
        <f t="shared" si="17"/>
        <v>290</v>
      </c>
      <c r="N47" s="8">
        <f t="shared" si="17"/>
        <v>22869362.879999999</v>
      </c>
      <c r="O47" s="9">
        <f t="shared" si="17"/>
        <v>0</v>
      </c>
      <c r="P47" s="8">
        <f t="shared" si="17"/>
        <v>0</v>
      </c>
      <c r="Q47" s="9">
        <f t="shared" si="17"/>
        <v>0</v>
      </c>
      <c r="R47" s="8">
        <f t="shared" si="17"/>
        <v>0</v>
      </c>
      <c r="S47" s="9">
        <f t="shared" si="17"/>
        <v>0</v>
      </c>
      <c r="T47" s="8">
        <f t="shared" si="17"/>
        <v>0</v>
      </c>
      <c r="U47" s="9">
        <f t="shared" si="17"/>
        <v>0</v>
      </c>
      <c r="V47" s="8">
        <f t="shared" si="17"/>
        <v>0</v>
      </c>
      <c r="W47" s="9">
        <f t="shared" si="17"/>
        <v>0</v>
      </c>
      <c r="X47" s="8">
        <f t="shared" si="17"/>
        <v>0</v>
      </c>
      <c r="Y47" s="8">
        <f t="shared" si="9"/>
        <v>5719494.6799999997</v>
      </c>
      <c r="Z47" s="8">
        <f t="shared" si="10"/>
        <v>5719494.6799999997</v>
      </c>
      <c r="AA47" s="9">
        <v>9</v>
      </c>
      <c r="AB47" s="8">
        <v>2153.96</v>
      </c>
      <c r="AC47" s="9">
        <v>0</v>
      </c>
      <c r="AD47" s="8">
        <v>0</v>
      </c>
      <c r="AE47" s="9">
        <v>73</v>
      </c>
      <c r="AF47" s="8">
        <v>5717340.7199999997</v>
      </c>
      <c r="AG47" s="9">
        <v>0</v>
      </c>
      <c r="AH47" s="8">
        <v>0</v>
      </c>
      <c r="AI47" s="9">
        <v>0</v>
      </c>
      <c r="AJ47" s="40">
        <v>0</v>
      </c>
      <c r="AK47" s="9"/>
      <c r="AL47" s="8"/>
      <c r="AM47" s="9">
        <v>0</v>
      </c>
      <c r="AN47" s="40">
        <v>0</v>
      </c>
      <c r="AO47" s="9">
        <v>0</v>
      </c>
      <c r="AP47" s="8"/>
      <c r="AQ47" s="8">
        <f t="shared" si="11"/>
        <v>5719494.6799999997</v>
      </c>
      <c r="AR47" s="8">
        <f t="shared" si="12"/>
        <v>5719494.6799999997</v>
      </c>
      <c r="AS47" s="9">
        <v>9</v>
      </c>
      <c r="AT47" s="8">
        <v>2153.96</v>
      </c>
      <c r="AU47" s="9">
        <v>0</v>
      </c>
      <c r="AV47" s="8">
        <v>0</v>
      </c>
      <c r="AW47" s="9">
        <v>73</v>
      </c>
      <c r="AX47" s="8">
        <v>5717340.7199999997</v>
      </c>
      <c r="AY47" s="9">
        <v>0</v>
      </c>
      <c r="AZ47" s="8">
        <v>0</v>
      </c>
      <c r="BA47" s="9">
        <v>0</v>
      </c>
      <c r="BB47" s="40">
        <v>0</v>
      </c>
      <c r="BC47" s="9"/>
      <c r="BD47" s="8"/>
      <c r="BE47" s="9">
        <v>0</v>
      </c>
      <c r="BF47" s="40">
        <v>0</v>
      </c>
      <c r="BG47" s="9">
        <v>0</v>
      </c>
      <c r="BH47" s="8"/>
      <c r="BI47" s="8">
        <f t="shared" si="13"/>
        <v>5719494.6799999997</v>
      </c>
      <c r="BJ47" s="8">
        <f t="shared" si="14"/>
        <v>5719494.6799999997</v>
      </c>
      <c r="BK47" s="9">
        <v>9</v>
      </c>
      <c r="BL47" s="8">
        <v>2153.96</v>
      </c>
      <c r="BM47" s="9">
        <v>0</v>
      </c>
      <c r="BN47" s="8">
        <v>0</v>
      </c>
      <c r="BO47" s="9">
        <v>73</v>
      </c>
      <c r="BP47" s="8">
        <v>5717340.7199999997</v>
      </c>
      <c r="BQ47" s="9">
        <v>0</v>
      </c>
      <c r="BR47" s="8">
        <v>0</v>
      </c>
      <c r="BS47" s="9">
        <v>0</v>
      </c>
      <c r="BT47" s="40">
        <v>0</v>
      </c>
      <c r="BU47" s="9"/>
      <c r="BV47" s="8"/>
      <c r="BW47" s="9">
        <v>0</v>
      </c>
      <c r="BX47" s="40">
        <v>0</v>
      </c>
      <c r="BY47" s="9">
        <v>0</v>
      </c>
      <c r="BZ47" s="8"/>
      <c r="CA47" s="8">
        <f t="shared" si="15"/>
        <v>5719494.6600000001</v>
      </c>
      <c r="CB47" s="8">
        <f t="shared" si="16"/>
        <v>5719494.6600000001</v>
      </c>
      <c r="CC47" s="9">
        <v>8</v>
      </c>
      <c r="CD47" s="8">
        <v>2153.94</v>
      </c>
      <c r="CE47" s="9">
        <v>0</v>
      </c>
      <c r="CF47" s="8">
        <v>0</v>
      </c>
      <c r="CG47" s="9">
        <v>71</v>
      </c>
      <c r="CH47" s="8">
        <v>5717340.7199999997</v>
      </c>
      <c r="CI47" s="9">
        <v>0</v>
      </c>
      <c r="CJ47" s="8">
        <v>0</v>
      </c>
      <c r="CK47" s="9">
        <v>0</v>
      </c>
      <c r="CL47" s="40">
        <v>0</v>
      </c>
      <c r="CM47" s="9"/>
      <c r="CN47" s="8"/>
      <c r="CO47" s="9">
        <v>0</v>
      </c>
      <c r="CP47" s="40">
        <v>0</v>
      </c>
      <c r="CQ47" s="9">
        <v>0</v>
      </c>
      <c r="CR47" s="8"/>
    </row>
    <row r="48" spans="1:96" ht="15" customHeight="1" x14ac:dyDescent="0.25">
      <c r="A48" s="12">
        <v>38</v>
      </c>
      <c r="B48" s="18" t="s">
        <v>148</v>
      </c>
      <c r="C48" s="12">
        <v>330421</v>
      </c>
      <c r="D48" s="25" t="s">
        <v>156</v>
      </c>
      <c r="E48" s="25" t="s">
        <v>161</v>
      </c>
      <c r="F48" s="31" t="s">
        <v>157</v>
      </c>
      <c r="G48" s="8">
        <f t="shared" si="6"/>
        <v>10268120.390000001</v>
      </c>
      <c r="H48" s="8">
        <f t="shared" si="7"/>
        <v>10268120.390000001</v>
      </c>
      <c r="I48" s="9">
        <f t="shared" si="17"/>
        <v>0</v>
      </c>
      <c r="J48" s="8">
        <f t="shared" si="17"/>
        <v>0</v>
      </c>
      <c r="K48" s="9">
        <f t="shared" si="17"/>
        <v>0</v>
      </c>
      <c r="L48" s="8">
        <f t="shared" si="17"/>
        <v>0</v>
      </c>
      <c r="M48" s="9">
        <f t="shared" si="17"/>
        <v>0</v>
      </c>
      <c r="N48" s="8">
        <f t="shared" si="17"/>
        <v>10268120.390000001</v>
      </c>
      <c r="O48" s="9">
        <f t="shared" si="17"/>
        <v>0</v>
      </c>
      <c r="P48" s="8">
        <f t="shared" si="17"/>
        <v>0</v>
      </c>
      <c r="Q48" s="9">
        <f t="shared" si="17"/>
        <v>0</v>
      </c>
      <c r="R48" s="8">
        <f t="shared" si="17"/>
        <v>0</v>
      </c>
      <c r="S48" s="9">
        <f t="shared" si="17"/>
        <v>0</v>
      </c>
      <c r="T48" s="8">
        <f t="shared" si="17"/>
        <v>0</v>
      </c>
      <c r="U48" s="9">
        <f t="shared" si="17"/>
        <v>0</v>
      </c>
      <c r="V48" s="8">
        <f t="shared" si="17"/>
        <v>0</v>
      </c>
      <c r="W48" s="9">
        <f t="shared" si="17"/>
        <v>0</v>
      </c>
      <c r="X48" s="8">
        <f t="shared" si="17"/>
        <v>0</v>
      </c>
      <c r="Y48" s="8">
        <f t="shared" si="9"/>
        <v>2567030.1</v>
      </c>
      <c r="Z48" s="8">
        <f t="shared" si="10"/>
        <v>2567030.1</v>
      </c>
      <c r="AA48" s="9">
        <v>0</v>
      </c>
      <c r="AB48" s="8">
        <v>0</v>
      </c>
      <c r="AC48" s="9">
        <v>0</v>
      </c>
      <c r="AD48" s="8">
        <v>0</v>
      </c>
      <c r="AE48" s="9">
        <v>0</v>
      </c>
      <c r="AF48" s="8">
        <v>2567030.1</v>
      </c>
      <c r="AG48" s="9">
        <v>0</v>
      </c>
      <c r="AH48" s="8">
        <v>0</v>
      </c>
      <c r="AI48" s="9">
        <v>0</v>
      </c>
      <c r="AJ48" s="40">
        <v>0</v>
      </c>
      <c r="AK48" s="9"/>
      <c r="AL48" s="8"/>
      <c r="AM48" s="9">
        <v>0</v>
      </c>
      <c r="AN48" s="40">
        <v>0</v>
      </c>
      <c r="AO48" s="9">
        <v>0</v>
      </c>
      <c r="AP48" s="8"/>
      <c r="AQ48" s="8">
        <f t="shared" si="11"/>
        <v>2567030.1</v>
      </c>
      <c r="AR48" s="8">
        <f t="shared" si="12"/>
        <v>2567030.1</v>
      </c>
      <c r="AS48" s="9">
        <v>0</v>
      </c>
      <c r="AT48" s="8">
        <v>0</v>
      </c>
      <c r="AU48" s="9">
        <v>0</v>
      </c>
      <c r="AV48" s="8">
        <v>0</v>
      </c>
      <c r="AW48" s="9">
        <v>0</v>
      </c>
      <c r="AX48" s="8">
        <v>2567030.1</v>
      </c>
      <c r="AY48" s="9">
        <v>0</v>
      </c>
      <c r="AZ48" s="8">
        <v>0</v>
      </c>
      <c r="BA48" s="9">
        <v>0</v>
      </c>
      <c r="BB48" s="40">
        <v>0</v>
      </c>
      <c r="BC48" s="9"/>
      <c r="BD48" s="8"/>
      <c r="BE48" s="9">
        <v>0</v>
      </c>
      <c r="BF48" s="40">
        <v>0</v>
      </c>
      <c r="BG48" s="9">
        <v>0</v>
      </c>
      <c r="BH48" s="8"/>
      <c r="BI48" s="8">
        <f t="shared" si="13"/>
        <v>2567030.1</v>
      </c>
      <c r="BJ48" s="8">
        <f t="shared" si="14"/>
        <v>2567030.1</v>
      </c>
      <c r="BK48" s="9">
        <v>0</v>
      </c>
      <c r="BL48" s="8">
        <v>0</v>
      </c>
      <c r="BM48" s="9">
        <v>0</v>
      </c>
      <c r="BN48" s="8">
        <v>0</v>
      </c>
      <c r="BO48" s="9">
        <v>0</v>
      </c>
      <c r="BP48" s="8">
        <v>2567030.1</v>
      </c>
      <c r="BQ48" s="9">
        <v>0</v>
      </c>
      <c r="BR48" s="8">
        <v>0</v>
      </c>
      <c r="BS48" s="9">
        <v>0</v>
      </c>
      <c r="BT48" s="40">
        <v>0</v>
      </c>
      <c r="BU48" s="9"/>
      <c r="BV48" s="8"/>
      <c r="BW48" s="9">
        <v>0</v>
      </c>
      <c r="BX48" s="40">
        <v>0</v>
      </c>
      <c r="BY48" s="9">
        <v>0</v>
      </c>
      <c r="BZ48" s="8"/>
      <c r="CA48" s="8">
        <f t="shared" si="15"/>
        <v>2567030.09</v>
      </c>
      <c r="CB48" s="8">
        <f t="shared" si="16"/>
        <v>2567030.09</v>
      </c>
      <c r="CC48" s="9">
        <v>0</v>
      </c>
      <c r="CD48" s="8">
        <v>0</v>
      </c>
      <c r="CE48" s="9">
        <v>0</v>
      </c>
      <c r="CF48" s="8">
        <v>0</v>
      </c>
      <c r="CG48" s="9">
        <v>0</v>
      </c>
      <c r="CH48" s="8">
        <v>2567030.09</v>
      </c>
      <c r="CI48" s="9">
        <v>0</v>
      </c>
      <c r="CJ48" s="8">
        <v>0</v>
      </c>
      <c r="CK48" s="9">
        <v>0</v>
      </c>
      <c r="CL48" s="40">
        <v>0</v>
      </c>
      <c r="CM48" s="9"/>
      <c r="CN48" s="8"/>
      <c r="CO48" s="9">
        <v>0</v>
      </c>
      <c r="CP48" s="40">
        <v>0</v>
      </c>
      <c r="CQ48" s="9">
        <v>0</v>
      </c>
      <c r="CR48" s="8"/>
    </row>
    <row r="49" spans="1:96" ht="15" customHeight="1" x14ac:dyDescent="0.25">
      <c r="A49" s="12">
        <v>39</v>
      </c>
      <c r="B49" s="18" t="s">
        <v>162</v>
      </c>
      <c r="C49" s="12">
        <v>330372</v>
      </c>
      <c r="D49" s="25" t="s">
        <v>156</v>
      </c>
      <c r="E49" s="25" t="s">
        <v>161</v>
      </c>
      <c r="F49" s="31" t="s">
        <v>157</v>
      </c>
      <c r="G49" s="8">
        <f t="shared" si="6"/>
        <v>12674799.4</v>
      </c>
      <c r="H49" s="8">
        <f t="shared" si="7"/>
        <v>0</v>
      </c>
      <c r="I49" s="9">
        <f t="shared" si="17"/>
        <v>0</v>
      </c>
      <c r="J49" s="8">
        <f t="shared" si="17"/>
        <v>0</v>
      </c>
      <c r="K49" s="9">
        <f t="shared" si="17"/>
        <v>0</v>
      </c>
      <c r="L49" s="8">
        <f t="shared" si="17"/>
        <v>0</v>
      </c>
      <c r="M49" s="9">
        <f t="shared" si="17"/>
        <v>0</v>
      </c>
      <c r="N49" s="8">
        <f t="shared" si="17"/>
        <v>0</v>
      </c>
      <c r="O49" s="9">
        <f t="shared" si="17"/>
        <v>74</v>
      </c>
      <c r="P49" s="8">
        <f t="shared" si="17"/>
        <v>10016925.720000001</v>
      </c>
      <c r="Q49" s="9">
        <f t="shared" si="17"/>
        <v>19</v>
      </c>
      <c r="R49" s="8">
        <f t="shared" si="17"/>
        <v>2657873.6800000002</v>
      </c>
      <c r="S49" s="9">
        <f t="shared" si="17"/>
        <v>0</v>
      </c>
      <c r="T49" s="8">
        <f t="shared" si="17"/>
        <v>0</v>
      </c>
      <c r="U49" s="9">
        <f t="shared" si="17"/>
        <v>19</v>
      </c>
      <c r="V49" s="8">
        <f t="shared" si="17"/>
        <v>2657873.6800000002</v>
      </c>
      <c r="W49" s="9">
        <f t="shared" si="17"/>
        <v>0</v>
      </c>
      <c r="X49" s="8">
        <f t="shared" si="17"/>
        <v>0</v>
      </c>
      <c r="Y49" s="8">
        <f t="shared" si="9"/>
        <v>3168699.85</v>
      </c>
      <c r="Z49" s="8">
        <f t="shared" si="10"/>
        <v>0</v>
      </c>
      <c r="AA49" s="9">
        <v>0</v>
      </c>
      <c r="AB49" s="8">
        <v>0</v>
      </c>
      <c r="AC49" s="9">
        <v>0</v>
      </c>
      <c r="AD49" s="8">
        <v>0</v>
      </c>
      <c r="AE49" s="9">
        <v>0</v>
      </c>
      <c r="AF49" s="8">
        <v>0</v>
      </c>
      <c r="AG49" s="9">
        <v>19</v>
      </c>
      <c r="AH49" s="8">
        <v>2504231.4300000002</v>
      </c>
      <c r="AI49" s="9">
        <v>5</v>
      </c>
      <c r="AJ49" s="40">
        <v>664468.42000000004</v>
      </c>
      <c r="AK49" s="9"/>
      <c r="AL49" s="8"/>
      <c r="AM49" s="9">
        <v>5</v>
      </c>
      <c r="AN49" s="40">
        <v>664468.42000000004</v>
      </c>
      <c r="AO49" s="9">
        <v>0</v>
      </c>
      <c r="AP49" s="8"/>
      <c r="AQ49" s="8">
        <f t="shared" si="11"/>
        <v>3168699.85</v>
      </c>
      <c r="AR49" s="8">
        <f t="shared" si="12"/>
        <v>0</v>
      </c>
      <c r="AS49" s="9">
        <v>0</v>
      </c>
      <c r="AT49" s="8">
        <v>0</v>
      </c>
      <c r="AU49" s="9">
        <v>0</v>
      </c>
      <c r="AV49" s="8">
        <v>0</v>
      </c>
      <c r="AW49" s="9">
        <v>0</v>
      </c>
      <c r="AX49" s="8">
        <v>0</v>
      </c>
      <c r="AY49" s="9">
        <v>19</v>
      </c>
      <c r="AZ49" s="8">
        <v>2504231.4300000002</v>
      </c>
      <c r="BA49" s="9">
        <v>5</v>
      </c>
      <c r="BB49" s="40">
        <v>664468.42000000004</v>
      </c>
      <c r="BC49" s="9"/>
      <c r="BD49" s="8"/>
      <c r="BE49" s="9">
        <v>5</v>
      </c>
      <c r="BF49" s="40">
        <v>664468.42000000004</v>
      </c>
      <c r="BG49" s="9">
        <v>0</v>
      </c>
      <c r="BH49" s="8"/>
      <c r="BI49" s="8">
        <f t="shared" si="13"/>
        <v>3168699.85</v>
      </c>
      <c r="BJ49" s="8">
        <f t="shared" si="14"/>
        <v>0</v>
      </c>
      <c r="BK49" s="9">
        <v>0</v>
      </c>
      <c r="BL49" s="8">
        <v>0</v>
      </c>
      <c r="BM49" s="9">
        <v>0</v>
      </c>
      <c r="BN49" s="8">
        <v>0</v>
      </c>
      <c r="BO49" s="9">
        <v>0</v>
      </c>
      <c r="BP49" s="8">
        <v>0</v>
      </c>
      <c r="BQ49" s="9">
        <v>19</v>
      </c>
      <c r="BR49" s="8">
        <v>2504231.4300000002</v>
      </c>
      <c r="BS49" s="9">
        <v>5</v>
      </c>
      <c r="BT49" s="40">
        <v>664468.42000000004</v>
      </c>
      <c r="BU49" s="9"/>
      <c r="BV49" s="8"/>
      <c r="BW49" s="9">
        <v>5</v>
      </c>
      <c r="BX49" s="40">
        <v>664468.42000000004</v>
      </c>
      <c r="BY49" s="9">
        <v>0</v>
      </c>
      <c r="BZ49" s="8"/>
      <c r="CA49" s="8">
        <f t="shared" si="15"/>
        <v>3168699.85</v>
      </c>
      <c r="CB49" s="8">
        <f t="shared" si="16"/>
        <v>0</v>
      </c>
      <c r="CC49" s="9">
        <v>0</v>
      </c>
      <c r="CD49" s="8">
        <v>0</v>
      </c>
      <c r="CE49" s="9">
        <v>0</v>
      </c>
      <c r="CF49" s="8">
        <v>0</v>
      </c>
      <c r="CG49" s="9">
        <v>0</v>
      </c>
      <c r="CH49" s="8">
        <v>0</v>
      </c>
      <c r="CI49" s="9">
        <v>17</v>
      </c>
      <c r="CJ49" s="8">
        <v>2504231.4300000002</v>
      </c>
      <c r="CK49" s="9">
        <v>4</v>
      </c>
      <c r="CL49" s="40">
        <v>664468.42000000004</v>
      </c>
      <c r="CM49" s="9"/>
      <c r="CN49" s="8"/>
      <c r="CO49" s="9">
        <v>4</v>
      </c>
      <c r="CP49" s="40">
        <v>664468.42000000004</v>
      </c>
      <c r="CQ49" s="9">
        <v>0</v>
      </c>
      <c r="CR49" s="8"/>
    </row>
    <row r="50" spans="1:96" ht="15" customHeight="1" x14ac:dyDescent="0.25">
      <c r="A50" s="12">
        <v>40</v>
      </c>
      <c r="B50" s="18" t="s">
        <v>163</v>
      </c>
      <c r="C50" s="12">
        <v>330425</v>
      </c>
      <c r="D50" s="25" t="s">
        <v>156</v>
      </c>
      <c r="E50" s="25" t="s">
        <v>161</v>
      </c>
      <c r="F50" s="31" t="s">
        <v>157</v>
      </c>
      <c r="G50" s="8">
        <f t="shared" si="6"/>
        <v>0</v>
      </c>
      <c r="H50" s="8">
        <f t="shared" si="7"/>
        <v>0</v>
      </c>
      <c r="I50" s="9">
        <f t="shared" si="17"/>
        <v>0</v>
      </c>
      <c r="J50" s="8">
        <f t="shared" si="17"/>
        <v>0</v>
      </c>
      <c r="K50" s="9">
        <f t="shared" si="17"/>
        <v>0</v>
      </c>
      <c r="L50" s="8">
        <f t="shared" si="17"/>
        <v>0</v>
      </c>
      <c r="M50" s="9">
        <f t="shared" si="17"/>
        <v>0</v>
      </c>
      <c r="N50" s="8">
        <f t="shared" si="17"/>
        <v>0</v>
      </c>
      <c r="O50" s="9">
        <f t="shared" si="17"/>
        <v>0</v>
      </c>
      <c r="P50" s="8">
        <f t="shared" si="17"/>
        <v>0</v>
      </c>
      <c r="Q50" s="9">
        <f t="shared" si="17"/>
        <v>0</v>
      </c>
      <c r="R50" s="8">
        <f t="shared" si="17"/>
        <v>0</v>
      </c>
      <c r="S50" s="9">
        <f t="shared" si="17"/>
        <v>0</v>
      </c>
      <c r="T50" s="8">
        <f t="shared" si="17"/>
        <v>0</v>
      </c>
      <c r="U50" s="9">
        <f t="shared" si="17"/>
        <v>0</v>
      </c>
      <c r="V50" s="8">
        <f t="shared" si="17"/>
        <v>0</v>
      </c>
      <c r="W50" s="9">
        <f t="shared" si="17"/>
        <v>0</v>
      </c>
      <c r="X50" s="8">
        <f t="shared" si="17"/>
        <v>0</v>
      </c>
      <c r="Y50" s="8">
        <f t="shared" si="9"/>
        <v>0</v>
      </c>
      <c r="Z50" s="8">
        <f t="shared" si="10"/>
        <v>0</v>
      </c>
      <c r="AA50" s="9">
        <v>0</v>
      </c>
      <c r="AB50" s="8">
        <v>0</v>
      </c>
      <c r="AC50" s="9">
        <v>0</v>
      </c>
      <c r="AD50" s="8">
        <v>0</v>
      </c>
      <c r="AE50" s="9">
        <v>0</v>
      </c>
      <c r="AF50" s="8">
        <v>0</v>
      </c>
      <c r="AG50" s="9">
        <v>0</v>
      </c>
      <c r="AH50" s="8">
        <v>0</v>
      </c>
      <c r="AI50" s="9">
        <v>0</v>
      </c>
      <c r="AJ50" s="40">
        <v>0</v>
      </c>
      <c r="AK50" s="9"/>
      <c r="AL50" s="8"/>
      <c r="AM50" s="9">
        <v>0</v>
      </c>
      <c r="AN50" s="40">
        <v>0</v>
      </c>
      <c r="AO50" s="9">
        <v>0</v>
      </c>
      <c r="AP50" s="8"/>
      <c r="AQ50" s="8">
        <f t="shared" si="11"/>
        <v>0</v>
      </c>
      <c r="AR50" s="8">
        <f t="shared" si="12"/>
        <v>0</v>
      </c>
      <c r="AS50" s="9">
        <v>0</v>
      </c>
      <c r="AT50" s="8">
        <v>0</v>
      </c>
      <c r="AU50" s="9">
        <v>0</v>
      </c>
      <c r="AV50" s="8">
        <v>0</v>
      </c>
      <c r="AW50" s="9">
        <v>0</v>
      </c>
      <c r="AX50" s="8">
        <v>0</v>
      </c>
      <c r="AY50" s="9">
        <v>0</v>
      </c>
      <c r="AZ50" s="8">
        <v>0</v>
      </c>
      <c r="BA50" s="9">
        <v>0</v>
      </c>
      <c r="BB50" s="40">
        <v>0</v>
      </c>
      <c r="BC50" s="9"/>
      <c r="BD50" s="8"/>
      <c r="BE50" s="9">
        <v>0</v>
      </c>
      <c r="BF50" s="40">
        <v>0</v>
      </c>
      <c r="BG50" s="9">
        <v>0</v>
      </c>
      <c r="BH50" s="8"/>
      <c r="BI50" s="8">
        <f t="shared" si="13"/>
        <v>0</v>
      </c>
      <c r="BJ50" s="8">
        <f t="shared" si="14"/>
        <v>0</v>
      </c>
      <c r="BK50" s="9">
        <v>0</v>
      </c>
      <c r="BL50" s="8">
        <v>0</v>
      </c>
      <c r="BM50" s="9">
        <v>0</v>
      </c>
      <c r="BN50" s="8">
        <v>0</v>
      </c>
      <c r="BO50" s="9">
        <v>0</v>
      </c>
      <c r="BP50" s="8">
        <v>0</v>
      </c>
      <c r="BQ50" s="9">
        <v>0</v>
      </c>
      <c r="BR50" s="8">
        <v>0</v>
      </c>
      <c r="BS50" s="9">
        <v>0</v>
      </c>
      <c r="BT50" s="40">
        <v>0</v>
      </c>
      <c r="BU50" s="9"/>
      <c r="BV50" s="8"/>
      <c r="BW50" s="9">
        <v>0</v>
      </c>
      <c r="BX50" s="40">
        <v>0</v>
      </c>
      <c r="BY50" s="9">
        <v>0</v>
      </c>
      <c r="BZ50" s="8"/>
      <c r="CA50" s="8">
        <f t="shared" si="15"/>
        <v>0</v>
      </c>
      <c r="CB50" s="8">
        <f t="shared" si="16"/>
        <v>0</v>
      </c>
      <c r="CC50" s="9">
        <v>0</v>
      </c>
      <c r="CD50" s="8">
        <v>0</v>
      </c>
      <c r="CE50" s="9">
        <v>0</v>
      </c>
      <c r="CF50" s="8">
        <v>0</v>
      </c>
      <c r="CG50" s="9">
        <v>0</v>
      </c>
      <c r="CH50" s="8">
        <v>0</v>
      </c>
      <c r="CI50" s="9">
        <v>0</v>
      </c>
      <c r="CJ50" s="8">
        <v>0</v>
      </c>
      <c r="CK50" s="9">
        <v>0</v>
      </c>
      <c r="CL50" s="40">
        <v>0</v>
      </c>
      <c r="CM50" s="9"/>
      <c r="CN50" s="8"/>
      <c r="CO50" s="9">
        <v>0</v>
      </c>
      <c r="CP50" s="40">
        <v>0</v>
      </c>
      <c r="CQ50" s="9">
        <v>0</v>
      </c>
      <c r="CR50" s="8"/>
    </row>
    <row r="51" spans="1:96" x14ac:dyDescent="0.25">
      <c r="A51" s="12"/>
      <c r="B51" s="17" t="s">
        <v>34</v>
      </c>
      <c r="C51" s="12"/>
      <c r="D51" s="25"/>
      <c r="E51" s="26" t="s">
        <v>155</v>
      </c>
      <c r="F51" s="31"/>
      <c r="G51" s="8">
        <f t="shared" si="6"/>
        <v>0</v>
      </c>
      <c r="H51" s="8">
        <f t="shared" si="7"/>
        <v>0</v>
      </c>
      <c r="I51" s="9">
        <f t="shared" si="17"/>
        <v>0</v>
      </c>
      <c r="J51" s="8">
        <f t="shared" si="17"/>
        <v>0</v>
      </c>
      <c r="K51" s="9">
        <f t="shared" si="17"/>
        <v>0</v>
      </c>
      <c r="L51" s="8">
        <f t="shared" si="17"/>
        <v>0</v>
      </c>
      <c r="M51" s="9">
        <f t="shared" si="17"/>
        <v>0</v>
      </c>
      <c r="N51" s="8">
        <f t="shared" si="17"/>
        <v>0</v>
      </c>
      <c r="O51" s="9">
        <f t="shared" si="17"/>
        <v>0</v>
      </c>
      <c r="P51" s="8">
        <f t="shared" si="17"/>
        <v>0</v>
      </c>
      <c r="Q51" s="9">
        <f t="shared" si="17"/>
        <v>0</v>
      </c>
      <c r="R51" s="8">
        <f t="shared" si="17"/>
        <v>0</v>
      </c>
      <c r="S51" s="9">
        <f t="shared" si="17"/>
        <v>0</v>
      </c>
      <c r="T51" s="8">
        <f t="shared" si="17"/>
        <v>0</v>
      </c>
      <c r="U51" s="9">
        <f t="shared" si="17"/>
        <v>0</v>
      </c>
      <c r="V51" s="8">
        <f t="shared" si="17"/>
        <v>0</v>
      </c>
      <c r="W51" s="9">
        <f t="shared" si="17"/>
        <v>0</v>
      </c>
      <c r="X51" s="8">
        <f t="shared" si="17"/>
        <v>0</v>
      </c>
      <c r="Y51" s="8">
        <f t="shared" si="9"/>
        <v>0</v>
      </c>
      <c r="Z51" s="8">
        <f t="shared" si="10"/>
        <v>0</v>
      </c>
      <c r="AA51" s="9">
        <v>0</v>
      </c>
      <c r="AB51" s="8">
        <v>0</v>
      </c>
      <c r="AC51" s="9">
        <v>0</v>
      </c>
      <c r="AD51" s="8">
        <v>0</v>
      </c>
      <c r="AE51" s="9">
        <v>0</v>
      </c>
      <c r="AF51" s="8">
        <v>0</v>
      </c>
      <c r="AG51" s="9">
        <v>0</v>
      </c>
      <c r="AH51" s="8">
        <v>0</v>
      </c>
      <c r="AI51" s="9">
        <v>0</v>
      </c>
      <c r="AJ51" s="40">
        <v>0</v>
      </c>
      <c r="AK51" s="9"/>
      <c r="AL51" s="8"/>
      <c r="AM51" s="9">
        <v>0</v>
      </c>
      <c r="AN51" s="40">
        <v>0</v>
      </c>
      <c r="AO51" s="9">
        <v>0</v>
      </c>
      <c r="AP51" s="8"/>
      <c r="AQ51" s="8">
        <f t="shared" si="11"/>
        <v>0</v>
      </c>
      <c r="AR51" s="8">
        <f t="shared" si="12"/>
        <v>0</v>
      </c>
      <c r="AS51" s="9">
        <v>0</v>
      </c>
      <c r="AT51" s="8">
        <v>0</v>
      </c>
      <c r="AU51" s="9">
        <v>0</v>
      </c>
      <c r="AV51" s="8">
        <v>0</v>
      </c>
      <c r="AW51" s="9">
        <v>0</v>
      </c>
      <c r="AX51" s="8">
        <v>0</v>
      </c>
      <c r="AY51" s="9">
        <v>0</v>
      </c>
      <c r="AZ51" s="8">
        <v>0</v>
      </c>
      <c r="BA51" s="9">
        <v>0</v>
      </c>
      <c r="BB51" s="40">
        <v>0</v>
      </c>
      <c r="BC51" s="9"/>
      <c r="BD51" s="8"/>
      <c r="BE51" s="9">
        <v>0</v>
      </c>
      <c r="BF51" s="40">
        <v>0</v>
      </c>
      <c r="BG51" s="9">
        <v>0</v>
      </c>
      <c r="BH51" s="8"/>
      <c r="BI51" s="8">
        <f t="shared" si="13"/>
        <v>0</v>
      </c>
      <c r="BJ51" s="8">
        <f t="shared" si="14"/>
        <v>0</v>
      </c>
      <c r="BK51" s="9">
        <v>0</v>
      </c>
      <c r="BL51" s="8">
        <v>0</v>
      </c>
      <c r="BM51" s="9">
        <v>0</v>
      </c>
      <c r="BN51" s="8">
        <v>0</v>
      </c>
      <c r="BO51" s="9">
        <v>0</v>
      </c>
      <c r="BP51" s="8">
        <v>0</v>
      </c>
      <c r="BQ51" s="9">
        <v>0</v>
      </c>
      <c r="BR51" s="8">
        <v>0</v>
      </c>
      <c r="BS51" s="9">
        <v>0</v>
      </c>
      <c r="BT51" s="40">
        <v>0</v>
      </c>
      <c r="BU51" s="9"/>
      <c r="BV51" s="8"/>
      <c r="BW51" s="9">
        <v>0</v>
      </c>
      <c r="BX51" s="40">
        <v>0</v>
      </c>
      <c r="BY51" s="9">
        <v>0</v>
      </c>
      <c r="BZ51" s="8"/>
      <c r="CA51" s="8">
        <f t="shared" si="15"/>
        <v>0</v>
      </c>
      <c r="CB51" s="8">
        <f t="shared" si="16"/>
        <v>0</v>
      </c>
      <c r="CC51" s="9">
        <v>0</v>
      </c>
      <c r="CD51" s="8">
        <v>0</v>
      </c>
      <c r="CE51" s="9">
        <v>0</v>
      </c>
      <c r="CF51" s="8">
        <v>0</v>
      </c>
      <c r="CG51" s="9">
        <v>0</v>
      </c>
      <c r="CH51" s="8">
        <v>0</v>
      </c>
      <c r="CI51" s="9">
        <v>0</v>
      </c>
      <c r="CJ51" s="8">
        <v>0</v>
      </c>
      <c r="CK51" s="9">
        <v>0</v>
      </c>
      <c r="CL51" s="40">
        <v>0</v>
      </c>
      <c r="CM51" s="9"/>
      <c r="CN51" s="8"/>
      <c r="CO51" s="9">
        <v>0</v>
      </c>
      <c r="CP51" s="40">
        <v>0</v>
      </c>
      <c r="CQ51" s="9">
        <v>0</v>
      </c>
      <c r="CR51" s="8"/>
    </row>
    <row r="52" spans="1:96" ht="15" customHeight="1" x14ac:dyDescent="0.25">
      <c r="A52" s="12">
        <v>41</v>
      </c>
      <c r="B52" s="18" t="s">
        <v>35</v>
      </c>
      <c r="C52" s="12">
        <v>330110</v>
      </c>
      <c r="D52" s="25" t="s">
        <v>156</v>
      </c>
      <c r="E52" s="25" t="s">
        <v>155</v>
      </c>
      <c r="F52" s="31" t="s">
        <v>157</v>
      </c>
      <c r="G52" s="8">
        <f t="shared" si="6"/>
        <v>50720468.090000004</v>
      </c>
      <c r="H52" s="8">
        <f t="shared" si="7"/>
        <v>33740356.57</v>
      </c>
      <c r="I52" s="9">
        <f t="shared" si="17"/>
        <v>29605</v>
      </c>
      <c r="J52" s="8">
        <f t="shared" si="17"/>
        <v>17107979.84</v>
      </c>
      <c r="K52" s="9">
        <f t="shared" si="17"/>
        <v>3412</v>
      </c>
      <c r="L52" s="8">
        <f t="shared" si="17"/>
        <v>1508560.02</v>
      </c>
      <c r="M52" s="9">
        <f t="shared" si="17"/>
        <v>11039</v>
      </c>
      <c r="N52" s="8">
        <f t="shared" si="17"/>
        <v>15123816.710000001</v>
      </c>
      <c r="O52" s="9">
        <f t="shared" si="17"/>
        <v>351</v>
      </c>
      <c r="P52" s="8">
        <f t="shared" si="17"/>
        <v>4705214.88</v>
      </c>
      <c r="Q52" s="9">
        <f t="shared" si="17"/>
        <v>263</v>
      </c>
      <c r="R52" s="8">
        <f t="shared" si="17"/>
        <v>6153835.4400000004</v>
      </c>
      <c r="S52" s="9">
        <f t="shared" si="17"/>
        <v>0</v>
      </c>
      <c r="T52" s="8">
        <f t="shared" si="17"/>
        <v>0</v>
      </c>
      <c r="U52" s="9">
        <f t="shared" si="17"/>
        <v>0</v>
      </c>
      <c r="V52" s="8">
        <f t="shared" si="17"/>
        <v>0</v>
      </c>
      <c r="W52" s="9">
        <f t="shared" si="17"/>
        <v>2635</v>
      </c>
      <c r="X52" s="8">
        <f t="shared" si="17"/>
        <v>6121061.2000000002</v>
      </c>
      <c r="Y52" s="8">
        <f t="shared" si="9"/>
        <v>12921022.449999999</v>
      </c>
      <c r="Z52" s="8">
        <f t="shared" si="10"/>
        <v>8686247.0700000003</v>
      </c>
      <c r="AA52" s="9">
        <v>7401</v>
      </c>
      <c r="AB52" s="8">
        <v>4400062.34</v>
      </c>
      <c r="AC52" s="9">
        <v>853</v>
      </c>
      <c r="AD52" s="8">
        <v>377140.01</v>
      </c>
      <c r="AE52" s="9">
        <v>2760</v>
      </c>
      <c r="AF52" s="8">
        <v>3909044.72</v>
      </c>
      <c r="AG52" s="9">
        <v>88</v>
      </c>
      <c r="AH52" s="8">
        <v>1176303.72</v>
      </c>
      <c r="AI52" s="9">
        <v>66</v>
      </c>
      <c r="AJ52" s="40">
        <v>1538458.86</v>
      </c>
      <c r="AK52" s="9"/>
      <c r="AL52" s="8"/>
      <c r="AM52" s="9">
        <v>0</v>
      </c>
      <c r="AN52" s="40">
        <v>0</v>
      </c>
      <c r="AO52" s="9">
        <v>659</v>
      </c>
      <c r="AP52" s="8">
        <v>1520012.8</v>
      </c>
      <c r="AQ52" s="8">
        <f t="shared" si="11"/>
        <v>12921022.449999999</v>
      </c>
      <c r="AR52" s="8">
        <f t="shared" si="12"/>
        <v>8686247.0700000003</v>
      </c>
      <c r="AS52" s="9">
        <v>7401</v>
      </c>
      <c r="AT52" s="8">
        <v>4400062.34</v>
      </c>
      <c r="AU52" s="9">
        <v>853</v>
      </c>
      <c r="AV52" s="8">
        <v>377140.01</v>
      </c>
      <c r="AW52" s="9">
        <v>2760</v>
      </c>
      <c r="AX52" s="8">
        <v>3909044.72</v>
      </c>
      <c r="AY52" s="9">
        <v>88</v>
      </c>
      <c r="AZ52" s="8">
        <v>1176303.72</v>
      </c>
      <c r="BA52" s="9">
        <v>66</v>
      </c>
      <c r="BB52" s="40">
        <v>1538458.86</v>
      </c>
      <c r="BC52" s="9"/>
      <c r="BD52" s="8"/>
      <c r="BE52" s="9">
        <v>0</v>
      </c>
      <c r="BF52" s="40">
        <v>0</v>
      </c>
      <c r="BG52" s="9">
        <v>659</v>
      </c>
      <c r="BH52" s="8">
        <v>1520012.8</v>
      </c>
      <c r="BI52" s="8">
        <f t="shared" si="13"/>
        <v>12921022.449999999</v>
      </c>
      <c r="BJ52" s="8">
        <f t="shared" si="14"/>
        <v>8686247.0700000003</v>
      </c>
      <c r="BK52" s="9">
        <v>7401</v>
      </c>
      <c r="BL52" s="8">
        <v>4400062.34</v>
      </c>
      <c r="BM52" s="9">
        <v>853</v>
      </c>
      <c r="BN52" s="8">
        <v>377140.01</v>
      </c>
      <c r="BO52" s="9">
        <v>2760</v>
      </c>
      <c r="BP52" s="8">
        <v>3909044.72</v>
      </c>
      <c r="BQ52" s="9">
        <v>88</v>
      </c>
      <c r="BR52" s="8">
        <v>1176303.72</v>
      </c>
      <c r="BS52" s="9">
        <v>66</v>
      </c>
      <c r="BT52" s="40">
        <v>1538458.86</v>
      </c>
      <c r="BU52" s="9"/>
      <c r="BV52" s="8"/>
      <c r="BW52" s="9">
        <v>0</v>
      </c>
      <c r="BX52" s="40">
        <v>0</v>
      </c>
      <c r="BY52" s="9">
        <v>659</v>
      </c>
      <c r="BZ52" s="8">
        <v>1520012.8</v>
      </c>
      <c r="CA52" s="8">
        <f t="shared" si="15"/>
        <v>11957400.74</v>
      </c>
      <c r="CB52" s="8">
        <f t="shared" si="16"/>
        <v>7681615.3600000003</v>
      </c>
      <c r="CC52" s="9">
        <v>7402</v>
      </c>
      <c r="CD52" s="8">
        <v>3907792.82</v>
      </c>
      <c r="CE52" s="9">
        <v>853</v>
      </c>
      <c r="CF52" s="8">
        <v>377139.99</v>
      </c>
      <c r="CG52" s="9">
        <v>2759</v>
      </c>
      <c r="CH52" s="8">
        <v>3396682.55</v>
      </c>
      <c r="CI52" s="9">
        <v>87</v>
      </c>
      <c r="CJ52" s="8">
        <v>1176303.72</v>
      </c>
      <c r="CK52" s="9">
        <v>65</v>
      </c>
      <c r="CL52" s="40">
        <v>1538458.86</v>
      </c>
      <c r="CM52" s="9"/>
      <c r="CN52" s="8"/>
      <c r="CO52" s="9">
        <v>0</v>
      </c>
      <c r="CP52" s="40">
        <v>0</v>
      </c>
      <c r="CQ52" s="9">
        <v>658</v>
      </c>
      <c r="CR52" s="8">
        <v>1561022.8</v>
      </c>
    </row>
    <row r="53" spans="1:96" x14ac:dyDescent="0.25">
      <c r="A53" s="12"/>
      <c r="B53" s="17" t="s">
        <v>36</v>
      </c>
      <c r="C53" s="12"/>
      <c r="D53" s="25"/>
      <c r="E53" s="25"/>
      <c r="F53" s="31"/>
      <c r="G53" s="8">
        <f t="shared" si="6"/>
        <v>0</v>
      </c>
      <c r="H53" s="8">
        <f t="shared" si="7"/>
        <v>0</v>
      </c>
      <c r="I53" s="9">
        <f t="shared" si="17"/>
        <v>0</v>
      </c>
      <c r="J53" s="8">
        <f t="shared" si="17"/>
        <v>0</v>
      </c>
      <c r="K53" s="9">
        <f t="shared" si="17"/>
        <v>0</v>
      </c>
      <c r="L53" s="8">
        <f t="shared" si="17"/>
        <v>0</v>
      </c>
      <c r="M53" s="9">
        <f t="shared" si="17"/>
        <v>0</v>
      </c>
      <c r="N53" s="8">
        <f t="shared" si="17"/>
        <v>0</v>
      </c>
      <c r="O53" s="9">
        <f t="shared" si="17"/>
        <v>0</v>
      </c>
      <c r="P53" s="8">
        <f t="shared" si="17"/>
        <v>0</v>
      </c>
      <c r="Q53" s="9">
        <f t="shared" si="17"/>
        <v>0</v>
      </c>
      <c r="R53" s="8">
        <f t="shared" si="17"/>
        <v>0</v>
      </c>
      <c r="S53" s="9">
        <f t="shared" si="17"/>
        <v>0</v>
      </c>
      <c r="T53" s="8">
        <f t="shared" si="17"/>
        <v>0</v>
      </c>
      <c r="U53" s="9">
        <f t="shared" si="17"/>
        <v>0</v>
      </c>
      <c r="V53" s="8">
        <f t="shared" si="17"/>
        <v>0</v>
      </c>
      <c r="W53" s="9">
        <f t="shared" si="17"/>
        <v>0</v>
      </c>
      <c r="X53" s="8">
        <f t="shared" si="17"/>
        <v>0</v>
      </c>
      <c r="Y53" s="8">
        <f t="shared" si="9"/>
        <v>0</v>
      </c>
      <c r="Z53" s="8">
        <f t="shared" si="10"/>
        <v>0</v>
      </c>
      <c r="AA53" s="9">
        <v>0</v>
      </c>
      <c r="AB53" s="8">
        <v>0</v>
      </c>
      <c r="AC53" s="9">
        <v>0</v>
      </c>
      <c r="AD53" s="8">
        <v>0</v>
      </c>
      <c r="AE53" s="9">
        <v>0</v>
      </c>
      <c r="AF53" s="8">
        <v>0</v>
      </c>
      <c r="AG53" s="9">
        <v>0</v>
      </c>
      <c r="AH53" s="8">
        <v>0</v>
      </c>
      <c r="AI53" s="9">
        <v>0</v>
      </c>
      <c r="AJ53" s="40">
        <v>0</v>
      </c>
      <c r="AK53" s="9"/>
      <c r="AL53" s="8"/>
      <c r="AM53" s="9">
        <v>0</v>
      </c>
      <c r="AN53" s="40">
        <v>0</v>
      </c>
      <c r="AO53" s="9">
        <v>0</v>
      </c>
      <c r="AP53" s="8"/>
      <c r="AQ53" s="8">
        <f t="shared" si="11"/>
        <v>0</v>
      </c>
      <c r="AR53" s="8">
        <f t="shared" si="12"/>
        <v>0</v>
      </c>
      <c r="AS53" s="9">
        <v>0</v>
      </c>
      <c r="AT53" s="8">
        <v>0</v>
      </c>
      <c r="AU53" s="9">
        <v>0</v>
      </c>
      <c r="AV53" s="8">
        <v>0</v>
      </c>
      <c r="AW53" s="9">
        <v>0</v>
      </c>
      <c r="AX53" s="8">
        <v>0</v>
      </c>
      <c r="AY53" s="9">
        <v>0</v>
      </c>
      <c r="AZ53" s="8">
        <v>0</v>
      </c>
      <c r="BA53" s="9">
        <v>0</v>
      </c>
      <c r="BB53" s="40">
        <v>0</v>
      </c>
      <c r="BC53" s="9"/>
      <c r="BD53" s="8"/>
      <c r="BE53" s="9">
        <v>0</v>
      </c>
      <c r="BF53" s="40">
        <v>0</v>
      </c>
      <c r="BG53" s="9">
        <v>0</v>
      </c>
      <c r="BH53" s="8"/>
      <c r="BI53" s="8">
        <f t="shared" si="13"/>
        <v>0</v>
      </c>
      <c r="BJ53" s="8">
        <f t="shared" si="14"/>
        <v>0</v>
      </c>
      <c r="BK53" s="9">
        <v>0</v>
      </c>
      <c r="BL53" s="8">
        <v>0</v>
      </c>
      <c r="BM53" s="9">
        <v>0</v>
      </c>
      <c r="BN53" s="8">
        <v>0</v>
      </c>
      <c r="BO53" s="9">
        <v>0</v>
      </c>
      <c r="BP53" s="8">
        <v>0</v>
      </c>
      <c r="BQ53" s="9">
        <v>0</v>
      </c>
      <c r="BR53" s="8">
        <v>0</v>
      </c>
      <c r="BS53" s="9">
        <v>0</v>
      </c>
      <c r="BT53" s="40">
        <v>0</v>
      </c>
      <c r="BU53" s="9"/>
      <c r="BV53" s="8"/>
      <c r="BW53" s="9">
        <v>0</v>
      </c>
      <c r="BX53" s="40">
        <v>0</v>
      </c>
      <c r="BY53" s="9">
        <v>0</v>
      </c>
      <c r="BZ53" s="8"/>
      <c r="CA53" s="8">
        <f t="shared" si="15"/>
        <v>0</v>
      </c>
      <c r="CB53" s="8">
        <f t="shared" si="16"/>
        <v>0</v>
      </c>
      <c r="CC53" s="9">
        <v>0</v>
      </c>
      <c r="CD53" s="8">
        <v>0</v>
      </c>
      <c r="CE53" s="9">
        <v>0</v>
      </c>
      <c r="CF53" s="8">
        <v>0</v>
      </c>
      <c r="CG53" s="9">
        <v>0</v>
      </c>
      <c r="CH53" s="8">
        <v>0</v>
      </c>
      <c r="CI53" s="9">
        <v>0</v>
      </c>
      <c r="CJ53" s="8">
        <v>0</v>
      </c>
      <c r="CK53" s="9">
        <v>0</v>
      </c>
      <c r="CL53" s="40">
        <v>0</v>
      </c>
      <c r="CM53" s="9"/>
      <c r="CN53" s="8"/>
      <c r="CO53" s="9">
        <v>0</v>
      </c>
      <c r="CP53" s="40">
        <v>0</v>
      </c>
      <c r="CQ53" s="9">
        <v>0</v>
      </c>
      <c r="CR53" s="8"/>
    </row>
    <row r="54" spans="1:96" ht="15" customHeight="1" x14ac:dyDescent="0.25">
      <c r="A54" s="12">
        <v>42</v>
      </c>
      <c r="B54" s="18" t="s">
        <v>37</v>
      </c>
      <c r="C54" s="12">
        <v>330006</v>
      </c>
      <c r="D54" s="25" t="s">
        <v>164</v>
      </c>
      <c r="E54" s="25" t="s">
        <v>155</v>
      </c>
      <c r="F54" s="31" t="s">
        <v>165</v>
      </c>
      <c r="G54" s="8">
        <f t="shared" si="6"/>
        <v>325840196.07999998</v>
      </c>
      <c r="H54" s="8">
        <f t="shared" si="7"/>
        <v>161048673.47999999</v>
      </c>
      <c r="I54" s="9">
        <f t="shared" si="17"/>
        <v>94332</v>
      </c>
      <c r="J54" s="8">
        <f t="shared" si="17"/>
        <v>70940033.510000005</v>
      </c>
      <c r="K54" s="9">
        <f t="shared" si="17"/>
        <v>8598</v>
      </c>
      <c r="L54" s="8">
        <f t="shared" si="17"/>
        <v>3422940.42</v>
      </c>
      <c r="M54" s="9">
        <f t="shared" si="17"/>
        <v>48607</v>
      </c>
      <c r="N54" s="8">
        <f t="shared" si="17"/>
        <v>86685699.549999997</v>
      </c>
      <c r="O54" s="9">
        <f t="shared" si="17"/>
        <v>1220</v>
      </c>
      <c r="P54" s="8">
        <f t="shared" si="17"/>
        <v>9016796.5700000003</v>
      </c>
      <c r="Q54" s="9">
        <f t="shared" si="17"/>
        <v>6381</v>
      </c>
      <c r="R54" s="8">
        <f t="shared" si="17"/>
        <v>130422282.06</v>
      </c>
      <c r="S54" s="9">
        <f t="shared" si="17"/>
        <v>0</v>
      </c>
      <c r="T54" s="8">
        <f t="shared" si="17"/>
        <v>0</v>
      </c>
      <c r="U54" s="9">
        <f t="shared" si="17"/>
        <v>0</v>
      </c>
      <c r="V54" s="8">
        <f t="shared" si="17"/>
        <v>0</v>
      </c>
      <c r="W54" s="9">
        <f t="shared" si="17"/>
        <v>16029</v>
      </c>
      <c r="X54" s="8">
        <f t="shared" si="17"/>
        <v>25352443.969999999</v>
      </c>
      <c r="Y54" s="8">
        <f t="shared" si="9"/>
        <v>82464857.829999998</v>
      </c>
      <c r="Z54" s="8">
        <f t="shared" si="10"/>
        <v>41256724.68</v>
      </c>
      <c r="AA54" s="9">
        <v>23583</v>
      </c>
      <c r="AB54" s="8">
        <v>18192504.280000001</v>
      </c>
      <c r="AC54" s="9">
        <v>2150</v>
      </c>
      <c r="AD54" s="8">
        <v>855735.11</v>
      </c>
      <c r="AE54" s="9">
        <v>12152</v>
      </c>
      <c r="AF54" s="8">
        <v>22208485.289999999</v>
      </c>
      <c r="AG54" s="9">
        <v>305</v>
      </c>
      <c r="AH54" s="8">
        <v>2254199.14</v>
      </c>
      <c r="AI54" s="9">
        <v>1595</v>
      </c>
      <c r="AJ54" s="40">
        <v>32605570.52</v>
      </c>
      <c r="AK54" s="9"/>
      <c r="AL54" s="8"/>
      <c r="AM54" s="9">
        <v>0</v>
      </c>
      <c r="AN54" s="40">
        <v>0</v>
      </c>
      <c r="AO54" s="9">
        <v>4007</v>
      </c>
      <c r="AP54" s="8">
        <v>6348363.4900000002</v>
      </c>
      <c r="AQ54" s="8">
        <f t="shared" si="11"/>
        <v>82464857.829999998</v>
      </c>
      <c r="AR54" s="8">
        <f t="shared" si="12"/>
        <v>41256724.68</v>
      </c>
      <c r="AS54" s="9">
        <v>23583</v>
      </c>
      <c r="AT54" s="8">
        <v>18192504.280000001</v>
      </c>
      <c r="AU54" s="9">
        <v>2150</v>
      </c>
      <c r="AV54" s="8">
        <v>855735.11</v>
      </c>
      <c r="AW54" s="9">
        <v>12152</v>
      </c>
      <c r="AX54" s="8">
        <v>22208485.289999999</v>
      </c>
      <c r="AY54" s="9">
        <v>305</v>
      </c>
      <c r="AZ54" s="8">
        <v>2254199.14</v>
      </c>
      <c r="BA54" s="9">
        <v>1595</v>
      </c>
      <c r="BB54" s="40">
        <v>32605570.52</v>
      </c>
      <c r="BC54" s="9"/>
      <c r="BD54" s="8"/>
      <c r="BE54" s="9">
        <v>0</v>
      </c>
      <c r="BF54" s="40">
        <v>0</v>
      </c>
      <c r="BG54" s="9">
        <v>4007</v>
      </c>
      <c r="BH54" s="8">
        <v>6348363.4900000002</v>
      </c>
      <c r="BI54" s="8">
        <f t="shared" si="13"/>
        <v>82464857.829999998</v>
      </c>
      <c r="BJ54" s="8">
        <f t="shared" si="14"/>
        <v>41256724.68</v>
      </c>
      <c r="BK54" s="9">
        <v>23583</v>
      </c>
      <c r="BL54" s="8">
        <v>18192504.280000001</v>
      </c>
      <c r="BM54" s="9">
        <v>2150</v>
      </c>
      <c r="BN54" s="8">
        <v>855735.11</v>
      </c>
      <c r="BO54" s="9">
        <v>12152</v>
      </c>
      <c r="BP54" s="8">
        <v>22208485.289999999</v>
      </c>
      <c r="BQ54" s="9">
        <v>305</v>
      </c>
      <c r="BR54" s="8">
        <v>2254199.14</v>
      </c>
      <c r="BS54" s="9">
        <v>1595</v>
      </c>
      <c r="BT54" s="40">
        <v>32605570.52</v>
      </c>
      <c r="BU54" s="9"/>
      <c r="BV54" s="8"/>
      <c r="BW54" s="9">
        <v>0</v>
      </c>
      <c r="BX54" s="40">
        <v>0</v>
      </c>
      <c r="BY54" s="9">
        <v>4007</v>
      </c>
      <c r="BZ54" s="8">
        <v>6348363.4900000002</v>
      </c>
      <c r="CA54" s="8">
        <f t="shared" si="15"/>
        <v>78445622.590000004</v>
      </c>
      <c r="CB54" s="8">
        <f t="shared" si="16"/>
        <v>37278499.439999998</v>
      </c>
      <c r="CC54" s="9">
        <v>23583</v>
      </c>
      <c r="CD54" s="8">
        <v>16362520.67</v>
      </c>
      <c r="CE54" s="9">
        <v>2148</v>
      </c>
      <c r="CF54" s="8">
        <v>855735.09</v>
      </c>
      <c r="CG54" s="9">
        <v>12151</v>
      </c>
      <c r="CH54" s="8">
        <v>20060243.68</v>
      </c>
      <c r="CI54" s="9">
        <v>305</v>
      </c>
      <c r="CJ54" s="8">
        <v>2254199.15</v>
      </c>
      <c r="CK54" s="9">
        <v>1596</v>
      </c>
      <c r="CL54" s="40">
        <v>32605570.5</v>
      </c>
      <c r="CM54" s="9"/>
      <c r="CN54" s="8"/>
      <c r="CO54" s="9">
        <v>0</v>
      </c>
      <c r="CP54" s="40">
        <v>0</v>
      </c>
      <c r="CQ54" s="9">
        <v>4008</v>
      </c>
      <c r="CR54" s="8">
        <v>6307353.5</v>
      </c>
    </row>
    <row r="55" spans="1:96" ht="15" customHeight="1" x14ac:dyDescent="0.25">
      <c r="A55" s="12">
        <v>43</v>
      </c>
      <c r="B55" s="18" t="s">
        <v>38</v>
      </c>
      <c r="C55" s="12">
        <v>330005</v>
      </c>
      <c r="D55" s="25" t="s">
        <v>164</v>
      </c>
      <c r="E55" s="25" t="s">
        <v>155</v>
      </c>
      <c r="F55" s="31" t="s">
        <v>165</v>
      </c>
      <c r="G55" s="8">
        <f t="shared" si="6"/>
        <v>70091871.299999997</v>
      </c>
      <c r="H55" s="8">
        <f t="shared" si="7"/>
        <v>41870093.93</v>
      </c>
      <c r="I55" s="9">
        <f t="shared" si="17"/>
        <v>20880</v>
      </c>
      <c r="J55" s="8">
        <f t="shared" si="17"/>
        <v>18592574.379999999</v>
      </c>
      <c r="K55" s="9">
        <f t="shared" si="17"/>
        <v>6602</v>
      </c>
      <c r="L55" s="8">
        <f t="shared" si="17"/>
        <v>2664773.61</v>
      </c>
      <c r="M55" s="9">
        <f t="shared" si="17"/>
        <v>13540</v>
      </c>
      <c r="N55" s="8">
        <f t="shared" si="17"/>
        <v>20612745.940000001</v>
      </c>
      <c r="O55" s="9">
        <f t="shared" si="17"/>
        <v>302</v>
      </c>
      <c r="P55" s="8">
        <f t="shared" si="17"/>
        <v>3168906.39</v>
      </c>
      <c r="Q55" s="9">
        <f t="shared" si="17"/>
        <v>1473</v>
      </c>
      <c r="R55" s="8">
        <f t="shared" si="17"/>
        <v>25052870.98</v>
      </c>
      <c r="S55" s="9">
        <f t="shared" si="17"/>
        <v>0</v>
      </c>
      <c r="T55" s="8">
        <f t="shared" si="17"/>
        <v>0</v>
      </c>
      <c r="U55" s="9">
        <f t="shared" si="17"/>
        <v>0</v>
      </c>
      <c r="V55" s="8">
        <f t="shared" si="17"/>
        <v>0</v>
      </c>
      <c r="W55" s="9">
        <f t="shared" si="17"/>
        <v>0</v>
      </c>
      <c r="X55" s="8">
        <f t="shared" si="17"/>
        <v>0</v>
      </c>
      <c r="Y55" s="8">
        <f t="shared" si="9"/>
        <v>17869094.98</v>
      </c>
      <c r="Z55" s="8">
        <f t="shared" si="10"/>
        <v>10813650.630000001</v>
      </c>
      <c r="AA55" s="9">
        <v>5220</v>
      </c>
      <c r="AB55" s="8">
        <v>4772749.37</v>
      </c>
      <c r="AC55" s="9">
        <v>1651</v>
      </c>
      <c r="AD55" s="8">
        <v>666193.4</v>
      </c>
      <c r="AE55" s="9">
        <v>3385</v>
      </c>
      <c r="AF55" s="8">
        <v>5374707.8600000003</v>
      </c>
      <c r="AG55" s="9">
        <v>76</v>
      </c>
      <c r="AH55" s="8">
        <v>792226.6</v>
      </c>
      <c r="AI55" s="9">
        <v>368</v>
      </c>
      <c r="AJ55" s="40">
        <v>6263217.75</v>
      </c>
      <c r="AK55" s="9"/>
      <c r="AL55" s="8"/>
      <c r="AM55" s="9">
        <v>0</v>
      </c>
      <c r="AN55" s="40">
        <v>0</v>
      </c>
      <c r="AO55" s="9">
        <v>0</v>
      </c>
      <c r="AP55" s="8"/>
      <c r="AQ55" s="8">
        <f t="shared" si="11"/>
        <v>17869094.98</v>
      </c>
      <c r="AR55" s="8">
        <f t="shared" si="12"/>
        <v>10813650.630000001</v>
      </c>
      <c r="AS55" s="9">
        <v>5220</v>
      </c>
      <c r="AT55" s="8">
        <v>4772749.37</v>
      </c>
      <c r="AU55" s="9">
        <v>1651</v>
      </c>
      <c r="AV55" s="8">
        <v>666193.4</v>
      </c>
      <c r="AW55" s="9">
        <v>3385</v>
      </c>
      <c r="AX55" s="8">
        <v>5374707.8600000003</v>
      </c>
      <c r="AY55" s="9">
        <v>76</v>
      </c>
      <c r="AZ55" s="8">
        <v>792226.6</v>
      </c>
      <c r="BA55" s="9">
        <v>368</v>
      </c>
      <c r="BB55" s="40">
        <v>6263217.75</v>
      </c>
      <c r="BC55" s="9"/>
      <c r="BD55" s="8"/>
      <c r="BE55" s="9">
        <v>0</v>
      </c>
      <c r="BF55" s="40">
        <v>0</v>
      </c>
      <c r="BG55" s="9">
        <v>0</v>
      </c>
      <c r="BH55" s="8"/>
      <c r="BI55" s="8">
        <f t="shared" si="13"/>
        <v>17869094.98</v>
      </c>
      <c r="BJ55" s="8">
        <f t="shared" si="14"/>
        <v>10813650.630000001</v>
      </c>
      <c r="BK55" s="9">
        <v>5220</v>
      </c>
      <c r="BL55" s="8">
        <v>4772749.37</v>
      </c>
      <c r="BM55" s="9">
        <v>1651</v>
      </c>
      <c r="BN55" s="8">
        <v>666193.4</v>
      </c>
      <c r="BO55" s="9">
        <v>3385</v>
      </c>
      <c r="BP55" s="8">
        <v>5374707.8600000003</v>
      </c>
      <c r="BQ55" s="9">
        <v>76</v>
      </c>
      <c r="BR55" s="8">
        <v>792226.6</v>
      </c>
      <c r="BS55" s="9">
        <v>368</v>
      </c>
      <c r="BT55" s="40">
        <v>6263217.75</v>
      </c>
      <c r="BU55" s="9"/>
      <c r="BV55" s="8"/>
      <c r="BW55" s="9">
        <v>0</v>
      </c>
      <c r="BX55" s="40">
        <v>0</v>
      </c>
      <c r="BY55" s="9">
        <v>0</v>
      </c>
      <c r="BZ55" s="8"/>
      <c r="CA55" s="8">
        <f t="shared" si="15"/>
        <v>16484586.359999999</v>
      </c>
      <c r="CB55" s="8">
        <f t="shared" si="16"/>
        <v>9429142.0399999991</v>
      </c>
      <c r="CC55" s="9">
        <v>5220</v>
      </c>
      <c r="CD55" s="8">
        <v>4274326.2699999996</v>
      </c>
      <c r="CE55" s="9">
        <v>1649</v>
      </c>
      <c r="CF55" s="8">
        <v>666193.41</v>
      </c>
      <c r="CG55" s="9">
        <v>3385</v>
      </c>
      <c r="CH55" s="8">
        <v>4488622.3600000003</v>
      </c>
      <c r="CI55" s="9">
        <v>74</v>
      </c>
      <c r="CJ55" s="8">
        <v>792226.59</v>
      </c>
      <c r="CK55" s="9">
        <v>369</v>
      </c>
      <c r="CL55" s="40">
        <v>6263217.7300000004</v>
      </c>
      <c r="CM55" s="9"/>
      <c r="CN55" s="8"/>
      <c r="CO55" s="9">
        <v>0</v>
      </c>
      <c r="CP55" s="40">
        <v>0</v>
      </c>
      <c r="CQ55" s="9">
        <v>0</v>
      </c>
      <c r="CR55" s="8"/>
    </row>
    <row r="56" spans="1:96" ht="15" customHeight="1" x14ac:dyDescent="0.25">
      <c r="A56" s="12">
        <v>44</v>
      </c>
      <c r="B56" s="18" t="s">
        <v>39</v>
      </c>
      <c r="C56" s="12">
        <v>330204</v>
      </c>
      <c r="D56" s="25" t="s">
        <v>164</v>
      </c>
      <c r="E56" s="25" t="s">
        <v>155</v>
      </c>
      <c r="F56" s="31" t="s">
        <v>165</v>
      </c>
      <c r="G56" s="8">
        <f t="shared" si="6"/>
        <v>17817177.940000001</v>
      </c>
      <c r="H56" s="8">
        <f t="shared" si="7"/>
        <v>17817177.940000001</v>
      </c>
      <c r="I56" s="9">
        <f t="shared" si="17"/>
        <v>6988</v>
      </c>
      <c r="J56" s="8">
        <f t="shared" si="17"/>
        <v>3158161.57</v>
      </c>
      <c r="K56" s="9">
        <f t="shared" si="17"/>
        <v>1291</v>
      </c>
      <c r="L56" s="8">
        <f t="shared" si="17"/>
        <v>656260.71</v>
      </c>
      <c r="M56" s="9">
        <f t="shared" si="17"/>
        <v>13185</v>
      </c>
      <c r="N56" s="8">
        <f t="shared" si="17"/>
        <v>14002755.66</v>
      </c>
      <c r="O56" s="9">
        <f t="shared" si="17"/>
        <v>0</v>
      </c>
      <c r="P56" s="8">
        <f t="shared" si="17"/>
        <v>0</v>
      </c>
      <c r="Q56" s="9">
        <f t="shared" si="17"/>
        <v>0</v>
      </c>
      <c r="R56" s="8">
        <f t="shared" si="17"/>
        <v>0</v>
      </c>
      <c r="S56" s="9">
        <f t="shared" si="17"/>
        <v>0</v>
      </c>
      <c r="T56" s="8">
        <f t="shared" si="17"/>
        <v>0</v>
      </c>
      <c r="U56" s="9">
        <f t="shared" si="17"/>
        <v>0</v>
      </c>
      <c r="V56" s="8">
        <f t="shared" si="17"/>
        <v>0</v>
      </c>
      <c r="W56" s="9">
        <f t="shared" si="17"/>
        <v>0</v>
      </c>
      <c r="X56" s="8">
        <f t="shared" ref="X56:X119" si="18">AP56+BH56+BZ56+CR56</f>
        <v>0</v>
      </c>
      <c r="Y56" s="8">
        <f t="shared" si="9"/>
        <v>4454294.49</v>
      </c>
      <c r="Z56" s="8">
        <f t="shared" si="10"/>
        <v>4454294.49</v>
      </c>
      <c r="AA56" s="9">
        <v>1747</v>
      </c>
      <c r="AB56" s="8">
        <v>789540.39</v>
      </c>
      <c r="AC56" s="9">
        <v>323</v>
      </c>
      <c r="AD56" s="8">
        <v>164065.18</v>
      </c>
      <c r="AE56" s="9">
        <v>3296</v>
      </c>
      <c r="AF56" s="8">
        <v>3500688.92</v>
      </c>
      <c r="AG56" s="9">
        <v>0</v>
      </c>
      <c r="AH56" s="8">
        <v>0</v>
      </c>
      <c r="AI56" s="9">
        <v>0</v>
      </c>
      <c r="AJ56" s="40">
        <v>0</v>
      </c>
      <c r="AK56" s="9"/>
      <c r="AL56" s="8"/>
      <c r="AM56" s="9">
        <v>0</v>
      </c>
      <c r="AN56" s="40">
        <v>0</v>
      </c>
      <c r="AO56" s="9">
        <v>0</v>
      </c>
      <c r="AP56" s="8"/>
      <c r="AQ56" s="8">
        <f t="shared" si="11"/>
        <v>4454294.49</v>
      </c>
      <c r="AR56" s="8">
        <f t="shared" si="12"/>
        <v>4454294.49</v>
      </c>
      <c r="AS56" s="9">
        <v>1747</v>
      </c>
      <c r="AT56" s="8">
        <v>789540.39</v>
      </c>
      <c r="AU56" s="9">
        <v>323</v>
      </c>
      <c r="AV56" s="8">
        <v>164065.18</v>
      </c>
      <c r="AW56" s="9">
        <v>3296</v>
      </c>
      <c r="AX56" s="8">
        <v>3500688.92</v>
      </c>
      <c r="AY56" s="9">
        <v>0</v>
      </c>
      <c r="AZ56" s="8">
        <v>0</v>
      </c>
      <c r="BA56" s="9">
        <v>0</v>
      </c>
      <c r="BB56" s="40">
        <v>0</v>
      </c>
      <c r="BC56" s="9"/>
      <c r="BD56" s="8"/>
      <c r="BE56" s="9">
        <v>0</v>
      </c>
      <c r="BF56" s="40">
        <v>0</v>
      </c>
      <c r="BG56" s="9">
        <v>0</v>
      </c>
      <c r="BH56" s="8"/>
      <c r="BI56" s="8">
        <f t="shared" si="13"/>
        <v>4454294.49</v>
      </c>
      <c r="BJ56" s="8">
        <f t="shared" si="14"/>
        <v>4454294.49</v>
      </c>
      <c r="BK56" s="9">
        <v>1747</v>
      </c>
      <c r="BL56" s="8">
        <v>789540.39</v>
      </c>
      <c r="BM56" s="9">
        <v>323</v>
      </c>
      <c r="BN56" s="8">
        <v>164065.18</v>
      </c>
      <c r="BO56" s="9">
        <v>3296</v>
      </c>
      <c r="BP56" s="8">
        <v>3500688.92</v>
      </c>
      <c r="BQ56" s="9">
        <v>0</v>
      </c>
      <c r="BR56" s="8">
        <v>0</v>
      </c>
      <c r="BS56" s="9">
        <v>0</v>
      </c>
      <c r="BT56" s="40">
        <v>0</v>
      </c>
      <c r="BU56" s="9"/>
      <c r="BV56" s="8"/>
      <c r="BW56" s="9">
        <v>0</v>
      </c>
      <c r="BX56" s="40">
        <v>0</v>
      </c>
      <c r="BY56" s="9">
        <v>0</v>
      </c>
      <c r="BZ56" s="8"/>
      <c r="CA56" s="8">
        <f t="shared" si="15"/>
        <v>4454294.47</v>
      </c>
      <c r="CB56" s="8">
        <f t="shared" si="16"/>
        <v>4454294.47</v>
      </c>
      <c r="CC56" s="9">
        <v>1747</v>
      </c>
      <c r="CD56" s="8">
        <v>789540.4</v>
      </c>
      <c r="CE56" s="9">
        <v>322</v>
      </c>
      <c r="CF56" s="8">
        <v>164065.17000000001</v>
      </c>
      <c r="CG56" s="9">
        <v>3297</v>
      </c>
      <c r="CH56" s="8">
        <v>3500688.9</v>
      </c>
      <c r="CI56" s="9">
        <v>0</v>
      </c>
      <c r="CJ56" s="8">
        <v>0</v>
      </c>
      <c r="CK56" s="9">
        <v>0</v>
      </c>
      <c r="CL56" s="40">
        <v>0</v>
      </c>
      <c r="CM56" s="9"/>
      <c r="CN56" s="8"/>
      <c r="CO56" s="9">
        <v>0</v>
      </c>
      <c r="CP56" s="40">
        <v>0</v>
      </c>
      <c r="CQ56" s="9">
        <v>0</v>
      </c>
      <c r="CR56" s="8"/>
    </row>
    <row r="57" spans="1:96" ht="15" customHeight="1" x14ac:dyDescent="0.25">
      <c r="A57" s="12">
        <v>45</v>
      </c>
      <c r="B57" s="18" t="s">
        <v>166</v>
      </c>
      <c r="C57" s="12">
        <v>330008</v>
      </c>
      <c r="D57" s="25" t="s">
        <v>164</v>
      </c>
      <c r="E57" s="25" t="s">
        <v>167</v>
      </c>
      <c r="F57" s="31" t="s">
        <v>165</v>
      </c>
      <c r="G57" s="8">
        <f t="shared" si="6"/>
        <v>7915505.4800000004</v>
      </c>
      <c r="H57" s="8">
        <f t="shared" si="7"/>
        <v>5592900.9100000001</v>
      </c>
      <c r="I57" s="9">
        <f t="shared" ref="I57:W73" si="19">AA57+AS57+BK57+CC57</f>
        <v>7274</v>
      </c>
      <c r="J57" s="8">
        <f t="shared" si="19"/>
        <v>3263885</v>
      </c>
      <c r="K57" s="9">
        <f t="shared" si="19"/>
        <v>145</v>
      </c>
      <c r="L57" s="8">
        <f t="shared" si="19"/>
        <v>61235.79</v>
      </c>
      <c r="M57" s="9">
        <f t="shared" si="19"/>
        <v>2183</v>
      </c>
      <c r="N57" s="8">
        <f t="shared" si="19"/>
        <v>2267780.12</v>
      </c>
      <c r="O57" s="9">
        <f t="shared" si="19"/>
        <v>297</v>
      </c>
      <c r="P57" s="8">
        <f t="shared" si="19"/>
        <v>2322604.5699999998</v>
      </c>
      <c r="Q57" s="9">
        <f t="shared" si="19"/>
        <v>0</v>
      </c>
      <c r="R57" s="8">
        <f t="shared" si="19"/>
        <v>0</v>
      </c>
      <c r="S57" s="9">
        <f t="shared" si="19"/>
        <v>0</v>
      </c>
      <c r="T57" s="8">
        <f t="shared" si="19"/>
        <v>0</v>
      </c>
      <c r="U57" s="9">
        <f t="shared" si="19"/>
        <v>0</v>
      </c>
      <c r="V57" s="8">
        <f t="shared" si="19"/>
        <v>0</v>
      </c>
      <c r="W57" s="9">
        <f t="shared" si="19"/>
        <v>0</v>
      </c>
      <c r="X57" s="8">
        <f t="shared" si="18"/>
        <v>0</v>
      </c>
      <c r="Y57" s="8">
        <f t="shared" si="9"/>
        <v>2014637.55</v>
      </c>
      <c r="Z57" s="8">
        <f t="shared" si="10"/>
        <v>1433986.41</v>
      </c>
      <c r="AA57" s="9">
        <v>1819</v>
      </c>
      <c r="AB57" s="8">
        <v>834209.45</v>
      </c>
      <c r="AC57" s="9">
        <v>36</v>
      </c>
      <c r="AD57" s="8">
        <v>15308.95</v>
      </c>
      <c r="AE57" s="9">
        <v>546</v>
      </c>
      <c r="AF57" s="8">
        <v>584468.01</v>
      </c>
      <c r="AG57" s="9">
        <v>74</v>
      </c>
      <c r="AH57" s="8">
        <v>580651.14</v>
      </c>
      <c r="AI57" s="9">
        <v>0</v>
      </c>
      <c r="AJ57" s="40">
        <v>0</v>
      </c>
      <c r="AK57" s="9"/>
      <c r="AL57" s="8"/>
      <c r="AM57" s="9">
        <v>0</v>
      </c>
      <c r="AN57" s="40">
        <v>0</v>
      </c>
      <c r="AO57" s="9">
        <v>0</v>
      </c>
      <c r="AP57" s="8"/>
      <c r="AQ57" s="8">
        <f t="shared" si="11"/>
        <v>2014637.55</v>
      </c>
      <c r="AR57" s="8">
        <f t="shared" si="12"/>
        <v>1433986.41</v>
      </c>
      <c r="AS57" s="9">
        <v>1819</v>
      </c>
      <c r="AT57" s="8">
        <v>834209.45</v>
      </c>
      <c r="AU57" s="9">
        <v>36</v>
      </c>
      <c r="AV57" s="8">
        <v>15308.95</v>
      </c>
      <c r="AW57" s="9">
        <v>546</v>
      </c>
      <c r="AX57" s="8">
        <v>584468.01</v>
      </c>
      <c r="AY57" s="9">
        <v>74</v>
      </c>
      <c r="AZ57" s="8">
        <v>580651.14</v>
      </c>
      <c r="BA57" s="9">
        <v>0</v>
      </c>
      <c r="BB57" s="40">
        <v>0</v>
      </c>
      <c r="BC57" s="9"/>
      <c r="BD57" s="8"/>
      <c r="BE57" s="9">
        <v>0</v>
      </c>
      <c r="BF57" s="40">
        <v>0</v>
      </c>
      <c r="BG57" s="9">
        <v>0</v>
      </c>
      <c r="BH57" s="8"/>
      <c r="BI57" s="8">
        <f t="shared" si="13"/>
        <v>2014637.55</v>
      </c>
      <c r="BJ57" s="8">
        <f t="shared" si="14"/>
        <v>1433986.41</v>
      </c>
      <c r="BK57" s="9">
        <v>1819</v>
      </c>
      <c r="BL57" s="8">
        <v>834209.45</v>
      </c>
      <c r="BM57" s="9">
        <v>36</v>
      </c>
      <c r="BN57" s="8">
        <v>15308.95</v>
      </c>
      <c r="BO57" s="9">
        <v>546</v>
      </c>
      <c r="BP57" s="8">
        <v>584468.01</v>
      </c>
      <c r="BQ57" s="9">
        <v>74</v>
      </c>
      <c r="BR57" s="8">
        <v>580651.14</v>
      </c>
      <c r="BS57" s="9">
        <v>0</v>
      </c>
      <c r="BT57" s="40">
        <v>0</v>
      </c>
      <c r="BU57" s="9"/>
      <c r="BV57" s="8"/>
      <c r="BW57" s="9">
        <v>0</v>
      </c>
      <c r="BX57" s="40">
        <v>0</v>
      </c>
      <c r="BY57" s="9">
        <v>0</v>
      </c>
      <c r="BZ57" s="8"/>
      <c r="CA57" s="8">
        <f t="shared" si="15"/>
        <v>1871592.83</v>
      </c>
      <c r="CB57" s="8">
        <f t="shared" si="16"/>
        <v>1290941.68</v>
      </c>
      <c r="CC57" s="9">
        <v>1817</v>
      </c>
      <c r="CD57" s="8">
        <v>761256.65</v>
      </c>
      <c r="CE57" s="9">
        <v>37</v>
      </c>
      <c r="CF57" s="8">
        <v>15308.94</v>
      </c>
      <c r="CG57" s="9">
        <v>545</v>
      </c>
      <c r="CH57" s="8">
        <v>514376.09</v>
      </c>
      <c r="CI57" s="9">
        <v>75</v>
      </c>
      <c r="CJ57" s="8">
        <v>580651.15</v>
      </c>
      <c r="CK57" s="9">
        <v>0</v>
      </c>
      <c r="CL57" s="40">
        <v>0</v>
      </c>
      <c r="CM57" s="9"/>
      <c r="CN57" s="8"/>
      <c r="CO57" s="9">
        <v>0</v>
      </c>
      <c r="CP57" s="40">
        <v>0</v>
      </c>
      <c r="CQ57" s="9">
        <v>0</v>
      </c>
      <c r="CR57" s="8"/>
    </row>
    <row r="58" spans="1:96" ht="15" customHeight="1" x14ac:dyDescent="0.25">
      <c r="A58" s="12">
        <v>46</v>
      </c>
      <c r="B58" s="18" t="s">
        <v>168</v>
      </c>
      <c r="C58" s="12">
        <v>330387</v>
      </c>
      <c r="D58" s="25" t="s">
        <v>164</v>
      </c>
      <c r="E58" s="25" t="s">
        <v>161</v>
      </c>
      <c r="F58" s="31" t="s">
        <v>165</v>
      </c>
      <c r="G58" s="8">
        <f t="shared" si="6"/>
        <v>1128056.1399999999</v>
      </c>
      <c r="H58" s="8">
        <f t="shared" si="7"/>
        <v>0</v>
      </c>
      <c r="I58" s="9">
        <f t="shared" si="19"/>
        <v>0</v>
      </c>
      <c r="J58" s="8">
        <f t="shared" si="19"/>
        <v>0</v>
      </c>
      <c r="K58" s="9">
        <f t="shared" si="19"/>
        <v>0</v>
      </c>
      <c r="L58" s="8">
        <f t="shared" si="19"/>
        <v>0</v>
      </c>
      <c r="M58" s="9">
        <f t="shared" si="19"/>
        <v>0</v>
      </c>
      <c r="N58" s="8">
        <f t="shared" si="19"/>
        <v>0</v>
      </c>
      <c r="O58" s="9">
        <f t="shared" si="19"/>
        <v>94</v>
      </c>
      <c r="P58" s="8">
        <f t="shared" si="19"/>
        <v>793095.99</v>
      </c>
      <c r="Q58" s="9">
        <f t="shared" si="19"/>
        <v>24</v>
      </c>
      <c r="R58" s="8">
        <f t="shared" si="19"/>
        <v>334960.15000000002</v>
      </c>
      <c r="S58" s="9">
        <f t="shared" si="19"/>
        <v>0</v>
      </c>
      <c r="T58" s="8">
        <f t="shared" si="19"/>
        <v>0</v>
      </c>
      <c r="U58" s="9">
        <f t="shared" si="19"/>
        <v>0</v>
      </c>
      <c r="V58" s="8">
        <f t="shared" si="19"/>
        <v>0</v>
      </c>
      <c r="W58" s="9">
        <f t="shared" si="19"/>
        <v>0</v>
      </c>
      <c r="X58" s="8">
        <f t="shared" si="18"/>
        <v>0</v>
      </c>
      <c r="Y58" s="8">
        <f t="shared" si="9"/>
        <v>282014.03999999998</v>
      </c>
      <c r="Z58" s="8">
        <f t="shared" si="10"/>
        <v>0</v>
      </c>
      <c r="AA58" s="9">
        <v>0</v>
      </c>
      <c r="AB58" s="8">
        <v>0</v>
      </c>
      <c r="AC58" s="9">
        <v>0</v>
      </c>
      <c r="AD58" s="8">
        <v>0</v>
      </c>
      <c r="AE58" s="9">
        <v>0</v>
      </c>
      <c r="AF58" s="8">
        <v>0</v>
      </c>
      <c r="AG58" s="9">
        <v>24</v>
      </c>
      <c r="AH58" s="8">
        <v>198274</v>
      </c>
      <c r="AI58" s="9">
        <v>6</v>
      </c>
      <c r="AJ58" s="40">
        <v>83740.039999999994</v>
      </c>
      <c r="AK58" s="9"/>
      <c r="AL58" s="8"/>
      <c r="AM58" s="9">
        <v>0</v>
      </c>
      <c r="AN58" s="40">
        <v>0</v>
      </c>
      <c r="AO58" s="9">
        <v>0</v>
      </c>
      <c r="AP58" s="8"/>
      <c r="AQ58" s="8">
        <f t="shared" si="11"/>
        <v>282014.03999999998</v>
      </c>
      <c r="AR58" s="8">
        <f t="shared" si="12"/>
        <v>0</v>
      </c>
      <c r="AS58" s="9">
        <v>0</v>
      </c>
      <c r="AT58" s="8">
        <v>0</v>
      </c>
      <c r="AU58" s="9">
        <v>0</v>
      </c>
      <c r="AV58" s="8">
        <v>0</v>
      </c>
      <c r="AW58" s="9">
        <v>0</v>
      </c>
      <c r="AX58" s="8">
        <v>0</v>
      </c>
      <c r="AY58" s="9">
        <v>24</v>
      </c>
      <c r="AZ58" s="8">
        <v>198274</v>
      </c>
      <c r="BA58" s="9">
        <v>6</v>
      </c>
      <c r="BB58" s="40">
        <v>83740.039999999994</v>
      </c>
      <c r="BC58" s="9"/>
      <c r="BD58" s="8"/>
      <c r="BE58" s="9">
        <v>0</v>
      </c>
      <c r="BF58" s="40">
        <v>0</v>
      </c>
      <c r="BG58" s="9">
        <v>0</v>
      </c>
      <c r="BH58" s="8"/>
      <c r="BI58" s="8">
        <f t="shared" si="13"/>
        <v>282014.03999999998</v>
      </c>
      <c r="BJ58" s="8">
        <f t="shared" si="14"/>
        <v>0</v>
      </c>
      <c r="BK58" s="9">
        <v>0</v>
      </c>
      <c r="BL58" s="8">
        <v>0</v>
      </c>
      <c r="BM58" s="9">
        <v>0</v>
      </c>
      <c r="BN58" s="8">
        <v>0</v>
      </c>
      <c r="BO58" s="9">
        <v>0</v>
      </c>
      <c r="BP58" s="8">
        <v>0</v>
      </c>
      <c r="BQ58" s="9">
        <v>24</v>
      </c>
      <c r="BR58" s="8">
        <v>198274</v>
      </c>
      <c r="BS58" s="9">
        <v>6</v>
      </c>
      <c r="BT58" s="40">
        <v>83740.039999999994</v>
      </c>
      <c r="BU58" s="9"/>
      <c r="BV58" s="8"/>
      <c r="BW58" s="9">
        <v>0</v>
      </c>
      <c r="BX58" s="40">
        <v>0</v>
      </c>
      <c r="BY58" s="9">
        <v>0</v>
      </c>
      <c r="BZ58" s="8"/>
      <c r="CA58" s="8">
        <f t="shared" si="15"/>
        <v>282014.02</v>
      </c>
      <c r="CB58" s="8">
        <f t="shared" si="16"/>
        <v>0</v>
      </c>
      <c r="CC58" s="9">
        <v>0</v>
      </c>
      <c r="CD58" s="8">
        <v>0</v>
      </c>
      <c r="CE58" s="9">
        <v>0</v>
      </c>
      <c r="CF58" s="8">
        <v>0</v>
      </c>
      <c r="CG58" s="9">
        <v>0</v>
      </c>
      <c r="CH58" s="8">
        <v>0</v>
      </c>
      <c r="CI58" s="9">
        <v>22</v>
      </c>
      <c r="CJ58" s="8">
        <v>198273.99</v>
      </c>
      <c r="CK58" s="9">
        <v>6</v>
      </c>
      <c r="CL58" s="40">
        <v>83740.03</v>
      </c>
      <c r="CM58" s="9"/>
      <c r="CN58" s="8"/>
      <c r="CO58" s="9">
        <v>0</v>
      </c>
      <c r="CP58" s="40">
        <v>0</v>
      </c>
      <c r="CQ58" s="9">
        <v>0</v>
      </c>
      <c r="CR58" s="8"/>
    </row>
    <row r="59" spans="1:96" x14ac:dyDescent="0.25">
      <c r="A59" s="12"/>
      <c r="B59" s="17" t="s">
        <v>40</v>
      </c>
      <c r="C59" s="12"/>
      <c r="D59" s="25"/>
      <c r="E59" s="25"/>
      <c r="F59" s="31"/>
      <c r="G59" s="8">
        <f t="shared" si="6"/>
        <v>0</v>
      </c>
      <c r="H59" s="8">
        <f t="shared" si="7"/>
        <v>0</v>
      </c>
      <c r="I59" s="9">
        <f t="shared" si="19"/>
        <v>0</v>
      </c>
      <c r="J59" s="8">
        <f t="shared" si="19"/>
        <v>0</v>
      </c>
      <c r="K59" s="9">
        <f t="shared" si="19"/>
        <v>0</v>
      </c>
      <c r="L59" s="8">
        <f t="shared" si="19"/>
        <v>0</v>
      </c>
      <c r="M59" s="9">
        <f t="shared" si="19"/>
        <v>0</v>
      </c>
      <c r="N59" s="8">
        <f t="shared" si="19"/>
        <v>0</v>
      </c>
      <c r="O59" s="9">
        <f t="shared" si="19"/>
        <v>0</v>
      </c>
      <c r="P59" s="8">
        <f t="shared" si="19"/>
        <v>0</v>
      </c>
      <c r="Q59" s="9">
        <f t="shared" si="19"/>
        <v>0</v>
      </c>
      <c r="R59" s="8">
        <f t="shared" si="19"/>
        <v>0</v>
      </c>
      <c r="S59" s="9">
        <f t="shared" si="19"/>
        <v>0</v>
      </c>
      <c r="T59" s="8">
        <f t="shared" si="19"/>
        <v>0</v>
      </c>
      <c r="U59" s="9">
        <f t="shared" si="19"/>
        <v>0</v>
      </c>
      <c r="V59" s="8">
        <f t="shared" si="19"/>
        <v>0</v>
      </c>
      <c r="W59" s="9">
        <f t="shared" si="19"/>
        <v>0</v>
      </c>
      <c r="X59" s="8">
        <f t="shared" si="18"/>
        <v>0</v>
      </c>
      <c r="Y59" s="8">
        <f t="shared" si="9"/>
        <v>0</v>
      </c>
      <c r="Z59" s="8">
        <f t="shared" si="10"/>
        <v>0</v>
      </c>
      <c r="AA59" s="9">
        <v>0</v>
      </c>
      <c r="AB59" s="8">
        <v>0</v>
      </c>
      <c r="AC59" s="9">
        <v>0</v>
      </c>
      <c r="AD59" s="8">
        <v>0</v>
      </c>
      <c r="AE59" s="9">
        <v>0</v>
      </c>
      <c r="AF59" s="8">
        <v>0</v>
      </c>
      <c r="AG59" s="9">
        <v>0</v>
      </c>
      <c r="AH59" s="8">
        <v>0</v>
      </c>
      <c r="AI59" s="9">
        <v>0</v>
      </c>
      <c r="AJ59" s="40">
        <v>0</v>
      </c>
      <c r="AK59" s="9"/>
      <c r="AL59" s="8"/>
      <c r="AM59" s="9">
        <v>0</v>
      </c>
      <c r="AN59" s="40">
        <v>0</v>
      </c>
      <c r="AO59" s="9">
        <v>0</v>
      </c>
      <c r="AP59" s="8"/>
      <c r="AQ59" s="8">
        <f t="shared" si="11"/>
        <v>0</v>
      </c>
      <c r="AR59" s="8">
        <f t="shared" si="12"/>
        <v>0</v>
      </c>
      <c r="AS59" s="9">
        <v>0</v>
      </c>
      <c r="AT59" s="8">
        <v>0</v>
      </c>
      <c r="AU59" s="9">
        <v>0</v>
      </c>
      <c r="AV59" s="8">
        <v>0</v>
      </c>
      <c r="AW59" s="9">
        <v>0</v>
      </c>
      <c r="AX59" s="8">
        <v>0</v>
      </c>
      <c r="AY59" s="9">
        <v>0</v>
      </c>
      <c r="AZ59" s="8">
        <v>0</v>
      </c>
      <c r="BA59" s="9">
        <v>0</v>
      </c>
      <c r="BB59" s="40">
        <v>0</v>
      </c>
      <c r="BC59" s="9"/>
      <c r="BD59" s="8"/>
      <c r="BE59" s="9">
        <v>0</v>
      </c>
      <c r="BF59" s="40">
        <v>0</v>
      </c>
      <c r="BG59" s="9">
        <v>0</v>
      </c>
      <c r="BH59" s="8"/>
      <c r="BI59" s="8">
        <f t="shared" si="13"/>
        <v>0</v>
      </c>
      <c r="BJ59" s="8">
        <f t="shared" si="14"/>
        <v>0</v>
      </c>
      <c r="BK59" s="9">
        <v>0</v>
      </c>
      <c r="BL59" s="8">
        <v>0</v>
      </c>
      <c r="BM59" s="9">
        <v>0</v>
      </c>
      <c r="BN59" s="8">
        <v>0</v>
      </c>
      <c r="BO59" s="9">
        <v>0</v>
      </c>
      <c r="BP59" s="8">
        <v>0</v>
      </c>
      <c r="BQ59" s="9">
        <v>0</v>
      </c>
      <c r="BR59" s="8">
        <v>0</v>
      </c>
      <c r="BS59" s="9">
        <v>0</v>
      </c>
      <c r="BT59" s="40">
        <v>0</v>
      </c>
      <c r="BU59" s="9"/>
      <c r="BV59" s="8"/>
      <c r="BW59" s="9">
        <v>0</v>
      </c>
      <c r="BX59" s="40">
        <v>0</v>
      </c>
      <c r="BY59" s="9">
        <v>0</v>
      </c>
      <c r="BZ59" s="8"/>
      <c r="CA59" s="8">
        <f t="shared" si="15"/>
        <v>0</v>
      </c>
      <c r="CB59" s="8">
        <f t="shared" si="16"/>
        <v>0</v>
      </c>
      <c r="CC59" s="9">
        <v>0</v>
      </c>
      <c r="CD59" s="8">
        <v>0</v>
      </c>
      <c r="CE59" s="9">
        <v>0</v>
      </c>
      <c r="CF59" s="8">
        <v>0</v>
      </c>
      <c r="CG59" s="9">
        <v>0</v>
      </c>
      <c r="CH59" s="8">
        <v>0</v>
      </c>
      <c r="CI59" s="9">
        <v>0</v>
      </c>
      <c r="CJ59" s="8">
        <v>0</v>
      </c>
      <c r="CK59" s="9">
        <v>0</v>
      </c>
      <c r="CL59" s="40">
        <v>0</v>
      </c>
      <c r="CM59" s="9"/>
      <c r="CN59" s="8"/>
      <c r="CO59" s="9">
        <v>0</v>
      </c>
      <c r="CP59" s="40">
        <v>0</v>
      </c>
      <c r="CQ59" s="9">
        <v>0</v>
      </c>
      <c r="CR59" s="8"/>
    </row>
    <row r="60" spans="1:96" x14ac:dyDescent="0.25">
      <c r="A60" s="12">
        <v>47</v>
      </c>
      <c r="B60" s="18" t="s">
        <v>129</v>
      </c>
      <c r="C60" s="12">
        <v>330310</v>
      </c>
      <c r="D60" s="25" t="s">
        <v>169</v>
      </c>
      <c r="E60" s="25" t="s">
        <v>155</v>
      </c>
      <c r="F60" s="31" t="s">
        <v>170</v>
      </c>
      <c r="G60" s="8">
        <f t="shared" si="6"/>
        <v>208795082.19</v>
      </c>
      <c r="H60" s="8">
        <f t="shared" si="7"/>
        <v>128174332.86</v>
      </c>
      <c r="I60" s="9">
        <f t="shared" si="19"/>
        <v>116172</v>
      </c>
      <c r="J60" s="8">
        <f t="shared" si="19"/>
        <v>56983189.119999997</v>
      </c>
      <c r="K60" s="9">
        <f t="shared" si="19"/>
        <v>12619</v>
      </c>
      <c r="L60" s="8">
        <f t="shared" si="19"/>
        <v>5632334.4500000002</v>
      </c>
      <c r="M60" s="9">
        <f t="shared" si="19"/>
        <v>59529</v>
      </c>
      <c r="N60" s="8">
        <f t="shared" si="19"/>
        <v>65558809.289999999</v>
      </c>
      <c r="O60" s="9">
        <f t="shared" si="19"/>
        <v>1634</v>
      </c>
      <c r="P60" s="8">
        <f t="shared" si="19"/>
        <v>12219348.85</v>
      </c>
      <c r="Q60" s="9">
        <f t="shared" si="19"/>
        <v>4069</v>
      </c>
      <c r="R60" s="8">
        <f t="shared" si="19"/>
        <v>68401400.480000004</v>
      </c>
      <c r="S60" s="9">
        <f t="shared" si="19"/>
        <v>0</v>
      </c>
      <c r="T60" s="8">
        <f t="shared" si="19"/>
        <v>0</v>
      </c>
      <c r="U60" s="9">
        <f t="shared" si="19"/>
        <v>0</v>
      </c>
      <c r="V60" s="8">
        <f t="shared" si="19"/>
        <v>0</v>
      </c>
      <c r="W60" s="9">
        <f t="shared" si="19"/>
        <v>0</v>
      </c>
      <c r="X60" s="8">
        <f t="shared" si="18"/>
        <v>0</v>
      </c>
      <c r="Y60" s="8">
        <f t="shared" si="9"/>
        <v>53216838.399999999</v>
      </c>
      <c r="Z60" s="8">
        <f t="shared" si="10"/>
        <v>33061651.07</v>
      </c>
      <c r="AA60" s="9">
        <v>29043</v>
      </c>
      <c r="AB60" s="8">
        <v>14622482.390000001</v>
      </c>
      <c r="AC60" s="9">
        <v>3155</v>
      </c>
      <c r="AD60" s="8">
        <v>1408083.61</v>
      </c>
      <c r="AE60" s="9">
        <v>14882</v>
      </c>
      <c r="AF60" s="8">
        <v>17031085.07</v>
      </c>
      <c r="AG60" s="9">
        <v>409</v>
      </c>
      <c r="AH60" s="8">
        <v>3054837.21</v>
      </c>
      <c r="AI60" s="9">
        <v>1017</v>
      </c>
      <c r="AJ60" s="40">
        <v>17100350.120000001</v>
      </c>
      <c r="AK60" s="9"/>
      <c r="AL60" s="8"/>
      <c r="AM60" s="9">
        <v>0</v>
      </c>
      <c r="AN60" s="40">
        <v>0</v>
      </c>
      <c r="AO60" s="9">
        <v>0</v>
      </c>
      <c r="AP60" s="8"/>
      <c r="AQ60" s="8">
        <f t="shared" si="11"/>
        <v>53216838.399999999</v>
      </c>
      <c r="AR60" s="8">
        <f t="shared" si="12"/>
        <v>33061651.07</v>
      </c>
      <c r="AS60" s="9">
        <v>29043</v>
      </c>
      <c r="AT60" s="8">
        <v>14622482.390000001</v>
      </c>
      <c r="AU60" s="9">
        <v>3155</v>
      </c>
      <c r="AV60" s="8">
        <v>1408083.61</v>
      </c>
      <c r="AW60" s="9">
        <v>14882</v>
      </c>
      <c r="AX60" s="8">
        <v>17031085.07</v>
      </c>
      <c r="AY60" s="9">
        <v>409</v>
      </c>
      <c r="AZ60" s="8">
        <v>3054837.21</v>
      </c>
      <c r="BA60" s="9">
        <v>1017</v>
      </c>
      <c r="BB60" s="40">
        <v>17100350.120000001</v>
      </c>
      <c r="BC60" s="9"/>
      <c r="BD60" s="8"/>
      <c r="BE60" s="9">
        <v>0</v>
      </c>
      <c r="BF60" s="40">
        <v>0</v>
      </c>
      <c r="BG60" s="9">
        <v>0</v>
      </c>
      <c r="BH60" s="8"/>
      <c r="BI60" s="8">
        <f t="shared" si="13"/>
        <v>53216838.399999999</v>
      </c>
      <c r="BJ60" s="8">
        <f t="shared" si="14"/>
        <v>33061651.07</v>
      </c>
      <c r="BK60" s="9">
        <v>29043</v>
      </c>
      <c r="BL60" s="8">
        <v>14622482.390000001</v>
      </c>
      <c r="BM60" s="9">
        <v>3155</v>
      </c>
      <c r="BN60" s="8">
        <v>1408083.61</v>
      </c>
      <c r="BO60" s="9">
        <v>14882</v>
      </c>
      <c r="BP60" s="8">
        <v>17031085.07</v>
      </c>
      <c r="BQ60" s="9">
        <v>409</v>
      </c>
      <c r="BR60" s="8">
        <v>3054837.21</v>
      </c>
      <c r="BS60" s="9">
        <v>1017</v>
      </c>
      <c r="BT60" s="40">
        <v>17100350.120000001</v>
      </c>
      <c r="BU60" s="9"/>
      <c r="BV60" s="8"/>
      <c r="BW60" s="9">
        <v>0</v>
      </c>
      <c r="BX60" s="40">
        <v>0</v>
      </c>
      <c r="BY60" s="9">
        <v>0</v>
      </c>
      <c r="BZ60" s="8"/>
      <c r="CA60" s="8">
        <f t="shared" si="15"/>
        <v>49144566.990000002</v>
      </c>
      <c r="CB60" s="8">
        <f t="shared" si="16"/>
        <v>28989379.649999999</v>
      </c>
      <c r="CC60" s="9">
        <v>29043</v>
      </c>
      <c r="CD60" s="8">
        <v>13115741.949999999</v>
      </c>
      <c r="CE60" s="9">
        <v>3154</v>
      </c>
      <c r="CF60" s="8">
        <v>1408083.62</v>
      </c>
      <c r="CG60" s="9">
        <v>14883</v>
      </c>
      <c r="CH60" s="8">
        <v>14465554.08</v>
      </c>
      <c r="CI60" s="9">
        <v>407</v>
      </c>
      <c r="CJ60" s="8">
        <v>3054837.22</v>
      </c>
      <c r="CK60" s="9">
        <v>1018</v>
      </c>
      <c r="CL60" s="40">
        <v>17100350.120000001</v>
      </c>
      <c r="CM60" s="9"/>
      <c r="CN60" s="8"/>
      <c r="CO60" s="9">
        <v>0</v>
      </c>
      <c r="CP60" s="40">
        <v>0</v>
      </c>
      <c r="CQ60" s="9">
        <v>0</v>
      </c>
      <c r="CR60" s="8"/>
    </row>
    <row r="61" spans="1:96" x14ac:dyDescent="0.25">
      <c r="A61" s="12">
        <v>48</v>
      </c>
      <c r="B61" s="18" t="s">
        <v>41</v>
      </c>
      <c r="C61" s="12">
        <v>330211</v>
      </c>
      <c r="D61" s="25" t="s">
        <v>169</v>
      </c>
      <c r="E61" s="25" t="s">
        <v>155</v>
      </c>
      <c r="F61" s="31" t="s">
        <v>170</v>
      </c>
      <c r="G61" s="8">
        <f t="shared" si="6"/>
        <v>11455111.560000001</v>
      </c>
      <c r="H61" s="8">
        <f t="shared" si="7"/>
        <v>11455111.560000001</v>
      </c>
      <c r="I61" s="9">
        <f t="shared" si="19"/>
        <v>3949</v>
      </c>
      <c r="J61" s="8">
        <f t="shared" si="19"/>
        <v>1784406.12</v>
      </c>
      <c r="K61" s="9">
        <f t="shared" si="19"/>
        <v>4466</v>
      </c>
      <c r="L61" s="8">
        <f t="shared" si="19"/>
        <v>2270701.41</v>
      </c>
      <c r="M61" s="9">
        <f t="shared" si="19"/>
        <v>6968</v>
      </c>
      <c r="N61" s="8">
        <f t="shared" si="19"/>
        <v>7400004.0300000003</v>
      </c>
      <c r="O61" s="9">
        <f t="shared" si="19"/>
        <v>0</v>
      </c>
      <c r="P61" s="8">
        <f t="shared" si="19"/>
        <v>0</v>
      </c>
      <c r="Q61" s="9">
        <f t="shared" si="19"/>
        <v>0</v>
      </c>
      <c r="R61" s="8">
        <f t="shared" si="19"/>
        <v>0</v>
      </c>
      <c r="S61" s="9">
        <f t="shared" si="19"/>
        <v>0</v>
      </c>
      <c r="T61" s="8">
        <f t="shared" si="19"/>
        <v>0</v>
      </c>
      <c r="U61" s="9">
        <f t="shared" si="19"/>
        <v>0</v>
      </c>
      <c r="V61" s="8">
        <f t="shared" si="19"/>
        <v>0</v>
      </c>
      <c r="W61" s="9">
        <f t="shared" si="19"/>
        <v>0</v>
      </c>
      <c r="X61" s="8">
        <f t="shared" si="18"/>
        <v>0</v>
      </c>
      <c r="Y61" s="8">
        <f t="shared" si="9"/>
        <v>2863777.89</v>
      </c>
      <c r="Z61" s="8">
        <f t="shared" si="10"/>
        <v>2863777.89</v>
      </c>
      <c r="AA61" s="9">
        <v>987</v>
      </c>
      <c r="AB61" s="8">
        <v>446101.53</v>
      </c>
      <c r="AC61" s="9">
        <v>1117</v>
      </c>
      <c r="AD61" s="8">
        <v>567675.35</v>
      </c>
      <c r="AE61" s="9">
        <v>1742</v>
      </c>
      <c r="AF61" s="8">
        <v>1850001.01</v>
      </c>
      <c r="AG61" s="9">
        <v>0</v>
      </c>
      <c r="AH61" s="8">
        <v>0</v>
      </c>
      <c r="AI61" s="9">
        <v>0</v>
      </c>
      <c r="AJ61" s="40">
        <v>0</v>
      </c>
      <c r="AK61" s="9"/>
      <c r="AL61" s="8"/>
      <c r="AM61" s="9">
        <v>0</v>
      </c>
      <c r="AN61" s="40">
        <v>0</v>
      </c>
      <c r="AO61" s="9">
        <v>0</v>
      </c>
      <c r="AP61" s="8"/>
      <c r="AQ61" s="8">
        <f t="shared" si="11"/>
        <v>2863777.89</v>
      </c>
      <c r="AR61" s="8">
        <f t="shared" si="12"/>
        <v>2863777.89</v>
      </c>
      <c r="AS61" s="9">
        <v>987</v>
      </c>
      <c r="AT61" s="8">
        <v>446101.53</v>
      </c>
      <c r="AU61" s="9">
        <v>1117</v>
      </c>
      <c r="AV61" s="8">
        <v>567675.35</v>
      </c>
      <c r="AW61" s="9">
        <v>1742</v>
      </c>
      <c r="AX61" s="8">
        <v>1850001.01</v>
      </c>
      <c r="AY61" s="9">
        <v>0</v>
      </c>
      <c r="AZ61" s="8">
        <v>0</v>
      </c>
      <c r="BA61" s="9">
        <v>0</v>
      </c>
      <c r="BB61" s="40">
        <v>0</v>
      </c>
      <c r="BC61" s="9"/>
      <c r="BD61" s="8"/>
      <c r="BE61" s="9">
        <v>0</v>
      </c>
      <c r="BF61" s="40">
        <v>0</v>
      </c>
      <c r="BG61" s="9">
        <v>0</v>
      </c>
      <c r="BH61" s="8"/>
      <c r="BI61" s="8">
        <f t="shared" si="13"/>
        <v>2863777.89</v>
      </c>
      <c r="BJ61" s="8">
        <f t="shared" si="14"/>
        <v>2863777.89</v>
      </c>
      <c r="BK61" s="9">
        <v>987</v>
      </c>
      <c r="BL61" s="8">
        <v>446101.53</v>
      </c>
      <c r="BM61" s="9">
        <v>1117</v>
      </c>
      <c r="BN61" s="8">
        <v>567675.35</v>
      </c>
      <c r="BO61" s="9">
        <v>1742</v>
      </c>
      <c r="BP61" s="8">
        <v>1850001.01</v>
      </c>
      <c r="BQ61" s="9">
        <v>0</v>
      </c>
      <c r="BR61" s="8">
        <v>0</v>
      </c>
      <c r="BS61" s="9">
        <v>0</v>
      </c>
      <c r="BT61" s="40">
        <v>0</v>
      </c>
      <c r="BU61" s="9"/>
      <c r="BV61" s="8"/>
      <c r="BW61" s="9">
        <v>0</v>
      </c>
      <c r="BX61" s="40">
        <v>0</v>
      </c>
      <c r="BY61" s="9">
        <v>0</v>
      </c>
      <c r="BZ61" s="8"/>
      <c r="CA61" s="8">
        <f t="shared" si="15"/>
        <v>2863777.89</v>
      </c>
      <c r="CB61" s="8">
        <f t="shared" si="16"/>
        <v>2863777.89</v>
      </c>
      <c r="CC61" s="9">
        <v>988</v>
      </c>
      <c r="CD61" s="8">
        <v>446101.53</v>
      </c>
      <c r="CE61" s="9">
        <v>1115</v>
      </c>
      <c r="CF61" s="8">
        <v>567675.36</v>
      </c>
      <c r="CG61" s="9">
        <v>1742</v>
      </c>
      <c r="CH61" s="8">
        <v>1850001</v>
      </c>
      <c r="CI61" s="9">
        <v>0</v>
      </c>
      <c r="CJ61" s="8">
        <v>0</v>
      </c>
      <c r="CK61" s="9">
        <v>0</v>
      </c>
      <c r="CL61" s="40">
        <v>0</v>
      </c>
      <c r="CM61" s="9"/>
      <c r="CN61" s="8"/>
      <c r="CO61" s="9">
        <v>0</v>
      </c>
      <c r="CP61" s="40">
        <v>0</v>
      </c>
      <c r="CQ61" s="9">
        <v>0</v>
      </c>
      <c r="CR61" s="8"/>
    </row>
    <row r="62" spans="1:96" x14ac:dyDescent="0.25">
      <c r="A62" s="12">
        <v>49</v>
      </c>
      <c r="B62" s="18" t="s">
        <v>42</v>
      </c>
      <c r="C62" s="12">
        <v>330333</v>
      </c>
      <c r="D62" s="25" t="s">
        <v>169</v>
      </c>
      <c r="E62" s="25" t="s">
        <v>155</v>
      </c>
      <c r="F62" s="31" t="s">
        <v>170</v>
      </c>
      <c r="G62" s="8">
        <f t="shared" si="6"/>
        <v>31625852.07</v>
      </c>
      <c r="H62" s="8">
        <f t="shared" si="7"/>
        <v>0</v>
      </c>
      <c r="I62" s="9">
        <f t="shared" si="19"/>
        <v>0</v>
      </c>
      <c r="J62" s="8">
        <f t="shared" si="19"/>
        <v>0</v>
      </c>
      <c r="K62" s="9">
        <f t="shared" si="19"/>
        <v>0</v>
      </c>
      <c r="L62" s="8">
        <f t="shared" si="19"/>
        <v>0</v>
      </c>
      <c r="M62" s="9">
        <f t="shared" si="19"/>
        <v>0</v>
      </c>
      <c r="N62" s="8">
        <f t="shared" si="19"/>
        <v>0</v>
      </c>
      <c r="O62" s="9">
        <f t="shared" si="19"/>
        <v>0</v>
      </c>
      <c r="P62" s="8">
        <f t="shared" si="19"/>
        <v>0</v>
      </c>
      <c r="Q62" s="9">
        <f t="shared" si="19"/>
        <v>0</v>
      </c>
      <c r="R62" s="8">
        <f t="shared" si="19"/>
        <v>0</v>
      </c>
      <c r="S62" s="9">
        <f t="shared" si="19"/>
        <v>0</v>
      </c>
      <c r="T62" s="8">
        <f t="shared" si="19"/>
        <v>0</v>
      </c>
      <c r="U62" s="9">
        <f t="shared" si="19"/>
        <v>0</v>
      </c>
      <c r="V62" s="8">
        <f t="shared" si="19"/>
        <v>0</v>
      </c>
      <c r="W62" s="9">
        <f t="shared" si="19"/>
        <v>11620</v>
      </c>
      <c r="X62" s="8">
        <f t="shared" si="18"/>
        <v>31625852.07</v>
      </c>
      <c r="Y62" s="8">
        <f t="shared" si="9"/>
        <v>7896210.5199999996</v>
      </c>
      <c r="Z62" s="8">
        <f t="shared" si="10"/>
        <v>0</v>
      </c>
      <c r="AA62" s="9">
        <v>0</v>
      </c>
      <c r="AB62" s="8">
        <v>0</v>
      </c>
      <c r="AC62" s="9">
        <v>0</v>
      </c>
      <c r="AD62" s="8">
        <v>0</v>
      </c>
      <c r="AE62" s="9">
        <v>0</v>
      </c>
      <c r="AF62" s="8">
        <v>0</v>
      </c>
      <c r="AG62" s="9">
        <v>0</v>
      </c>
      <c r="AH62" s="8">
        <v>0</v>
      </c>
      <c r="AI62" s="9">
        <v>0</v>
      </c>
      <c r="AJ62" s="40">
        <v>0</v>
      </c>
      <c r="AK62" s="9"/>
      <c r="AL62" s="8"/>
      <c r="AM62" s="9">
        <v>0</v>
      </c>
      <c r="AN62" s="40">
        <v>0</v>
      </c>
      <c r="AO62" s="9">
        <v>2905</v>
      </c>
      <c r="AP62" s="8">
        <v>7896210.5199999996</v>
      </c>
      <c r="AQ62" s="8">
        <f t="shared" si="11"/>
        <v>7896210.5199999996</v>
      </c>
      <c r="AR62" s="8">
        <f t="shared" si="12"/>
        <v>0</v>
      </c>
      <c r="AS62" s="9">
        <v>0</v>
      </c>
      <c r="AT62" s="8">
        <v>0</v>
      </c>
      <c r="AU62" s="9">
        <v>0</v>
      </c>
      <c r="AV62" s="8">
        <v>0</v>
      </c>
      <c r="AW62" s="9">
        <v>0</v>
      </c>
      <c r="AX62" s="8">
        <v>0</v>
      </c>
      <c r="AY62" s="9">
        <v>0</v>
      </c>
      <c r="AZ62" s="8">
        <v>0</v>
      </c>
      <c r="BA62" s="9">
        <v>0</v>
      </c>
      <c r="BB62" s="40">
        <v>0</v>
      </c>
      <c r="BC62" s="9"/>
      <c r="BD62" s="8"/>
      <c r="BE62" s="9">
        <v>0</v>
      </c>
      <c r="BF62" s="40">
        <v>0</v>
      </c>
      <c r="BG62" s="9">
        <v>2905</v>
      </c>
      <c r="BH62" s="8">
        <v>7896210.5199999996</v>
      </c>
      <c r="BI62" s="8">
        <f t="shared" si="13"/>
        <v>7896210.5199999996</v>
      </c>
      <c r="BJ62" s="8">
        <f t="shared" si="14"/>
        <v>0</v>
      </c>
      <c r="BK62" s="9">
        <v>0</v>
      </c>
      <c r="BL62" s="8">
        <v>0</v>
      </c>
      <c r="BM62" s="9">
        <v>0</v>
      </c>
      <c r="BN62" s="8">
        <v>0</v>
      </c>
      <c r="BO62" s="9">
        <v>0</v>
      </c>
      <c r="BP62" s="8">
        <v>0</v>
      </c>
      <c r="BQ62" s="9">
        <v>0</v>
      </c>
      <c r="BR62" s="8">
        <v>0</v>
      </c>
      <c r="BS62" s="9">
        <v>0</v>
      </c>
      <c r="BT62" s="40">
        <v>0</v>
      </c>
      <c r="BU62" s="9"/>
      <c r="BV62" s="8"/>
      <c r="BW62" s="9">
        <v>0</v>
      </c>
      <c r="BX62" s="40">
        <v>0</v>
      </c>
      <c r="BY62" s="9">
        <v>2905</v>
      </c>
      <c r="BZ62" s="8">
        <v>7896210.5199999996</v>
      </c>
      <c r="CA62" s="8">
        <f t="shared" si="15"/>
        <v>7937220.5099999998</v>
      </c>
      <c r="CB62" s="8">
        <f t="shared" si="16"/>
        <v>0</v>
      </c>
      <c r="CC62" s="9">
        <v>0</v>
      </c>
      <c r="CD62" s="8">
        <v>0</v>
      </c>
      <c r="CE62" s="9">
        <v>0</v>
      </c>
      <c r="CF62" s="8">
        <v>0</v>
      </c>
      <c r="CG62" s="9">
        <v>0</v>
      </c>
      <c r="CH62" s="8">
        <v>0</v>
      </c>
      <c r="CI62" s="9">
        <v>0</v>
      </c>
      <c r="CJ62" s="8">
        <v>0</v>
      </c>
      <c r="CK62" s="9">
        <v>0</v>
      </c>
      <c r="CL62" s="40">
        <v>0</v>
      </c>
      <c r="CM62" s="9"/>
      <c r="CN62" s="8"/>
      <c r="CO62" s="9">
        <v>0</v>
      </c>
      <c r="CP62" s="40">
        <v>0</v>
      </c>
      <c r="CQ62" s="9">
        <v>2905</v>
      </c>
      <c r="CR62" s="8">
        <v>7937220.5099999998</v>
      </c>
    </row>
    <row r="63" spans="1:96" x14ac:dyDescent="0.25">
      <c r="A63" s="12">
        <v>50</v>
      </c>
      <c r="B63" s="18" t="s">
        <v>140</v>
      </c>
      <c r="C63" s="12">
        <v>330413</v>
      </c>
      <c r="D63" s="25" t="s">
        <v>169</v>
      </c>
      <c r="E63" s="25" t="s">
        <v>161</v>
      </c>
      <c r="F63" s="31" t="s">
        <v>170</v>
      </c>
      <c r="G63" s="8">
        <f t="shared" si="6"/>
        <v>2282734.46</v>
      </c>
      <c r="H63" s="8">
        <f t="shared" si="7"/>
        <v>2282734.46</v>
      </c>
      <c r="I63" s="9">
        <f t="shared" si="19"/>
        <v>113</v>
      </c>
      <c r="J63" s="8">
        <f t="shared" si="19"/>
        <v>51166.38</v>
      </c>
      <c r="K63" s="9">
        <f t="shared" si="19"/>
        <v>864</v>
      </c>
      <c r="L63" s="8">
        <f t="shared" si="19"/>
        <v>439327.25</v>
      </c>
      <c r="M63" s="9">
        <f t="shared" si="19"/>
        <v>1688</v>
      </c>
      <c r="N63" s="8">
        <f t="shared" si="19"/>
        <v>1792240.83</v>
      </c>
      <c r="O63" s="9">
        <f t="shared" si="19"/>
        <v>0</v>
      </c>
      <c r="P63" s="8">
        <f t="shared" si="19"/>
        <v>0</v>
      </c>
      <c r="Q63" s="9">
        <f t="shared" si="19"/>
        <v>0</v>
      </c>
      <c r="R63" s="8">
        <f t="shared" si="19"/>
        <v>0</v>
      </c>
      <c r="S63" s="9">
        <f t="shared" si="19"/>
        <v>0</v>
      </c>
      <c r="T63" s="8">
        <f t="shared" si="19"/>
        <v>0</v>
      </c>
      <c r="U63" s="9">
        <f t="shared" si="19"/>
        <v>0</v>
      </c>
      <c r="V63" s="8">
        <f t="shared" si="19"/>
        <v>0</v>
      </c>
      <c r="W63" s="9">
        <f t="shared" si="19"/>
        <v>0</v>
      </c>
      <c r="X63" s="8">
        <f t="shared" si="18"/>
        <v>0</v>
      </c>
      <c r="Y63" s="8">
        <f t="shared" si="9"/>
        <v>570683.62</v>
      </c>
      <c r="Z63" s="8">
        <f t="shared" si="10"/>
        <v>570683.62</v>
      </c>
      <c r="AA63" s="9">
        <v>28</v>
      </c>
      <c r="AB63" s="8">
        <v>12791.6</v>
      </c>
      <c r="AC63" s="9">
        <v>216</v>
      </c>
      <c r="AD63" s="8">
        <v>109831.81</v>
      </c>
      <c r="AE63" s="9">
        <v>422</v>
      </c>
      <c r="AF63" s="8">
        <v>448060.21</v>
      </c>
      <c r="AG63" s="9">
        <v>0</v>
      </c>
      <c r="AH63" s="8">
        <v>0</v>
      </c>
      <c r="AI63" s="9">
        <v>0</v>
      </c>
      <c r="AJ63" s="40">
        <v>0</v>
      </c>
      <c r="AK63" s="9"/>
      <c r="AL63" s="8"/>
      <c r="AM63" s="9">
        <v>0</v>
      </c>
      <c r="AN63" s="40">
        <v>0</v>
      </c>
      <c r="AO63" s="9">
        <v>0</v>
      </c>
      <c r="AP63" s="8"/>
      <c r="AQ63" s="8">
        <f t="shared" si="11"/>
        <v>570683.62</v>
      </c>
      <c r="AR63" s="8">
        <f t="shared" si="12"/>
        <v>570683.62</v>
      </c>
      <c r="AS63" s="9">
        <v>28</v>
      </c>
      <c r="AT63" s="8">
        <v>12791.6</v>
      </c>
      <c r="AU63" s="9">
        <v>216</v>
      </c>
      <c r="AV63" s="8">
        <v>109831.81</v>
      </c>
      <c r="AW63" s="9">
        <v>422</v>
      </c>
      <c r="AX63" s="8">
        <v>448060.21</v>
      </c>
      <c r="AY63" s="9">
        <v>0</v>
      </c>
      <c r="AZ63" s="8">
        <v>0</v>
      </c>
      <c r="BA63" s="9">
        <v>0</v>
      </c>
      <c r="BB63" s="40">
        <v>0</v>
      </c>
      <c r="BC63" s="9"/>
      <c r="BD63" s="8"/>
      <c r="BE63" s="9">
        <v>0</v>
      </c>
      <c r="BF63" s="40">
        <v>0</v>
      </c>
      <c r="BG63" s="9">
        <v>0</v>
      </c>
      <c r="BH63" s="8"/>
      <c r="BI63" s="8">
        <f t="shared" si="13"/>
        <v>570683.62</v>
      </c>
      <c r="BJ63" s="8">
        <f t="shared" si="14"/>
        <v>570683.62</v>
      </c>
      <c r="BK63" s="9">
        <v>28</v>
      </c>
      <c r="BL63" s="8">
        <v>12791.6</v>
      </c>
      <c r="BM63" s="9">
        <v>216</v>
      </c>
      <c r="BN63" s="8">
        <v>109831.81</v>
      </c>
      <c r="BO63" s="9">
        <v>422</v>
      </c>
      <c r="BP63" s="8">
        <v>448060.21</v>
      </c>
      <c r="BQ63" s="9">
        <v>0</v>
      </c>
      <c r="BR63" s="8">
        <v>0</v>
      </c>
      <c r="BS63" s="9">
        <v>0</v>
      </c>
      <c r="BT63" s="40">
        <v>0</v>
      </c>
      <c r="BU63" s="9"/>
      <c r="BV63" s="8"/>
      <c r="BW63" s="9">
        <v>0</v>
      </c>
      <c r="BX63" s="40">
        <v>0</v>
      </c>
      <c r="BY63" s="9">
        <v>0</v>
      </c>
      <c r="BZ63" s="8"/>
      <c r="CA63" s="8">
        <f t="shared" si="15"/>
        <v>570683.6</v>
      </c>
      <c r="CB63" s="8">
        <f t="shared" si="16"/>
        <v>570683.6</v>
      </c>
      <c r="CC63" s="9">
        <v>29</v>
      </c>
      <c r="CD63" s="8">
        <v>12791.58</v>
      </c>
      <c r="CE63" s="9">
        <v>216</v>
      </c>
      <c r="CF63" s="8">
        <v>109831.82</v>
      </c>
      <c r="CG63" s="9">
        <v>422</v>
      </c>
      <c r="CH63" s="8">
        <v>448060.2</v>
      </c>
      <c r="CI63" s="9">
        <v>0</v>
      </c>
      <c r="CJ63" s="8">
        <v>0</v>
      </c>
      <c r="CK63" s="9">
        <v>0</v>
      </c>
      <c r="CL63" s="40">
        <v>0</v>
      </c>
      <c r="CM63" s="9"/>
      <c r="CN63" s="8"/>
      <c r="CO63" s="9">
        <v>0</v>
      </c>
      <c r="CP63" s="40">
        <v>0</v>
      </c>
      <c r="CQ63" s="9">
        <v>0</v>
      </c>
      <c r="CR63" s="8"/>
    </row>
    <row r="64" spans="1:96" x14ac:dyDescent="0.25">
      <c r="A64" s="12"/>
      <c r="B64" s="17" t="s">
        <v>43</v>
      </c>
      <c r="C64" s="12"/>
      <c r="D64" s="25"/>
      <c r="E64" s="25"/>
      <c r="F64" s="31"/>
      <c r="G64" s="8">
        <f t="shared" si="6"/>
        <v>0</v>
      </c>
      <c r="H64" s="8">
        <f t="shared" si="7"/>
        <v>0</v>
      </c>
      <c r="I64" s="9">
        <f t="shared" si="19"/>
        <v>0</v>
      </c>
      <c r="J64" s="8">
        <f t="shared" si="19"/>
        <v>0</v>
      </c>
      <c r="K64" s="9">
        <f t="shared" si="19"/>
        <v>0</v>
      </c>
      <c r="L64" s="8">
        <f t="shared" si="19"/>
        <v>0</v>
      </c>
      <c r="M64" s="9">
        <f t="shared" si="19"/>
        <v>0</v>
      </c>
      <c r="N64" s="8">
        <f t="shared" si="19"/>
        <v>0</v>
      </c>
      <c r="O64" s="9">
        <f t="shared" si="19"/>
        <v>0</v>
      </c>
      <c r="P64" s="8">
        <f t="shared" si="19"/>
        <v>0</v>
      </c>
      <c r="Q64" s="9">
        <f t="shared" si="19"/>
        <v>0</v>
      </c>
      <c r="R64" s="8">
        <f t="shared" si="19"/>
        <v>0</v>
      </c>
      <c r="S64" s="9">
        <f t="shared" si="19"/>
        <v>0</v>
      </c>
      <c r="T64" s="8">
        <f t="shared" si="19"/>
        <v>0</v>
      </c>
      <c r="U64" s="9">
        <f t="shared" si="19"/>
        <v>0</v>
      </c>
      <c r="V64" s="8">
        <f t="shared" si="19"/>
        <v>0</v>
      </c>
      <c r="W64" s="9">
        <f t="shared" si="19"/>
        <v>0</v>
      </c>
      <c r="X64" s="8">
        <f t="shared" si="18"/>
        <v>0</v>
      </c>
      <c r="Y64" s="8">
        <f t="shared" si="9"/>
        <v>0</v>
      </c>
      <c r="Z64" s="8">
        <f t="shared" si="10"/>
        <v>0</v>
      </c>
      <c r="AA64" s="9">
        <v>0</v>
      </c>
      <c r="AB64" s="8">
        <v>0</v>
      </c>
      <c r="AC64" s="9">
        <v>0</v>
      </c>
      <c r="AD64" s="8">
        <v>0</v>
      </c>
      <c r="AE64" s="9">
        <v>0</v>
      </c>
      <c r="AF64" s="8">
        <v>0</v>
      </c>
      <c r="AG64" s="9">
        <v>0</v>
      </c>
      <c r="AH64" s="8">
        <v>0</v>
      </c>
      <c r="AI64" s="9">
        <v>0</v>
      </c>
      <c r="AJ64" s="40">
        <v>0</v>
      </c>
      <c r="AK64" s="9"/>
      <c r="AL64" s="8"/>
      <c r="AM64" s="9">
        <v>0</v>
      </c>
      <c r="AN64" s="40">
        <v>0</v>
      </c>
      <c r="AO64" s="9">
        <v>0</v>
      </c>
      <c r="AP64" s="8"/>
      <c r="AQ64" s="8">
        <f t="shared" si="11"/>
        <v>0</v>
      </c>
      <c r="AR64" s="8">
        <f t="shared" si="12"/>
        <v>0</v>
      </c>
      <c r="AS64" s="9">
        <v>0</v>
      </c>
      <c r="AT64" s="8">
        <v>0</v>
      </c>
      <c r="AU64" s="9">
        <v>0</v>
      </c>
      <c r="AV64" s="8">
        <v>0</v>
      </c>
      <c r="AW64" s="9">
        <v>0</v>
      </c>
      <c r="AX64" s="8">
        <v>0</v>
      </c>
      <c r="AY64" s="9">
        <v>0</v>
      </c>
      <c r="AZ64" s="8">
        <v>0</v>
      </c>
      <c r="BA64" s="9">
        <v>0</v>
      </c>
      <c r="BB64" s="40">
        <v>0</v>
      </c>
      <c r="BC64" s="9"/>
      <c r="BD64" s="8"/>
      <c r="BE64" s="9">
        <v>0</v>
      </c>
      <c r="BF64" s="40">
        <v>0</v>
      </c>
      <c r="BG64" s="9">
        <v>0</v>
      </c>
      <c r="BH64" s="8"/>
      <c r="BI64" s="8">
        <f t="shared" si="13"/>
        <v>0</v>
      </c>
      <c r="BJ64" s="8">
        <f t="shared" si="14"/>
        <v>0</v>
      </c>
      <c r="BK64" s="9">
        <v>0</v>
      </c>
      <c r="BL64" s="8">
        <v>0</v>
      </c>
      <c r="BM64" s="9">
        <v>0</v>
      </c>
      <c r="BN64" s="8">
        <v>0</v>
      </c>
      <c r="BO64" s="9">
        <v>0</v>
      </c>
      <c r="BP64" s="8">
        <v>0</v>
      </c>
      <c r="BQ64" s="9">
        <v>0</v>
      </c>
      <c r="BR64" s="8">
        <v>0</v>
      </c>
      <c r="BS64" s="9">
        <v>0</v>
      </c>
      <c r="BT64" s="40">
        <v>0</v>
      </c>
      <c r="BU64" s="9"/>
      <c r="BV64" s="8"/>
      <c r="BW64" s="9">
        <v>0</v>
      </c>
      <c r="BX64" s="40">
        <v>0</v>
      </c>
      <c r="BY64" s="9">
        <v>0</v>
      </c>
      <c r="BZ64" s="8"/>
      <c r="CA64" s="8">
        <f t="shared" si="15"/>
        <v>0</v>
      </c>
      <c r="CB64" s="8">
        <f t="shared" si="16"/>
        <v>0</v>
      </c>
      <c r="CC64" s="9">
        <v>0</v>
      </c>
      <c r="CD64" s="8">
        <v>0</v>
      </c>
      <c r="CE64" s="9">
        <v>0</v>
      </c>
      <c r="CF64" s="8">
        <v>0</v>
      </c>
      <c r="CG64" s="9">
        <v>0</v>
      </c>
      <c r="CH64" s="8">
        <v>0</v>
      </c>
      <c r="CI64" s="9">
        <v>0</v>
      </c>
      <c r="CJ64" s="8">
        <v>0</v>
      </c>
      <c r="CK64" s="9">
        <v>0</v>
      </c>
      <c r="CL64" s="40">
        <v>0</v>
      </c>
      <c r="CM64" s="9"/>
      <c r="CN64" s="8"/>
      <c r="CO64" s="9">
        <v>0</v>
      </c>
      <c r="CP64" s="40">
        <v>0</v>
      </c>
      <c r="CQ64" s="9">
        <v>0</v>
      </c>
      <c r="CR64" s="8"/>
    </row>
    <row r="65" spans="1:96" x14ac:dyDescent="0.25">
      <c r="A65" s="12">
        <v>51</v>
      </c>
      <c r="B65" s="18" t="s">
        <v>44</v>
      </c>
      <c r="C65" s="12">
        <v>330019</v>
      </c>
      <c r="D65" s="25" t="s">
        <v>169</v>
      </c>
      <c r="E65" s="25" t="s">
        <v>155</v>
      </c>
      <c r="F65" s="31" t="s">
        <v>170</v>
      </c>
      <c r="G65" s="8">
        <f t="shared" si="6"/>
        <v>128663960.36</v>
      </c>
      <c r="H65" s="8">
        <f t="shared" si="7"/>
        <v>75620817.5</v>
      </c>
      <c r="I65" s="9">
        <f t="shared" si="19"/>
        <v>73620</v>
      </c>
      <c r="J65" s="8">
        <f t="shared" si="19"/>
        <v>47330540.729999997</v>
      </c>
      <c r="K65" s="9">
        <f t="shared" si="19"/>
        <v>7867</v>
      </c>
      <c r="L65" s="8">
        <f t="shared" si="19"/>
        <v>3625736.27</v>
      </c>
      <c r="M65" s="9">
        <f t="shared" si="19"/>
        <v>31302</v>
      </c>
      <c r="N65" s="8">
        <f t="shared" si="19"/>
        <v>24664540.5</v>
      </c>
      <c r="O65" s="9">
        <f t="shared" si="19"/>
        <v>1379</v>
      </c>
      <c r="P65" s="8">
        <f t="shared" si="19"/>
        <v>10072080.640000001</v>
      </c>
      <c r="Q65" s="9">
        <f t="shared" si="19"/>
        <v>2483</v>
      </c>
      <c r="R65" s="8">
        <f t="shared" si="19"/>
        <v>31360234.789999999</v>
      </c>
      <c r="S65" s="9">
        <f t="shared" si="19"/>
        <v>0</v>
      </c>
      <c r="T65" s="8">
        <f t="shared" si="19"/>
        <v>0</v>
      </c>
      <c r="U65" s="9">
        <f t="shared" si="19"/>
        <v>0</v>
      </c>
      <c r="V65" s="8">
        <f t="shared" si="19"/>
        <v>0</v>
      </c>
      <c r="W65" s="9">
        <f t="shared" si="19"/>
        <v>5596</v>
      </c>
      <c r="X65" s="8">
        <f t="shared" si="18"/>
        <v>11610827.43</v>
      </c>
      <c r="Y65" s="8">
        <f t="shared" si="9"/>
        <v>32625421.719999999</v>
      </c>
      <c r="Z65" s="8">
        <f t="shared" si="10"/>
        <v>19364636</v>
      </c>
      <c r="AA65" s="9">
        <v>18405</v>
      </c>
      <c r="AB65" s="8">
        <v>12076133.939999999</v>
      </c>
      <c r="AC65" s="9">
        <v>1967</v>
      </c>
      <c r="AD65" s="8">
        <v>906434.07</v>
      </c>
      <c r="AE65" s="9">
        <v>7826</v>
      </c>
      <c r="AF65" s="8">
        <v>6382067.9900000002</v>
      </c>
      <c r="AG65" s="9">
        <v>345</v>
      </c>
      <c r="AH65" s="8">
        <v>2518020.16</v>
      </c>
      <c r="AI65" s="9">
        <v>621</v>
      </c>
      <c r="AJ65" s="40">
        <v>7840058.7000000002</v>
      </c>
      <c r="AK65" s="9"/>
      <c r="AL65" s="8"/>
      <c r="AM65" s="9">
        <v>0</v>
      </c>
      <c r="AN65" s="40">
        <v>0</v>
      </c>
      <c r="AO65" s="9">
        <v>1399</v>
      </c>
      <c r="AP65" s="8">
        <v>2902706.86</v>
      </c>
      <c r="AQ65" s="8">
        <f t="shared" si="11"/>
        <v>32625421.719999999</v>
      </c>
      <c r="AR65" s="8">
        <f t="shared" si="12"/>
        <v>19364636</v>
      </c>
      <c r="AS65" s="9">
        <v>18405</v>
      </c>
      <c r="AT65" s="8">
        <v>12076133.939999999</v>
      </c>
      <c r="AU65" s="9">
        <v>1967</v>
      </c>
      <c r="AV65" s="8">
        <v>906434.07</v>
      </c>
      <c r="AW65" s="9">
        <v>7826</v>
      </c>
      <c r="AX65" s="8">
        <v>6382067.9900000002</v>
      </c>
      <c r="AY65" s="9">
        <v>345</v>
      </c>
      <c r="AZ65" s="8">
        <v>2518020.16</v>
      </c>
      <c r="BA65" s="9">
        <v>621</v>
      </c>
      <c r="BB65" s="40">
        <v>7840058.7000000002</v>
      </c>
      <c r="BC65" s="9"/>
      <c r="BD65" s="8"/>
      <c r="BE65" s="9">
        <v>0</v>
      </c>
      <c r="BF65" s="40">
        <v>0</v>
      </c>
      <c r="BG65" s="9">
        <v>1399</v>
      </c>
      <c r="BH65" s="8">
        <v>2902706.86</v>
      </c>
      <c r="BI65" s="8">
        <f t="shared" si="13"/>
        <v>32625421.719999999</v>
      </c>
      <c r="BJ65" s="8">
        <f t="shared" si="14"/>
        <v>19364636</v>
      </c>
      <c r="BK65" s="9">
        <v>18405</v>
      </c>
      <c r="BL65" s="8">
        <v>12076133.939999999</v>
      </c>
      <c r="BM65" s="9">
        <v>1967</v>
      </c>
      <c r="BN65" s="8">
        <v>906434.07</v>
      </c>
      <c r="BO65" s="9">
        <v>7826</v>
      </c>
      <c r="BP65" s="8">
        <v>6382067.9900000002</v>
      </c>
      <c r="BQ65" s="9">
        <v>345</v>
      </c>
      <c r="BR65" s="8">
        <v>2518020.16</v>
      </c>
      <c r="BS65" s="9">
        <v>621</v>
      </c>
      <c r="BT65" s="40">
        <v>7840058.7000000002</v>
      </c>
      <c r="BU65" s="9"/>
      <c r="BV65" s="8"/>
      <c r="BW65" s="9">
        <v>0</v>
      </c>
      <c r="BX65" s="40">
        <v>0</v>
      </c>
      <c r="BY65" s="9">
        <v>1399</v>
      </c>
      <c r="BZ65" s="8">
        <v>2902706.86</v>
      </c>
      <c r="CA65" s="8">
        <f t="shared" si="15"/>
        <v>30787695.199999999</v>
      </c>
      <c r="CB65" s="8">
        <f t="shared" si="16"/>
        <v>17526909.5</v>
      </c>
      <c r="CC65" s="9">
        <v>18405</v>
      </c>
      <c r="CD65" s="8">
        <v>11102138.91</v>
      </c>
      <c r="CE65" s="9">
        <v>1966</v>
      </c>
      <c r="CF65" s="8">
        <v>906434.06</v>
      </c>
      <c r="CG65" s="9">
        <v>7824</v>
      </c>
      <c r="CH65" s="8">
        <v>5518336.5300000003</v>
      </c>
      <c r="CI65" s="9">
        <v>344</v>
      </c>
      <c r="CJ65" s="8">
        <v>2518020.16</v>
      </c>
      <c r="CK65" s="9">
        <v>620</v>
      </c>
      <c r="CL65" s="40">
        <v>7840058.6900000004</v>
      </c>
      <c r="CM65" s="9"/>
      <c r="CN65" s="8"/>
      <c r="CO65" s="9">
        <v>0</v>
      </c>
      <c r="CP65" s="40">
        <v>0</v>
      </c>
      <c r="CQ65" s="9">
        <v>1399</v>
      </c>
      <c r="CR65" s="8">
        <v>2902706.85</v>
      </c>
    </row>
    <row r="66" spans="1:96" x14ac:dyDescent="0.25">
      <c r="A66" s="12"/>
      <c r="B66" s="17" t="s">
        <v>45</v>
      </c>
      <c r="C66" s="12"/>
      <c r="D66" s="25"/>
      <c r="E66" s="25"/>
      <c r="F66" s="31"/>
      <c r="G66" s="8">
        <f t="shared" si="6"/>
        <v>0</v>
      </c>
      <c r="H66" s="8">
        <f t="shared" si="7"/>
        <v>0</v>
      </c>
      <c r="I66" s="9">
        <f t="shared" si="19"/>
        <v>0</v>
      </c>
      <c r="J66" s="8">
        <f t="shared" si="19"/>
        <v>0</v>
      </c>
      <c r="K66" s="9">
        <f t="shared" si="19"/>
        <v>0</v>
      </c>
      <c r="L66" s="8">
        <f t="shared" si="19"/>
        <v>0</v>
      </c>
      <c r="M66" s="9">
        <f t="shared" si="19"/>
        <v>0</v>
      </c>
      <c r="N66" s="8">
        <f t="shared" si="19"/>
        <v>0</v>
      </c>
      <c r="O66" s="9">
        <f t="shared" si="19"/>
        <v>0</v>
      </c>
      <c r="P66" s="8">
        <f t="shared" si="19"/>
        <v>0</v>
      </c>
      <c r="Q66" s="9">
        <f t="shared" si="19"/>
        <v>0</v>
      </c>
      <c r="R66" s="8">
        <f t="shared" si="19"/>
        <v>0</v>
      </c>
      <c r="S66" s="9">
        <f t="shared" si="19"/>
        <v>0</v>
      </c>
      <c r="T66" s="8">
        <f t="shared" si="19"/>
        <v>0</v>
      </c>
      <c r="U66" s="9">
        <f t="shared" si="19"/>
        <v>0</v>
      </c>
      <c r="V66" s="8">
        <f t="shared" si="19"/>
        <v>0</v>
      </c>
      <c r="W66" s="9">
        <f t="shared" si="19"/>
        <v>0</v>
      </c>
      <c r="X66" s="8">
        <f t="shared" si="18"/>
        <v>0</v>
      </c>
      <c r="Y66" s="8">
        <f t="shared" si="9"/>
        <v>0</v>
      </c>
      <c r="Z66" s="8">
        <f t="shared" si="10"/>
        <v>0</v>
      </c>
      <c r="AA66" s="9">
        <v>0</v>
      </c>
      <c r="AB66" s="8">
        <v>0</v>
      </c>
      <c r="AC66" s="9">
        <v>0</v>
      </c>
      <c r="AD66" s="8">
        <v>0</v>
      </c>
      <c r="AE66" s="9">
        <v>0</v>
      </c>
      <c r="AF66" s="8">
        <v>0</v>
      </c>
      <c r="AG66" s="9">
        <v>0</v>
      </c>
      <c r="AH66" s="8">
        <v>0</v>
      </c>
      <c r="AI66" s="9">
        <v>0</v>
      </c>
      <c r="AJ66" s="40">
        <v>0</v>
      </c>
      <c r="AK66" s="9"/>
      <c r="AL66" s="8"/>
      <c r="AM66" s="9">
        <v>0</v>
      </c>
      <c r="AN66" s="40">
        <v>0</v>
      </c>
      <c r="AO66" s="9">
        <v>0</v>
      </c>
      <c r="AP66" s="8"/>
      <c r="AQ66" s="8">
        <f t="shared" si="11"/>
        <v>0</v>
      </c>
      <c r="AR66" s="8">
        <f t="shared" si="12"/>
        <v>0</v>
      </c>
      <c r="AS66" s="9">
        <v>0</v>
      </c>
      <c r="AT66" s="8">
        <v>0</v>
      </c>
      <c r="AU66" s="9">
        <v>0</v>
      </c>
      <c r="AV66" s="8">
        <v>0</v>
      </c>
      <c r="AW66" s="9">
        <v>0</v>
      </c>
      <c r="AX66" s="8">
        <v>0</v>
      </c>
      <c r="AY66" s="9">
        <v>0</v>
      </c>
      <c r="AZ66" s="8">
        <v>0</v>
      </c>
      <c r="BA66" s="9">
        <v>0</v>
      </c>
      <c r="BB66" s="40">
        <v>0</v>
      </c>
      <c r="BC66" s="9"/>
      <c r="BD66" s="8"/>
      <c r="BE66" s="9">
        <v>0</v>
      </c>
      <c r="BF66" s="40">
        <v>0</v>
      </c>
      <c r="BG66" s="9">
        <v>0</v>
      </c>
      <c r="BH66" s="8"/>
      <c r="BI66" s="8">
        <f t="shared" si="13"/>
        <v>0</v>
      </c>
      <c r="BJ66" s="8">
        <f t="shared" si="14"/>
        <v>0</v>
      </c>
      <c r="BK66" s="9">
        <v>0</v>
      </c>
      <c r="BL66" s="8">
        <v>0</v>
      </c>
      <c r="BM66" s="9">
        <v>0</v>
      </c>
      <c r="BN66" s="8">
        <v>0</v>
      </c>
      <c r="BO66" s="9">
        <v>0</v>
      </c>
      <c r="BP66" s="8">
        <v>0</v>
      </c>
      <c r="BQ66" s="9">
        <v>0</v>
      </c>
      <c r="BR66" s="8">
        <v>0</v>
      </c>
      <c r="BS66" s="9">
        <v>0</v>
      </c>
      <c r="BT66" s="40">
        <v>0</v>
      </c>
      <c r="BU66" s="9"/>
      <c r="BV66" s="8"/>
      <c r="BW66" s="9">
        <v>0</v>
      </c>
      <c r="BX66" s="40">
        <v>0</v>
      </c>
      <c r="BY66" s="9">
        <v>0</v>
      </c>
      <c r="BZ66" s="8"/>
      <c r="CA66" s="8">
        <f t="shared" si="15"/>
        <v>0</v>
      </c>
      <c r="CB66" s="8">
        <f t="shared" si="16"/>
        <v>0</v>
      </c>
      <c r="CC66" s="9">
        <v>0</v>
      </c>
      <c r="CD66" s="8">
        <v>0</v>
      </c>
      <c r="CE66" s="9">
        <v>0</v>
      </c>
      <c r="CF66" s="8">
        <v>0</v>
      </c>
      <c r="CG66" s="9">
        <v>0</v>
      </c>
      <c r="CH66" s="8">
        <v>0</v>
      </c>
      <c r="CI66" s="9">
        <v>0</v>
      </c>
      <c r="CJ66" s="8">
        <v>0</v>
      </c>
      <c r="CK66" s="9">
        <v>0</v>
      </c>
      <c r="CL66" s="40">
        <v>0</v>
      </c>
      <c r="CM66" s="9"/>
      <c r="CN66" s="8"/>
      <c r="CO66" s="9">
        <v>0</v>
      </c>
      <c r="CP66" s="40">
        <v>0</v>
      </c>
      <c r="CQ66" s="9">
        <v>0</v>
      </c>
      <c r="CR66" s="8"/>
    </row>
    <row r="67" spans="1:96" x14ac:dyDescent="0.25">
      <c r="A67" s="12">
        <v>52</v>
      </c>
      <c r="B67" s="18" t="s">
        <v>130</v>
      </c>
      <c r="C67" s="12">
        <v>330326</v>
      </c>
      <c r="D67" s="25" t="s">
        <v>171</v>
      </c>
      <c r="E67" s="25" t="s">
        <v>155</v>
      </c>
      <c r="F67" s="31" t="s">
        <v>172</v>
      </c>
      <c r="G67" s="8">
        <f t="shared" si="6"/>
        <v>263997839.12</v>
      </c>
      <c r="H67" s="8">
        <f t="shared" si="7"/>
        <v>141973110.71000001</v>
      </c>
      <c r="I67" s="9">
        <f t="shared" si="19"/>
        <v>66481</v>
      </c>
      <c r="J67" s="8">
        <f t="shared" si="19"/>
        <v>49893887.689999998</v>
      </c>
      <c r="K67" s="9">
        <f t="shared" si="19"/>
        <v>11049</v>
      </c>
      <c r="L67" s="8">
        <f t="shared" si="19"/>
        <v>4523993.8499999996</v>
      </c>
      <c r="M67" s="9">
        <f t="shared" si="19"/>
        <v>33917</v>
      </c>
      <c r="N67" s="8">
        <f t="shared" si="19"/>
        <v>87555229.170000002</v>
      </c>
      <c r="O67" s="9">
        <f t="shared" si="19"/>
        <v>1394</v>
      </c>
      <c r="P67" s="8">
        <f t="shared" si="19"/>
        <v>21206735.73</v>
      </c>
      <c r="Q67" s="9">
        <f t="shared" si="19"/>
        <v>4979</v>
      </c>
      <c r="R67" s="8">
        <f t="shared" si="19"/>
        <v>100817992.68000001</v>
      </c>
      <c r="S67" s="9">
        <f t="shared" si="19"/>
        <v>0</v>
      </c>
      <c r="T67" s="8">
        <f t="shared" si="19"/>
        <v>0</v>
      </c>
      <c r="U67" s="9">
        <f t="shared" si="19"/>
        <v>0</v>
      </c>
      <c r="V67" s="8">
        <f t="shared" si="19"/>
        <v>0</v>
      </c>
      <c r="W67" s="9">
        <f t="shared" si="19"/>
        <v>0</v>
      </c>
      <c r="X67" s="8">
        <f t="shared" si="18"/>
        <v>0</v>
      </c>
      <c r="Y67" s="8">
        <f t="shared" si="9"/>
        <v>67099872.600000001</v>
      </c>
      <c r="Z67" s="8">
        <f t="shared" si="10"/>
        <v>36593690.5</v>
      </c>
      <c r="AA67" s="9">
        <v>16620</v>
      </c>
      <c r="AB67" s="8">
        <v>12858616.41</v>
      </c>
      <c r="AC67" s="9">
        <v>2762</v>
      </c>
      <c r="AD67" s="8">
        <v>1130998.46</v>
      </c>
      <c r="AE67" s="9">
        <v>8479</v>
      </c>
      <c r="AF67" s="8">
        <v>22604075.629999999</v>
      </c>
      <c r="AG67" s="9">
        <v>349</v>
      </c>
      <c r="AH67" s="8">
        <v>5301683.93</v>
      </c>
      <c r="AI67" s="9">
        <v>1245</v>
      </c>
      <c r="AJ67" s="40">
        <v>25204498.170000002</v>
      </c>
      <c r="AK67" s="9"/>
      <c r="AL67" s="8"/>
      <c r="AM67" s="9">
        <v>0</v>
      </c>
      <c r="AN67" s="40">
        <v>0</v>
      </c>
      <c r="AO67" s="9">
        <v>0</v>
      </c>
      <c r="AP67" s="8"/>
      <c r="AQ67" s="8">
        <f t="shared" si="11"/>
        <v>67099872.600000001</v>
      </c>
      <c r="AR67" s="8">
        <f t="shared" si="12"/>
        <v>36593690.5</v>
      </c>
      <c r="AS67" s="9">
        <v>16620</v>
      </c>
      <c r="AT67" s="8">
        <v>12858616.41</v>
      </c>
      <c r="AU67" s="9">
        <v>2762</v>
      </c>
      <c r="AV67" s="8">
        <v>1130998.46</v>
      </c>
      <c r="AW67" s="9">
        <v>8479</v>
      </c>
      <c r="AX67" s="8">
        <v>22604075.629999999</v>
      </c>
      <c r="AY67" s="9">
        <v>349</v>
      </c>
      <c r="AZ67" s="8">
        <v>5301683.93</v>
      </c>
      <c r="BA67" s="9">
        <v>1245</v>
      </c>
      <c r="BB67" s="40">
        <v>25204498.170000002</v>
      </c>
      <c r="BC67" s="9"/>
      <c r="BD67" s="8"/>
      <c r="BE67" s="9">
        <v>0</v>
      </c>
      <c r="BF67" s="40">
        <v>0</v>
      </c>
      <c r="BG67" s="9">
        <v>0</v>
      </c>
      <c r="BH67" s="8"/>
      <c r="BI67" s="8">
        <f t="shared" si="13"/>
        <v>67099872.600000001</v>
      </c>
      <c r="BJ67" s="8">
        <f t="shared" si="14"/>
        <v>36593690.5</v>
      </c>
      <c r="BK67" s="9">
        <v>16620</v>
      </c>
      <c r="BL67" s="8">
        <v>12858616.41</v>
      </c>
      <c r="BM67" s="9">
        <v>2762</v>
      </c>
      <c r="BN67" s="8">
        <v>1130998.46</v>
      </c>
      <c r="BO67" s="9">
        <v>8479</v>
      </c>
      <c r="BP67" s="8">
        <v>22604075.629999999</v>
      </c>
      <c r="BQ67" s="9">
        <v>349</v>
      </c>
      <c r="BR67" s="8">
        <v>5301683.93</v>
      </c>
      <c r="BS67" s="9">
        <v>1245</v>
      </c>
      <c r="BT67" s="40">
        <v>25204498.170000002</v>
      </c>
      <c r="BU67" s="9"/>
      <c r="BV67" s="8"/>
      <c r="BW67" s="9">
        <v>0</v>
      </c>
      <c r="BX67" s="40">
        <v>0</v>
      </c>
      <c r="BY67" s="9">
        <v>0</v>
      </c>
      <c r="BZ67" s="8"/>
      <c r="CA67" s="8">
        <f t="shared" si="15"/>
        <v>62698221.32</v>
      </c>
      <c r="CB67" s="8">
        <f t="shared" si="16"/>
        <v>32192039.210000001</v>
      </c>
      <c r="CC67" s="9">
        <v>16621</v>
      </c>
      <c r="CD67" s="8">
        <v>11318038.460000001</v>
      </c>
      <c r="CE67" s="9">
        <v>2763</v>
      </c>
      <c r="CF67" s="8">
        <v>1130998.47</v>
      </c>
      <c r="CG67" s="9">
        <v>8480</v>
      </c>
      <c r="CH67" s="8">
        <v>19743002.280000001</v>
      </c>
      <c r="CI67" s="9">
        <v>347</v>
      </c>
      <c r="CJ67" s="8">
        <v>5301683.9400000004</v>
      </c>
      <c r="CK67" s="9">
        <v>1244</v>
      </c>
      <c r="CL67" s="40">
        <v>25204498.170000002</v>
      </c>
      <c r="CM67" s="9"/>
      <c r="CN67" s="8"/>
      <c r="CO67" s="9">
        <v>0</v>
      </c>
      <c r="CP67" s="40">
        <v>0</v>
      </c>
      <c r="CQ67" s="9">
        <v>0</v>
      </c>
      <c r="CR67" s="8"/>
    </row>
    <row r="68" spans="1:96" x14ac:dyDescent="0.25">
      <c r="A68" s="12">
        <v>53</v>
      </c>
      <c r="B68" s="18" t="s">
        <v>46</v>
      </c>
      <c r="C68" s="12">
        <v>330036</v>
      </c>
      <c r="D68" s="25" t="s">
        <v>171</v>
      </c>
      <c r="E68" s="25" t="s">
        <v>155</v>
      </c>
      <c r="F68" s="31" t="s">
        <v>172</v>
      </c>
      <c r="G68" s="8">
        <f t="shared" si="6"/>
        <v>31430064.98</v>
      </c>
      <c r="H68" s="8">
        <f t="shared" si="7"/>
        <v>26766898.25</v>
      </c>
      <c r="I68" s="9">
        <f t="shared" si="19"/>
        <v>18187</v>
      </c>
      <c r="J68" s="8">
        <f t="shared" si="19"/>
        <v>12749551.26</v>
      </c>
      <c r="K68" s="9">
        <f t="shared" si="19"/>
        <v>3998</v>
      </c>
      <c r="L68" s="8">
        <f t="shared" si="19"/>
        <v>1627018.34</v>
      </c>
      <c r="M68" s="9">
        <f t="shared" si="19"/>
        <v>11223</v>
      </c>
      <c r="N68" s="8">
        <f t="shared" si="19"/>
        <v>12390328.65</v>
      </c>
      <c r="O68" s="9">
        <f t="shared" si="19"/>
        <v>137</v>
      </c>
      <c r="P68" s="8">
        <f t="shared" si="19"/>
        <v>961052.34</v>
      </c>
      <c r="Q68" s="9">
        <f t="shared" si="19"/>
        <v>332</v>
      </c>
      <c r="R68" s="8">
        <f t="shared" si="19"/>
        <v>3702114.39</v>
      </c>
      <c r="S68" s="9">
        <f t="shared" si="19"/>
        <v>0</v>
      </c>
      <c r="T68" s="8">
        <f t="shared" si="19"/>
        <v>0</v>
      </c>
      <c r="U68" s="9">
        <f t="shared" si="19"/>
        <v>0</v>
      </c>
      <c r="V68" s="8">
        <f t="shared" si="19"/>
        <v>0</v>
      </c>
      <c r="W68" s="9">
        <f t="shared" si="19"/>
        <v>0</v>
      </c>
      <c r="X68" s="8">
        <f t="shared" si="18"/>
        <v>0</v>
      </c>
      <c r="Y68" s="8">
        <f t="shared" si="9"/>
        <v>8091104.2300000004</v>
      </c>
      <c r="Z68" s="8">
        <f t="shared" si="10"/>
        <v>6925312.54</v>
      </c>
      <c r="AA68" s="9">
        <v>4547</v>
      </c>
      <c r="AB68" s="8">
        <v>3285494.76</v>
      </c>
      <c r="AC68" s="9">
        <v>1000</v>
      </c>
      <c r="AD68" s="8">
        <v>406754.59</v>
      </c>
      <c r="AE68" s="9">
        <v>2806</v>
      </c>
      <c r="AF68" s="8">
        <v>3233063.19</v>
      </c>
      <c r="AG68" s="9">
        <v>34</v>
      </c>
      <c r="AH68" s="8">
        <v>240263.09</v>
      </c>
      <c r="AI68" s="9">
        <v>83</v>
      </c>
      <c r="AJ68" s="40">
        <v>925528.6</v>
      </c>
      <c r="AK68" s="9"/>
      <c r="AL68" s="8"/>
      <c r="AM68" s="9">
        <v>0</v>
      </c>
      <c r="AN68" s="40">
        <v>0</v>
      </c>
      <c r="AO68" s="9">
        <v>0</v>
      </c>
      <c r="AP68" s="8"/>
      <c r="AQ68" s="8">
        <f t="shared" si="11"/>
        <v>8091104.2300000004</v>
      </c>
      <c r="AR68" s="8">
        <f t="shared" si="12"/>
        <v>6925312.54</v>
      </c>
      <c r="AS68" s="9">
        <v>4547</v>
      </c>
      <c r="AT68" s="8">
        <v>3285494.76</v>
      </c>
      <c r="AU68" s="9">
        <v>1000</v>
      </c>
      <c r="AV68" s="8">
        <v>406754.59</v>
      </c>
      <c r="AW68" s="9">
        <v>2806</v>
      </c>
      <c r="AX68" s="8">
        <v>3233063.19</v>
      </c>
      <c r="AY68" s="9">
        <v>34</v>
      </c>
      <c r="AZ68" s="8">
        <v>240263.09</v>
      </c>
      <c r="BA68" s="9">
        <v>83</v>
      </c>
      <c r="BB68" s="40">
        <v>925528.6</v>
      </c>
      <c r="BC68" s="9"/>
      <c r="BD68" s="8"/>
      <c r="BE68" s="9">
        <v>0</v>
      </c>
      <c r="BF68" s="40">
        <v>0</v>
      </c>
      <c r="BG68" s="9">
        <v>0</v>
      </c>
      <c r="BH68" s="8"/>
      <c r="BI68" s="8">
        <f t="shared" si="13"/>
        <v>8091104.2300000004</v>
      </c>
      <c r="BJ68" s="8">
        <f t="shared" si="14"/>
        <v>6925312.54</v>
      </c>
      <c r="BK68" s="9">
        <v>4547</v>
      </c>
      <c r="BL68" s="8">
        <v>3285494.76</v>
      </c>
      <c r="BM68" s="9">
        <v>1000</v>
      </c>
      <c r="BN68" s="8">
        <v>406754.59</v>
      </c>
      <c r="BO68" s="9">
        <v>2806</v>
      </c>
      <c r="BP68" s="8">
        <v>3233063.19</v>
      </c>
      <c r="BQ68" s="9">
        <v>34</v>
      </c>
      <c r="BR68" s="8">
        <v>240263.09</v>
      </c>
      <c r="BS68" s="9">
        <v>83</v>
      </c>
      <c r="BT68" s="40">
        <v>925528.6</v>
      </c>
      <c r="BU68" s="9"/>
      <c r="BV68" s="8"/>
      <c r="BW68" s="9">
        <v>0</v>
      </c>
      <c r="BX68" s="40">
        <v>0</v>
      </c>
      <c r="BY68" s="9">
        <v>0</v>
      </c>
      <c r="BZ68" s="8"/>
      <c r="CA68" s="8">
        <f t="shared" si="15"/>
        <v>7156752.29</v>
      </c>
      <c r="CB68" s="8">
        <f t="shared" si="16"/>
        <v>5990960.6299999999</v>
      </c>
      <c r="CC68" s="9">
        <v>4546</v>
      </c>
      <c r="CD68" s="8">
        <v>2893066.98</v>
      </c>
      <c r="CE68" s="9">
        <v>998</v>
      </c>
      <c r="CF68" s="8">
        <v>406754.57</v>
      </c>
      <c r="CG68" s="9">
        <v>2805</v>
      </c>
      <c r="CH68" s="8">
        <v>2691139.08</v>
      </c>
      <c r="CI68" s="9">
        <v>35</v>
      </c>
      <c r="CJ68" s="8">
        <v>240263.07</v>
      </c>
      <c r="CK68" s="9">
        <v>83</v>
      </c>
      <c r="CL68" s="40">
        <v>925528.59</v>
      </c>
      <c r="CM68" s="9"/>
      <c r="CN68" s="8"/>
      <c r="CO68" s="9">
        <v>0</v>
      </c>
      <c r="CP68" s="40">
        <v>0</v>
      </c>
      <c r="CQ68" s="9">
        <v>0</v>
      </c>
      <c r="CR68" s="8"/>
    </row>
    <row r="69" spans="1:96" x14ac:dyDescent="0.25">
      <c r="A69" s="12">
        <v>54</v>
      </c>
      <c r="B69" s="18" t="s">
        <v>47</v>
      </c>
      <c r="C69" s="12">
        <v>330218</v>
      </c>
      <c r="D69" s="25" t="s">
        <v>171</v>
      </c>
      <c r="E69" s="25" t="s">
        <v>155</v>
      </c>
      <c r="F69" s="31" t="s">
        <v>172</v>
      </c>
      <c r="G69" s="8">
        <f t="shared" si="6"/>
        <v>11652572.359999999</v>
      </c>
      <c r="H69" s="8">
        <f t="shared" si="7"/>
        <v>11652572.359999999</v>
      </c>
      <c r="I69" s="9">
        <f t="shared" si="19"/>
        <v>7071</v>
      </c>
      <c r="J69" s="8">
        <f t="shared" si="19"/>
        <v>3195634.78</v>
      </c>
      <c r="K69" s="9">
        <f t="shared" si="19"/>
        <v>1341</v>
      </c>
      <c r="L69" s="8">
        <f t="shared" si="19"/>
        <v>681777.81</v>
      </c>
      <c r="M69" s="9">
        <f t="shared" si="19"/>
        <v>7321</v>
      </c>
      <c r="N69" s="8">
        <f t="shared" si="19"/>
        <v>7775159.7699999996</v>
      </c>
      <c r="O69" s="9">
        <f t="shared" si="19"/>
        <v>0</v>
      </c>
      <c r="P69" s="8">
        <f t="shared" si="19"/>
        <v>0</v>
      </c>
      <c r="Q69" s="9">
        <f t="shared" si="19"/>
        <v>0</v>
      </c>
      <c r="R69" s="8">
        <f t="shared" si="19"/>
        <v>0</v>
      </c>
      <c r="S69" s="9">
        <f t="shared" si="19"/>
        <v>0</v>
      </c>
      <c r="T69" s="8">
        <f t="shared" si="19"/>
        <v>0</v>
      </c>
      <c r="U69" s="9">
        <f t="shared" si="19"/>
        <v>0</v>
      </c>
      <c r="V69" s="8">
        <f t="shared" si="19"/>
        <v>0</v>
      </c>
      <c r="W69" s="9">
        <f t="shared" si="19"/>
        <v>0</v>
      </c>
      <c r="X69" s="8">
        <f t="shared" si="18"/>
        <v>0</v>
      </c>
      <c r="Y69" s="8">
        <f t="shared" si="9"/>
        <v>2913143.09</v>
      </c>
      <c r="Z69" s="8">
        <f t="shared" si="10"/>
        <v>2913143.09</v>
      </c>
      <c r="AA69" s="9">
        <v>1768</v>
      </c>
      <c r="AB69" s="8">
        <v>798908.7</v>
      </c>
      <c r="AC69" s="9">
        <v>335</v>
      </c>
      <c r="AD69" s="8">
        <v>170444.45</v>
      </c>
      <c r="AE69" s="9">
        <v>1830</v>
      </c>
      <c r="AF69" s="8">
        <v>1943789.94</v>
      </c>
      <c r="AG69" s="9">
        <v>0</v>
      </c>
      <c r="AH69" s="8">
        <v>0</v>
      </c>
      <c r="AI69" s="9">
        <v>0</v>
      </c>
      <c r="AJ69" s="40">
        <v>0</v>
      </c>
      <c r="AK69" s="9"/>
      <c r="AL69" s="8"/>
      <c r="AM69" s="9">
        <v>0</v>
      </c>
      <c r="AN69" s="40">
        <v>0</v>
      </c>
      <c r="AO69" s="9">
        <v>0</v>
      </c>
      <c r="AP69" s="8"/>
      <c r="AQ69" s="8">
        <f t="shared" si="11"/>
        <v>2913143.09</v>
      </c>
      <c r="AR69" s="8">
        <f t="shared" si="12"/>
        <v>2913143.09</v>
      </c>
      <c r="AS69" s="9">
        <v>1768</v>
      </c>
      <c r="AT69" s="8">
        <v>798908.7</v>
      </c>
      <c r="AU69" s="9">
        <v>335</v>
      </c>
      <c r="AV69" s="8">
        <v>170444.45</v>
      </c>
      <c r="AW69" s="9">
        <v>1830</v>
      </c>
      <c r="AX69" s="8">
        <v>1943789.94</v>
      </c>
      <c r="AY69" s="9">
        <v>0</v>
      </c>
      <c r="AZ69" s="8">
        <v>0</v>
      </c>
      <c r="BA69" s="9">
        <v>0</v>
      </c>
      <c r="BB69" s="40">
        <v>0</v>
      </c>
      <c r="BC69" s="9"/>
      <c r="BD69" s="8"/>
      <c r="BE69" s="9">
        <v>0</v>
      </c>
      <c r="BF69" s="40">
        <v>0</v>
      </c>
      <c r="BG69" s="9">
        <v>0</v>
      </c>
      <c r="BH69" s="8"/>
      <c r="BI69" s="8">
        <f t="shared" si="13"/>
        <v>2913143.09</v>
      </c>
      <c r="BJ69" s="8">
        <f t="shared" si="14"/>
        <v>2913143.09</v>
      </c>
      <c r="BK69" s="9">
        <v>1768</v>
      </c>
      <c r="BL69" s="8">
        <v>798908.7</v>
      </c>
      <c r="BM69" s="9">
        <v>335</v>
      </c>
      <c r="BN69" s="8">
        <v>170444.45</v>
      </c>
      <c r="BO69" s="9">
        <v>1830</v>
      </c>
      <c r="BP69" s="8">
        <v>1943789.94</v>
      </c>
      <c r="BQ69" s="9">
        <v>0</v>
      </c>
      <c r="BR69" s="8">
        <v>0</v>
      </c>
      <c r="BS69" s="9">
        <v>0</v>
      </c>
      <c r="BT69" s="40">
        <v>0</v>
      </c>
      <c r="BU69" s="9"/>
      <c r="BV69" s="8"/>
      <c r="BW69" s="9">
        <v>0</v>
      </c>
      <c r="BX69" s="40">
        <v>0</v>
      </c>
      <c r="BY69" s="9">
        <v>0</v>
      </c>
      <c r="BZ69" s="8"/>
      <c r="CA69" s="8">
        <f t="shared" si="15"/>
        <v>2913143.09</v>
      </c>
      <c r="CB69" s="8">
        <f t="shared" si="16"/>
        <v>2913143.09</v>
      </c>
      <c r="CC69" s="9">
        <v>1767</v>
      </c>
      <c r="CD69" s="8">
        <v>798908.68</v>
      </c>
      <c r="CE69" s="9">
        <v>336</v>
      </c>
      <c r="CF69" s="8">
        <v>170444.46</v>
      </c>
      <c r="CG69" s="9">
        <v>1831</v>
      </c>
      <c r="CH69" s="8">
        <v>1943789.95</v>
      </c>
      <c r="CI69" s="9">
        <v>0</v>
      </c>
      <c r="CJ69" s="8">
        <v>0</v>
      </c>
      <c r="CK69" s="9">
        <v>0</v>
      </c>
      <c r="CL69" s="40">
        <v>0</v>
      </c>
      <c r="CM69" s="9"/>
      <c r="CN69" s="8"/>
      <c r="CO69" s="9">
        <v>0</v>
      </c>
      <c r="CP69" s="40">
        <v>0</v>
      </c>
      <c r="CQ69" s="9">
        <v>0</v>
      </c>
      <c r="CR69" s="8"/>
    </row>
    <row r="70" spans="1:96" x14ac:dyDescent="0.25">
      <c r="A70" s="12">
        <v>55</v>
      </c>
      <c r="B70" s="18" t="s">
        <v>48</v>
      </c>
      <c r="C70" s="12">
        <v>330334</v>
      </c>
      <c r="D70" s="25" t="s">
        <v>171</v>
      </c>
      <c r="E70" s="25" t="s">
        <v>155</v>
      </c>
      <c r="F70" s="31" t="s">
        <v>172</v>
      </c>
      <c r="G70" s="8">
        <f t="shared" si="6"/>
        <v>20437199.68</v>
      </c>
      <c r="H70" s="8">
        <f t="shared" si="7"/>
        <v>0</v>
      </c>
      <c r="I70" s="9">
        <f t="shared" si="19"/>
        <v>0</v>
      </c>
      <c r="J70" s="8">
        <f t="shared" si="19"/>
        <v>0</v>
      </c>
      <c r="K70" s="9">
        <f t="shared" si="19"/>
        <v>0</v>
      </c>
      <c r="L70" s="8">
        <f t="shared" si="19"/>
        <v>0</v>
      </c>
      <c r="M70" s="9">
        <f t="shared" si="19"/>
        <v>0</v>
      </c>
      <c r="N70" s="8">
        <f t="shared" si="19"/>
        <v>0</v>
      </c>
      <c r="O70" s="9">
        <f t="shared" si="19"/>
        <v>0</v>
      </c>
      <c r="P70" s="8">
        <f t="shared" si="19"/>
        <v>0</v>
      </c>
      <c r="Q70" s="9">
        <f t="shared" si="19"/>
        <v>0</v>
      </c>
      <c r="R70" s="8">
        <f t="shared" si="19"/>
        <v>0</v>
      </c>
      <c r="S70" s="9">
        <f t="shared" si="19"/>
        <v>0</v>
      </c>
      <c r="T70" s="8">
        <f t="shared" si="19"/>
        <v>0</v>
      </c>
      <c r="U70" s="9">
        <f t="shared" si="19"/>
        <v>0</v>
      </c>
      <c r="V70" s="8">
        <f t="shared" si="19"/>
        <v>0</v>
      </c>
      <c r="W70" s="9">
        <f t="shared" si="19"/>
        <v>9859</v>
      </c>
      <c r="X70" s="8">
        <f t="shared" si="18"/>
        <v>20437199.68</v>
      </c>
      <c r="Y70" s="8">
        <f t="shared" si="9"/>
        <v>5109299.92</v>
      </c>
      <c r="Z70" s="8">
        <f t="shared" si="10"/>
        <v>0</v>
      </c>
      <c r="AA70" s="9">
        <v>0</v>
      </c>
      <c r="AB70" s="8">
        <v>0</v>
      </c>
      <c r="AC70" s="9">
        <v>0</v>
      </c>
      <c r="AD70" s="8">
        <v>0</v>
      </c>
      <c r="AE70" s="9">
        <v>0</v>
      </c>
      <c r="AF70" s="8">
        <v>0</v>
      </c>
      <c r="AG70" s="9">
        <v>0</v>
      </c>
      <c r="AH70" s="8">
        <v>0</v>
      </c>
      <c r="AI70" s="9">
        <v>0</v>
      </c>
      <c r="AJ70" s="40">
        <v>0</v>
      </c>
      <c r="AK70" s="9"/>
      <c r="AL70" s="8"/>
      <c r="AM70" s="9">
        <v>0</v>
      </c>
      <c r="AN70" s="40">
        <v>0</v>
      </c>
      <c r="AO70" s="9">
        <v>2465</v>
      </c>
      <c r="AP70" s="8">
        <v>5109299.92</v>
      </c>
      <c r="AQ70" s="8">
        <f t="shared" si="11"/>
        <v>5109299.92</v>
      </c>
      <c r="AR70" s="8">
        <f t="shared" si="12"/>
        <v>0</v>
      </c>
      <c r="AS70" s="9">
        <v>0</v>
      </c>
      <c r="AT70" s="8">
        <v>0</v>
      </c>
      <c r="AU70" s="9">
        <v>0</v>
      </c>
      <c r="AV70" s="8">
        <v>0</v>
      </c>
      <c r="AW70" s="9">
        <v>0</v>
      </c>
      <c r="AX70" s="8">
        <v>0</v>
      </c>
      <c r="AY70" s="9">
        <v>0</v>
      </c>
      <c r="AZ70" s="8">
        <v>0</v>
      </c>
      <c r="BA70" s="9">
        <v>0</v>
      </c>
      <c r="BB70" s="40">
        <v>0</v>
      </c>
      <c r="BC70" s="9"/>
      <c r="BD70" s="8"/>
      <c r="BE70" s="9">
        <v>0</v>
      </c>
      <c r="BF70" s="40">
        <v>0</v>
      </c>
      <c r="BG70" s="9">
        <v>2465</v>
      </c>
      <c r="BH70" s="8">
        <v>5109299.92</v>
      </c>
      <c r="BI70" s="8">
        <f t="shared" si="13"/>
        <v>5109299.92</v>
      </c>
      <c r="BJ70" s="8">
        <f t="shared" si="14"/>
        <v>0</v>
      </c>
      <c r="BK70" s="9">
        <v>0</v>
      </c>
      <c r="BL70" s="8">
        <v>0</v>
      </c>
      <c r="BM70" s="9">
        <v>0</v>
      </c>
      <c r="BN70" s="8">
        <v>0</v>
      </c>
      <c r="BO70" s="9">
        <v>0</v>
      </c>
      <c r="BP70" s="8">
        <v>0</v>
      </c>
      <c r="BQ70" s="9">
        <v>0</v>
      </c>
      <c r="BR70" s="8">
        <v>0</v>
      </c>
      <c r="BS70" s="9">
        <v>0</v>
      </c>
      <c r="BT70" s="40">
        <v>0</v>
      </c>
      <c r="BU70" s="9"/>
      <c r="BV70" s="8"/>
      <c r="BW70" s="9">
        <v>0</v>
      </c>
      <c r="BX70" s="40">
        <v>0</v>
      </c>
      <c r="BY70" s="9">
        <v>2465</v>
      </c>
      <c r="BZ70" s="8">
        <v>5109299.92</v>
      </c>
      <c r="CA70" s="8">
        <f t="shared" si="15"/>
        <v>5109299.92</v>
      </c>
      <c r="CB70" s="8">
        <f t="shared" si="16"/>
        <v>0</v>
      </c>
      <c r="CC70" s="9">
        <v>0</v>
      </c>
      <c r="CD70" s="8">
        <v>0</v>
      </c>
      <c r="CE70" s="9">
        <v>0</v>
      </c>
      <c r="CF70" s="8">
        <v>0</v>
      </c>
      <c r="CG70" s="9">
        <v>0</v>
      </c>
      <c r="CH70" s="8">
        <v>0</v>
      </c>
      <c r="CI70" s="9">
        <v>0</v>
      </c>
      <c r="CJ70" s="8">
        <v>0</v>
      </c>
      <c r="CK70" s="9">
        <v>0</v>
      </c>
      <c r="CL70" s="40">
        <v>0</v>
      </c>
      <c r="CM70" s="9"/>
      <c r="CN70" s="8"/>
      <c r="CO70" s="9">
        <v>0</v>
      </c>
      <c r="CP70" s="40">
        <v>0</v>
      </c>
      <c r="CQ70" s="9">
        <v>2464</v>
      </c>
      <c r="CR70" s="8">
        <v>5109299.92</v>
      </c>
    </row>
    <row r="71" spans="1:96" x14ac:dyDescent="0.25">
      <c r="A71" s="12">
        <v>56</v>
      </c>
      <c r="B71" s="18" t="s">
        <v>49</v>
      </c>
      <c r="C71" s="12">
        <v>330023</v>
      </c>
      <c r="D71" s="25" t="s">
        <v>171</v>
      </c>
      <c r="E71" s="25" t="s">
        <v>155</v>
      </c>
      <c r="F71" s="31" t="s">
        <v>172</v>
      </c>
      <c r="G71" s="8">
        <f t="shared" si="6"/>
        <v>8960902.2599999998</v>
      </c>
      <c r="H71" s="8">
        <f t="shared" si="7"/>
        <v>3500450.62</v>
      </c>
      <c r="I71" s="9">
        <f t="shared" si="19"/>
        <v>2227</v>
      </c>
      <c r="J71" s="8">
        <f t="shared" si="19"/>
        <v>2832757.93</v>
      </c>
      <c r="K71" s="9">
        <f t="shared" si="19"/>
        <v>1107</v>
      </c>
      <c r="L71" s="8">
        <f t="shared" si="19"/>
        <v>505856.22</v>
      </c>
      <c r="M71" s="9">
        <f t="shared" si="19"/>
        <v>2675</v>
      </c>
      <c r="N71" s="8">
        <f t="shared" si="19"/>
        <v>161836.47</v>
      </c>
      <c r="O71" s="9">
        <f t="shared" si="19"/>
        <v>304</v>
      </c>
      <c r="P71" s="8">
        <f t="shared" si="19"/>
        <v>2269064.83</v>
      </c>
      <c r="Q71" s="9">
        <f t="shared" si="19"/>
        <v>45</v>
      </c>
      <c r="R71" s="8">
        <f t="shared" si="19"/>
        <v>602517.54</v>
      </c>
      <c r="S71" s="9">
        <f t="shared" si="19"/>
        <v>0</v>
      </c>
      <c r="T71" s="8">
        <f t="shared" si="19"/>
        <v>0</v>
      </c>
      <c r="U71" s="9">
        <f t="shared" si="19"/>
        <v>0</v>
      </c>
      <c r="V71" s="8">
        <f t="shared" si="19"/>
        <v>0</v>
      </c>
      <c r="W71" s="9">
        <f t="shared" si="19"/>
        <v>663</v>
      </c>
      <c r="X71" s="8">
        <f t="shared" si="18"/>
        <v>2588869.27</v>
      </c>
      <c r="Y71" s="8">
        <f t="shared" si="9"/>
        <v>2232867</v>
      </c>
      <c r="Z71" s="8">
        <f t="shared" si="10"/>
        <v>878006.58</v>
      </c>
      <c r="AA71" s="9">
        <v>557</v>
      </c>
      <c r="AB71" s="8">
        <v>709260.23</v>
      </c>
      <c r="AC71" s="9">
        <v>277</v>
      </c>
      <c r="AD71" s="8">
        <v>126464.06</v>
      </c>
      <c r="AE71" s="9">
        <v>669</v>
      </c>
      <c r="AF71" s="8">
        <v>42282.29</v>
      </c>
      <c r="AG71" s="9">
        <v>76</v>
      </c>
      <c r="AH71" s="8">
        <v>567266.21</v>
      </c>
      <c r="AI71" s="9">
        <v>11</v>
      </c>
      <c r="AJ71" s="40">
        <v>150629.39000000001</v>
      </c>
      <c r="AK71" s="9"/>
      <c r="AL71" s="8"/>
      <c r="AM71" s="9">
        <v>0</v>
      </c>
      <c r="AN71" s="40">
        <v>0</v>
      </c>
      <c r="AO71" s="9">
        <v>166</v>
      </c>
      <c r="AP71" s="8">
        <v>636964.81999999995</v>
      </c>
      <c r="AQ71" s="8">
        <f t="shared" si="11"/>
        <v>2232867</v>
      </c>
      <c r="AR71" s="8">
        <f t="shared" si="12"/>
        <v>878006.58</v>
      </c>
      <c r="AS71" s="9">
        <v>557</v>
      </c>
      <c r="AT71" s="8">
        <v>709260.23</v>
      </c>
      <c r="AU71" s="9">
        <v>277</v>
      </c>
      <c r="AV71" s="8">
        <v>126464.06</v>
      </c>
      <c r="AW71" s="9">
        <v>669</v>
      </c>
      <c r="AX71" s="8">
        <v>42282.29</v>
      </c>
      <c r="AY71" s="9">
        <v>76</v>
      </c>
      <c r="AZ71" s="8">
        <v>567266.21</v>
      </c>
      <c r="BA71" s="9">
        <v>11</v>
      </c>
      <c r="BB71" s="40">
        <v>150629.39000000001</v>
      </c>
      <c r="BC71" s="9"/>
      <c r="BD71" s="8"/>
      <c r="BE71" s="9">
        <v>0</v>
      </c>
      <c r="BF71" s="40">
        <v>0</v>
      </c>
      <c r="BG71" s="9">
        <v>166</v>
      </c>
      <c r="BH71" s="8">
        <v>636964.81999999995</v>
      </c>
      <c r="BI71" s="8">
        <f t="shared" si="13"/>
        <v>2232867</v>
      </c>
      <c r="BJ71" s="8">
        <f t="shared" si="14"/>
        <v>878006.58</v>
      </c>
      <c r="BK71" s="9">
        <v>557</v>
      </c>
      <c r="BL71" s="8">
        <v>709260.23</v>
      </c>
      <c r="BM71" s="9">
        <v>277</v>
      </c>
      <c r="BN71" s="8">
        <v>126464.06</v>
      </c>
      <c r="BO71" s="9">
        <v>669</v>
      </c>
      <c r="BP71" s="8">
        <v>42282.29</v>
      </c>
      <c r="BQ71" s="9">
        <v>76</v>
      </c>
      <c r="BR71" s="8">
        <v>567266.21</v>
      </c>
      <c r="BS71" s="9">
        <v>11</v>
      </c>
      <c r="BT71" s="40">
        <v>150629.39000000001</v>
      </c>
      <c r="BU71" s="9"/>
      <c r="BV71" s="8"/>
      <c r="BW71" s="9">
        <v>0</v>
      </c>
      <c r="BX71" s="40">
        <v>0</v>
      </c>
      <c r="BY71" s="9">
        <v>166</v>
      </c>
      <c r="BZ71" s="8">
        <v>636964.81999999995</v>
      </c>
      <c r="CA71" s="8">
        <f t="shared" si="15"/>
        <v>2262301.2599999998</v>
      </c>
      <c r="CB71" s="8">
        <f t="shared" si="16"/>
        <v>866430.88</v>
      </c>
      <c r="CC71" s="9">
        <v>556</v>
      </c>
      <c r="CD71" s="8">
        <v>704977.24</v>
      </c>
      <c r="CE71" s="9">
        <v>276</v>
      </c>
      <c r="CF71" s="8">
        <v>126464.04</v>
      </c>
      <c r="CG71" s="9">
        <v>668</v>
      </c>
      <c r="CH71" s="8">
        <v>34989.599999999999</v>
      </c>
      <c r="CI71" s="9">
        <v>76</v>
      </c>
      <c r="CJ71" s="8">
        <v>567266.19999999995</v>
      </c>
      <c r="CK71" s="9">
        <v>12</v>
      </c>
      <c r="CL71" s="40">
        <v>150629.37</v>
      </c>
      <c r="CM71" s="9"/>
      <c r="CN71" s="8"/>
      <c r="CO71" s="9">
        <v>0</v>
      </c>
      <c r="CP71" s="40">
        <v>0</v>
      </c>
      <c r="CQ71" s="9">
        <v>165</v>
      </c>
      <c r="CR71" s="8">
        <v>677974.81</v>
      </c>
    </row>
    <row r="72" spans="1:96" x14ac:dyDescent="0.25">
      <c r="A72" s="12">
        <v>57</v>
      </c>
      <c r="B72" s="18" t="s">
        <v>50</v>
      </c>
      <c r="C72" s="12">
        <v>330025</v>
      </c>
      <c r="D72" s="25" t="s">
        <v>171</v>
      </c>
      <c r="E72" s="25" t="s">
        <v>155</v>
      </c>
      <c r="F72" s="31" t="s">
        <v>172</v>
      </c>
      <c r="G72" s="8">
        <f t="shared" si="6"/>
        <v>23303554.920000002</v>
      </c>
      <c r="H72" s="8">
        <f t="shared" si="7"/>
        <v>13138571.18</v>
      </c>
      <c r="I72" s="9">
        <f t="shared" si="19"/>
        <v>12270</v>
      </c>
      <c r="J72" s="8">
        <f t="shared" si="19"/>
        <v>8841358.1699999999</v>
      </c>
      <c r="K72" s="9">
        <f t="shared" si="19"/>
        <v>2560</v>
      </c>
      <c r="L72" s="8">
        <f t="shared" si="19"/>
        <v>1018163.4</v>
      </c>
      <c r="M72" s="9">
        <f t="shared" si="19"/>
        <v>3956</v>
      </c>
      <c r="N72" s="8">
        <f t="shared" si="19"/>
        <v>3279049.61</v>
      </c>
      <c r="O72" s="9">
        <f t="shared" si="19"/>
        <v>729</v>
      </c>
      <c r="P72" s="8">
        <f t="shared" si="19"/>
        <v>5509472.4299999997</v>
      </c>
      <c r="Q72" s="9">
        <f t="shared" si="19"/>
        <v>53</v>
      </c>
      <c r="R72" s="8">
        <f t="shared" si="19"/>
        <v>815408.97</v>
      </c>
      <c r="S72" s="9">
        <f t="shared" si="19"/>
        <v>0</v>
      </c>
      <c r="T72" s="8">
        <f t="shared" si="19"/>
        <v>0</v>
      </c>
      <c r="U72" s="9">
        <f t="shared" si="19"/>
        <v>0</v>
      </c>
      <c r="V72" s="8">
        <f t="shared" si="19"/>
        <v>0</v>
      </c>
      <c r="W72" s="9">
        <f t="shared" si="19"/>
        <v>1661</v>
      </c>
      <c r="X72" s="8">
        <f t="shared" si="18"/>
        <v>3840102.34</v>
      </c>
      <c r="Y72" s="8">
        <f t="shared" si="9"/>
        <v>5878843.2599999998</v>
      </c>
      <c r="Z72" s="8">
        <f t="shared" si="10"/>
        <v>3337597.32</v>
      </c>
      <c r="AA72" s="9">
        <v>3068</v>
      </c>
      <c r="AB72" s="8">
        <v>2237346.35</v>
      </c>
      <c r="AC72" s="9">
        <v>640</v>
      </c>
      <c r="AD72" s="8">
        <v>254540.85</v>
      </c>
      <c r="AE72" s="9">
        <v>989</v>
      </c>
      <c r="AF72" s="8">
        <v>845710.12</v>
      </c>
      <c r="AG72" s="9">
        <v>182</v>
      </c>
      <c r="AH72" s="8">
        <v>1377368.11</v>
      </c>
      <c r="AI72" s="9">
        <v>13</v>
      </c>
      <c r="AJ72" s="40">
        <v>203852.24</v>
      </c>
      <c r="AK72" s="9"/>
      <c r="AL72" s="8"/>
      <c r="AM72" s="9">
        <v>0</v>
      </c>
      <c r="AN72" s="40">
        <v>0</v>
      </c>
      <c r="AO72" s="9">
        <v>415</v>
      </c>
      <c r="AP72" s="8">
        <v>960025.59</v>
      </c>
      <c r="AQ72" s="8">
        <f t="shared" si="11"/>
        <v>5878843.2599999998</v>
      </c>
      <c r="AR72" s="8">
        <f t="shared" si="12"/>
        <v>3337597.32</v>
      </c>
      <c r="AS72" s="9">
        <v>3068</v>
      </c>
      <c r="AT72" s="8">
        <v>2237346.35</v>
      </c>
      <c r="AU72" s="9">
        <v>640</v>
      </c>
      <c r="AV72" s="8">
        <v>254540.85</v>
      </c>
      <c r="AW72" s="9">
        <v>989</v>
      </c>
      <c r="AX72" s="8">
        <v>845710.12</v>
      </c>
      <c r="AY72" s="9">
        <v>182</v>
      </c>
      <c r="AZ72" s="8">
        <v>1377368.11</v>
      </c>
      <c r="BA72" s="9">
        <v>13</v>
      </c>
      <c r="BB72" s="40">
        <v>203852.24</v>
      </c>
      <c r="BC72" s="9"/>
      <c r="BD72" s="8"/>
      <c r="BE72" s="9">
        <v>0</v>
      </c>
      <c r="BF72" s="40">
        <v>0</v>
      </c>
      <c r="BG72" s="9">
        <v>415</v>
      </c>
      <c r="BH72" s="8">
        <v>960025.59</v>
      </c>
      <c r="BI72" s="8">
        <f t="shared" si="13"/>
        <v>5878843.25</v>
      </c>
      <c r="BJ72" s="8">
        <f t="shared" si="14"/>
        <v>3337597.32</v>
      </c>
      <c r="BK72" s="9">
        <v>3068</v>
      </c>
      <c r="BL72" s="8">
        <v>2237346.35</v>
      </c>
      <c r="BM72" s="9">
        <v>640</v>
      </c>
      <c r="BN72" s="8">
        <v>254540.85</v>
      </c>
      <c r="BO72" s="9">
        <v>989</v>
      </c>
      <c r="BP72" s="8">
        <v>845710.12</v>
      </c>
      <c r="BQ72" s="9">
        <v>182</v>
      </c>
      <c r="BR72" s="8">
        <v>1377368.11</v>
      </c>
      <c r="BS72" s="9">
        <v>13</v>
      </c>
      <c r="BT72" s="40">
        <v>203852.24</v>
      </c>
      <c r="BU72" s="9"/>
      <c r="BV72" s="8"/>
      <c r="BW72" s="9">
        <v>0</v>
      </c>
      <c r="BX72" s="40">
        <v>0</v>
      </c>
      <c r="BY72" s="9">
        <v>415</v>
      </c>
      <c r="BZ72" s="8">
        <v>960025.58</v>
      </c>
      <c r="CA72" s="8">
        <f t="shared" si="15"/>
        <v>5667025.1500000004</v>
      </c>
      <c r="CB72" s="8">
        <f t="shared" si="16"/>
        <v>3125779.22</v>
      </c>
      <c r="CC72" s="9">
        <v>3066</v>
      </c>
      <c r="CD72" s="8">
        <v>2129319.12</v>
      </c>
      <c r="CE72" s="9">
        <v>640</v>
      </c>
      <c r="CF72" s="8">
        <v>254540.85</v>
      </c>
      <c r="CG72" s="9">
        <v>989</v>
      </c>
      <c r="CH72" s="8">
        <v>741919.25</v>
      </c>
      <c r="CI72" s="9">
        <v>183</v>
      </c>
      <c r="CJ72" s="8">
        <v>1377368.1</v>
      </c>
      <c r="CK72" s="9">
        <v>14</v>
      </c>
      <c r="CL72" s="40">
        <v>203852.25</v>
      </c>
      <c r="CM72" s="9"/>
      <c r="CN72" s="8"/>
      <c r="CO72" s="9">
        <v>0</v>
      </c>
      <c r="CP72" s="40">
        <v>0</v>
      </c>
      <c r="CQ72" s="9">
        <v>416</v>
      </c>
      <c r="CR72" s="8">
        <v>960025.58</v>
      </c>
    </row>
    <row r="73" spans="1:96" x14ac:dyDescent="0.25">
      <c r="A73" s="12">
        <v>58</v>
      </c>
      <c r="B73" s="18" t="s">
        <v>51</v>
      </c>
      <c r="C73" s="12">
        <v>330031</v>
      </c>
      <c r="D73" s="25" t="s">
        <v>171</v>
      </c>
      <c r="E73" s="25" t="s">
        <v>155</v>
      </c>
      <c r="F73" s="31" t="s">
        <v>172</v>
      </c>
      <c r="G73" s="8">
        <f t="shared" si="6"/>
        <v>26433166.57</v>
      </c>
      <c r="H73" s="8">
        <f t="shared" si="7"/>
        <v>17467444.469999999</v>
      </c>
      <c r="I73" s="9">
        <f t="shared" si="19"/>
        <v>15041</v>
      </c>
      <c r="J73" s="8">
        <f t="shared" si="19"/>
        <v>13609205.6</v>
      </c>
      <c r="K73" s="9">
        <f t="shared" si="19"/>
        <v>2113</v>
      </c>
      <c r="L73" s="8">
        <f t="shared" si="19"/>
        <v>974329.55</v>
      </c>
      <c r="M73" s="9">
        <f t="shared" si="19"/>
        <v>2957</v>
      </c>
      <c r="N73" s="8">
        <f t="shared" si="19"/>
        <v>2883909.32</v>
      </c>
      <c r="O73" s="9">
        <f t="shared" si="19"/>
        <v>666</v>
      </c>
      <c r="P73" s="8">
        <f t="shared" si="19"/>
        <v>5036341.99</v>
      </c>
      <c r="Q73" s="9">
        <f t="shared" si="19"/>
        <v>45</v>
      </c>
      <c r="R73" s="8">
        <f t="shared" si="19"/>
        <v>720745.41</v>
      </c>
      <c r="S73" s="9">
        <f t="shared" si="19"/>
        <v>0</v>
      </c>
      <c r="T73" s="8">
        <f t="shared" si="19"/>
        <v>0</v>
      </c>
      <c r="U73" s="9">
        <f t="shared" si="19"/>
        <v>0</v>
      </c>
      <c r="V73" s="8">
        <f t="shared" si="19"/>
        <v>0</v>
      </c>
      <c r="W73" s="9">
        <f t="shared" si="19"/>
        <v>2099</v>
      </c>
      <c r="X73" s="8">
        <f t="shared" si="18"/>
        <v>3208634.7</v>
      </c>
      <c r="Y73" s="8">
        <f t="shared" si="9"/>
        <v>6689794.0800000001</v>
      </c>
      <c r="Z73" s="8">
        <f t="shared" si="10"/>
        <v>4448363.55</v>
      </c>
      <c r="AA73" s="9">
        <v>3760</v>
      </c>
      <c r="AB73" s="8">
        <v>3456093</v>
      </c>
      <c r="AC73" s="9">
        <v>528</v>
      </c>
      <c r="AD73" s="8">
        <v>243582.39</v>
      </c>
      <c r="AE73" s="9">
        <v>739</v>
      </c>
      <c r="AF73" s="8">
        <v>748688.16</v>
      </c>
      <c r="AG73" s="9">
        <v>167</v>
      </c>
      <c r="AH73" s="8">
        <v>1259085.5</v>
      </c>
      <c r="AI73" s="9">
        <v>11</v>
      </c>
      <c r="AJ73" s="40">
        <v>180186.35</v>
      </c>
      <c r="AK73" s="9"/>
      <c r="AL73" s="8"/>
      <c r="AM73" s="9">
        <v>0</v>
      </c>
      <c r="AN73" s="40">
        <v>0</v>
      </c>
      <c r="AO73" s="9">
        <v>525</v>
      </c>
      <c r="AP73" s="8">
        <v>802158.68</v>
      </c>
      <c r="AQ73" s="8">
        <f t="shared" si="11"/>
        <v>6689794.0800000001</v>
      </c>
      <c r="AR73" s="8">
        <f t="shared" si="12"/>
        <v>4448363.55</v>
      </c>
      <c r="AS73" s="9">
        <v>3760</v>
      </c>
      <c r="AT73" s="8">
        <v>3456093</v>
      </c>
      <c r="AU73" s="9">
        <v>528</v>
      </c>
      <c r="AV73" s="8">
        <v>243582.39</v>
      </c>
      <c r="AW73" s="9">
        <v>739</v>
      </c>
      <c r="AX73" s="8">
        <v>748688.16</v>
      </c>
      <c r="AY73" s="9">
        <v>167</v>
      </c>
      <c r="AZ73" s="8">
        <v>1259085.5</v>
      </c>
      <c r="BA73" s="9">
        <v>11</v>
      </c>
      <c r="BB73" s="40">
        <v>180186.35</v>
      </c>
      <c r="BC73" s="9"/>
      <c r="BD73" s="8"/>
      <c r="BE73" s="9">
        <v>0</v>
      </c>
      <c r="BF73" s="40">
        <v>0</v>
      </c>
      <c r="BG73" s="9">
        <v>525</v>
      </c>
      <c r="BH73" s="8">
        <v>802158.68</v>
      </c>
      <c r="BI73" s="8">
        <f t="shared" si="13"/>
        <v>6689794.0700000003</v>
      </c>
      <c r="BJ73" s="8">
        <f t="shared" si="14"/>
        <v>4448363.55</v>
      </c>
      <c r="BK73" s="9">
        <v>3760</v>
      </c>
      <c r="BL73" s="8">
        <v>3456093</v>
      </c>
      <c r="BM73" s="9">
        <v>528</v>
      </c>
      <c r="BN73" s="8">
        <v>243582.39</v>
      </c>
      <c r="BO73" s="9">
        <v>739</v>
      </c>
      <c r="BP73" s="8">
        <v>748688.16</v>
      </c>
      <c r="BQ73" s="9">
        <v>167</v>
      </c>
      <c r="BR73" s="8">
        <v>1259085.5</v>
      </c>
      <c r="BS73" s="9">
        <v>11</v>
      </c>
      <c r="BT73" s="40">
        <v>180186.35</v>
      </c>
      <c r="BU73" s="9"/>
      <c r="BV73" s="8"/>
      <c r="BW73" s="9">
        <v>0</v>
      </c>
      <c r="BX73" s="40">
        <v>0</v>
      </c>
      <c r="BY73" s="9">
        <v>525</v>
      </c>
      <c r="BZ73" s="8">
        <v>802158.67</v>
      </c>
      <c r="CA73" s="8">
        <f t="shared" si="15"/>
        <v>6363784.3399999999</v>
      </c>
      <c r="CB73" s="8">
        <f t="shared" si="16"/>
        <v>4122353.82</v>
      </c>
      <c r="CC73" s="9">
        <v>3761</v>
      </c>
      <c r="CD73" s="8">
        <v>3240926.6</v>
      </c>
      <c r="CE73" s="9">
        <v>529</v>
      </c>
      <c r="CF73" s="8">
        <v>243582.38</v>
      </c>
      <c r="CG73" s="9">
        <v>740</v>
      </c>
      <c r="CH73" s="8">
        <v>637844.84</v>
      </c>
      <c r="CI73" s="9">
        <v>165</v>
      </c>
      <c r="CJ73" s="8">
        <v>1259085.49</v>
      </c>
      <c r="CK73" s="9">
        <v>12</v>
      </c>
      <c r="CL73" s="40">
        <v>180186.36</v>
      </c>
      <c r="CM73" s="9"/>
      <c r="CN73" s="8"/>
      <c r="CO73" s="9">
        <v>0</v>
      </c>
      <c r="CP73" s="40">
        <v>0</v>
      </c>
      <c r="CQ73" s="9">
        <v>524</v>
      </c>
      <c r="CR73" s="8">
        <v>802158.67</v>
      </c>
    </row>
    <row r="74" spans="1:96" x14ac:dyDescent="0.25">
      <c r="A74" s="12">
        <v>59</v>
      </c>
      <c r="B74" s="18" t="s">
        <v>52</v>
      </c>
      <c r="C74" s="12">
        <v>330026</v>
      </c>
      <c r="D74" s="25" t="s">
        <v>171</v>
      </c>
      <c r="E74" s="25" t="s">
        <v>155</v>
      </c>
      <c r="F74" s="31" t="s">
        <v>172</v>
      </c>
      <c r="G74" s="8">
        <f t="shared" si="6"/>
        <v>8838857.5199999996</v>
      </c>
      <c r="H74" s="8">
        <f t="shared" si="7"/>
        <v>5827734.1799999997</v>
      </c>
      <c r="I74" s="9">
        <f t="shared" ref="I74:W90" si="20">AA74+AS74+BK74+CC74</f>
        <v>2600</v>
      </c>
      <c r="J74" s="8">
        <f t="shared" si="20"/>
        <v>1845788.08</v>
      </c>
      <c r="K74" s="9">
        <f t="shared" si="20"/>
        <v>1459</v>
      </c>
      <c r="L74" s="8">
        <f t="shared" si="20"/>
        <v>696200.3</v>
      </c>
      <c r="M74" s="9">
        <f t="shared" si="20"/>
        <v>1519</v>
      </c>
      <c r="N74" s="8">
        <f t="shared" si="20"/>
        <v>3285745.8</v>
      </c>
      <c r="O74" s="9">
        <f t="shared" si="20"/>
        <v>82</v>
      </c>
      <c r="P74" s="8">
        <f t="shared" si="20"/>
        <v>621778.46</v>
      </c>
      <c r="Q74" s="9">
        <f t="shared" si="20"/>
        <v>0</v>
      </c>
      <c r="R74" s="8">
        <f t="shared" si="20"/>
        <v>0</v>
      </c>
      <c r="S74" s="9">
        <f t="shared" si="20"/>
        <v>0</v>
      </c>
      <c r="T74" s="8">
        <f t="shared" si="20"/>
        <v>0</v>
      </c>
      <c r="U74" s="9">
        <f t="shared" si="20"/>
        <v>0</v>
      </c>
      <c r="V74" s="8">
        <f t="shared" si="20"/>
        <v>0</v>
      </c>
      <c r="W74" s="9">
        <f t="shared" si="20"/>
        <v>617</v>
      </c>
      <c r="X74" s="8">
        <f t="shared" si="18"/>
        <v>2389344.88</v>
      </c>
      <c r="Y74" s="8">
        <f t="shared" si="9"/>
        <v>2246917.67</v>
      </c>
      <c r="Z74" s="8">
        <f t="shared" si="10"/>
        <v>1504389.33</v>
      </c>
      <c r="AA74" s="9">
        <v>650</v>
      </c>
      <c r="AB74" s="8">
        <v>471887.29</v>
      </c>
      <c r="AC74" s="9">
        <v>365</v>
      </c>
      <c r="AD74" s="8">
        <v>174050.08</v>
      </c>
      <c r="AE74" s="9">
        <v>380</v>
      </c>
      <c r="AF74" s="8">
        <v>858451.96</v>
      </c>
      <c r="AG74" s="9">
        <v>21</v>
      </c>
      <c r="AH74" s="8">
        <v>155444.62</v>
      </c>
      <c r="AI74" s="9">
        <v>0</v>
      </c>
      <c r="AJ74" s="40">
        <v>0</v>
      </c>
      <c r="AK74" s="9"/>
      <c r="AL74" s="8"/>
      <c r="AM74" s="9">
        <v>0</v>
      </c>
      <c r="AN74" s="40">
        <v>0</v>
      </c>
      <c r="AO74" s="9">
        <v>154</v>
      </c>
      <c r="AP74" s="8">
        <v>587083.72</v>
      </c>
      <c r="AQ74" s="8">
        <f t="shared" si="11"/>
        <v>2246917.67</v>
      </c>
      <c r="AR74" s="8">
        <f t="shared" si="12"/>
        <v>1504389.33</v>
      </c>
      <c r="AS74" s="9">
        <v>650</v>
      </c>
      <c r="AT74" s="8">
        <v>471887.29</v>
      </c>
      <c r="AU74" s="9">
        <v>365</v>
      </c>
      <c r="AV74" s="8">
        <v>174050.08</v>
      </c>
      <c r="AW74" s="9">
        <v>380</v>
      </c>
      <c r="AX74" s="8">
        <v>858451.96</v>
      </c>
      <c r="AY74" s="9">
        <v>21</v>
      </c>
      <c r="AZ74" s="8">
        <v>155444.62</v>
      </c>
      <c r="BA74" s="9">
        <v>0</v>
      </c>
      <c r="BB74" s="40">
        <v>0</v>
      </c>
      <c r="BC74" s="9"/>
      <c r="BD74" s="8"/>
      <c r="BE74" s="9">
        <v>0</v>
      </c>
      <c r="BF74" s="40">
        <v>0</v>
      </c>
      <c r="BG74" s="9">
        <v>154</v>
      </c>
      <c r="BH74" s="8">
        <v>587083.72</v>
      </c>
      <c r="BI74" s="8">
        <f t="shared" si="13"/>
        <v>2246917.67</v>
      </c>
      <c r="BJ74" s="8">
        <f t="shared" si="14"/>
        <v>1504389.33</v>
      </c>
      <c r="BK74" s="9">
        <v>650</v>
      </c>
      <c r="BL74" s="8">
        <v>471887.29</v>
      </c>
      <c r="BM74" s="9">
        <v>365</v>
      </c>
      <c r="BN74" s="8">
        <v>174050.08</v>
      </c>
      <c r="BO74" s="9">
        <v>380</v>
      </c>
      <c r="BP74" s="8">
        <v>858451.96</v>
      </c>
      <c r="BQ74" s="9">
        <v>21</v>
      </c>
      <c r="BR74" s="8">
        <v>155444.62</v>
      </c>
      <c r="BS74" s="9">
        <v>0</v>
      </c>
      <c r="BT74" s="40">
        <v>0</v>
      </c>
      <c r="BU74" s="9"/>
      <c r="BV74" s="8"/>
      <c r="BW74" s="9">
        <v>0</v>
      </c>
      <c r="BX74" s="40">
        <v>0</v>
      </c>
      <c r="BY74" s="9">
        <v>154</v>
      </c>
      <c r="BZ74" s="8">
        <v>587083.72</v>
      </c>
      <c r="CA74" s="8">
        <f t="shared" si="15"/>
        <v>2098104.5099999998</v>
      </c>
      <c r="CB74" s="8">
        <f t="shared" si="16"/>
        <v>1314566.19</v>
      </c>
      <c r="CC74" s="9">
        <v>650</v>
      </c>
      <c r="CD74" s="8">
        <v>430126.21</v>
      </c>
      <c r="CE74" s="9">
        <v>364</v>
      </c>
      <c r="CF74" s="8">
        <v>174050.06</v>
      </c>
      <c r="CG74" s="9">
        <v>379</v>
      </c>
      <c r="CH74" s="8">
        <v>710389.92</v>
      </c>
      <c r="CI74" s="9">
        <v>19</v>
      </c>
      <c r="CJ74" s="8">
        <v>155444.6</v>
      </c>
      <c r="CK74" s="9">
        <v>0</v>
      </c>
      <c r="CL74" s="40">
        <v>0</v>
      </c>
      <c r="CM74" s="9"/>
      <c r="CN74" s="8"/>
      <c r="CO74" s="9">
        <v>0</v>
      </c>
      <c r="CP74" s="40">
        <v>0</v>
      </c>
      <c r="CQ74" s="9">
        <v>155</v>
      </c>
      <c r="CR74" s="8">
        <v>628093.72</v>
      </c>
    </row>
    <row r="75" spans="1:96" x14ac:dyDescent="0.25">
      <c r="A75" s="12">
        <v>60</v>
      </c>
      <c r="B75" s="18" t="s">
        <v>53</v>
      </c>
      <c r="C75" s="12">
        <v>330365</v>
      </c>
      <c r="D75" s="25" t="s">
        <v>171</v>
      </c>
      <c r="E75" s="25" t="s">
        <v>167</v>
      </c>
      <c r="F75" s="31" t="s">
        <v>172</v>
      </c>
      <c r="G75" s="8">
        <f t="shared" ref="G75:G138" si="21">H75+P75+R75+X75</f>
        <v>6928813.0499999998</v>
      </c>
      <c r="H75" s="8">
        <f t="shared" ref="H75:H138" si="22">J75+L75+N75</f>
        <v>3810589.54</v>
      </c>
      <c r="I75" s="9">
        <f t="shared" si="20"/>
        <v>5233</v>
      </c>
      <c r="J75" s="8">
        <f t="shared" si="20"/>
        <v>2151736.9700000002</v>
      </c>
      <c r="K75" s="9">
        <f t="shared" si="20"/>
        <v>252</v>
      </c>
      <c r="L75" s="8">
        <f t="shared" si="20"/>
        <v>110730.12</v>
      </c>
      <c r="M75" s="9">
        <f t="shared" si="20"/>
        <v>1117</v>
      </c>
      <c r="N75" s="8">
        <f t="shared" si="20"/>
        <v>1548122.45</v>
      </c>
      <c r="O75" s="9">
        <f t="shared" si="20"/>
        <v>249</v>
      </c>
      <c r="P75" s="8">
        <f t="shared" si="20"/>
        <v>2408482.41</v>
      </c>
      <c r="Q75" s="9">
        <f t="shared" si="20"/>
        <v>53</v>
      </c>
      <c r="R75" s="8">
        <f t="shared" si="20"/>
        <v>709741.1</v>
      </c>
      <c r="S75" s="9">
        <f t="shared" si="20"/>
        <v>0</v>
      </c>
      <c r="T75" s="8">
        <f t="shared" si="20"/>
        <v>0</v>
      </c>
      <c r="U75" s="9">
        <f t="shared" si="20"/>
        <v>0</v>
      </c>
      <c r="V75" s="8">
        <f t="shared" si="20"/>
        <v>0</v>
      </c>
      <c r="W75" s="9">
        <f t="shared" si="20"/>
        <v>0</v>
      </c>
      <c r="X75" s="8">
        <f t="shared" si="18"/>
        <v>0</v>
      </c>
      <c r="Y75" s="8">
        <f t="shared" ref="Y75:Y138" si="23">Z75+AH75+AJ75+AP75</f>
        <v>1756606.1</v>
      </c>
      <c r="Z75" s="8">
        <f t="shared" ref="Z75:Z138" si="24">AB75+AD75+AF75</f>
        <v>977050.22</v>
      </c>
      <c r="AA75" s="9">
        <v>1308</v>
      </c>
      <c r="AB75" s="8">
        <v>551599.82999999996</v>
      </c>
      <c r="AC75" s="9">
        <v>63</v>
      </c>
      <c r="AD75" s="8">
        <v>27682.53</v>
      </c>
      <c r="AE75" s="9">
        <v>279</v>
      </c>
      <c r="AF75" s="8">
        <v>397767.86</v>
      </c>
      <c r="AG75" s="9">
        <v>62</v>
      </c>
      <c r="AH75" s="8">
        <v>602120.6</v>
      </c>
      <c r="AI75" s="9">
        <v>13</v>
      </c>
      <c r="AJ75" s="40">
        <v>177435.28</v>
      </c>
      <c r="AK75" s="9"/>
      <c r="AL75" s="8"/>
      <c r="AM75" s="9">
        <v>0</v>
      </c>
      <c r="AN75" s="40">
        <v>0</v>
      </c>
      <c r="AO75" s="9">
        <v>0</v>
      </c>
      <c r="AP75" s="8"/>
      <c r="AQ75" s="8">
        <f t="shared" ref="AQ75:AQ138" si="25">AR75+AZ75+BB75+BH75</f>
        <v>1756606.1</v>
      </c>
      <c r="AR75" s="8">
        <f t="shared" ref="AR75:AR138" si="26">AT75+AV75+AX75</f>
        <v>977050.22</v>
      </c>
      <c r="AS75" s="9">
        <v>1308</v>
      </c>
      <c r="AT75" s="8">
        <v>551599.82999999996</v>
      </c>
      <c r="AU75" s="9">
        <v>63</v>
      </c>
      <c r="AV75" s="8">
        <v>27682.53</v>
      </c>
      <c r="AW75" s="9">
        <v>279</v>
      </c>
      <c r="AX75" s="8">
        <v>397767.86</v>
      </c>
      <c r="AY75" s="9">
        <v>62</v>
      </c>
      <c r="AZ75" s="8">
        <v>602120.6</v>
      </c>
      <c r="BA75" s="9">
        <v>13</v>
      </c>
      <c r="BB75" s="40">
        <v>177435.28</v>
      </c>
      <c r="BC75" s="9"/>
      <c r="BD75" s="8"/>
      <c r="BE75" s="9">
        <v>0</v>
      </c>
      <c r="BF75" s="40">
        <v>0</v>
      </c>
      <c r="BG75" s="9">
        <v>0</v>
      </c>
      <c r="BH75" s="8"/>
      <c r="BI75" s="8">
        <f t="shared" ref="BI75:BI138" si="27">BJ75+BR75+BT75+BZ75</f>
        <v>1756606.1</v>
      </c>
      <c r="BJ75" s="8">
        <f t="shared" ref="BJ75:BJ138" si="28">BL75+BN75+BP75</f>
        <v>977050.22</v>
      </c>
      <c r="BK75" s="9">
        <v>1308</v>
      </c>
      <c r="BL75" s="8">
        <v>551599.82999999996</v>
      </c>
      <c r="BM75" s="9">
        <v>63</v>
      </c>
      <c r="BN75" s="8">
        <v>27682.53</v>
      </c>
      <c r="BO75" s="9">
        <v>279</v>
      </c>
      <c r="BP75" s="8">
        <v>397767.86</v>
      </c>
      <c r="BQ75" s="9">
        <v>62</v>
      </c>
      <c r="BR75" s="8">
        <v>602120.6</v>
      </c>
      <c r="BS75" s="9">
        <v>13</v>
      </c>
      <c r="BT75" s="40">
        <v>177435.28</v>
      </c>
      <c r="BU75" s="9"/>
      <c r="BV75" s="8"/>
      <c r="BW75" s="9">
        <v>0</v>
      </c>
      <c r="BX75" s="40">
        <v>0</v>
      </c>
      <c r="BY75" s="9">
        <v>0</v>
      </c>
      <c r="BZ75" s="8"/>
      <c r="CA75" s="8">
        <f t="shared" ref="CA75:CA138" si="29">CB75+CJ75+CL75+CR75</f>
        <v>1658994.75</v>
      </c>
      <c r="CB75" s="8">
        <f t="shared" ref="CB75:CB138" si="30">CD75+CF75+CH75</f>
        <v>879438.88</v>
      </c>
      <c r="CC75" s="9">
        <v>1309</v>
      </c>
      <c r="CD75" s="8">
        <v>496937.48</v>
      </c>
      <c r="CE75" s="9">
        <v>63</v>
      </c>
      <c r="CF75" s="8">
        <v>27682.53</v>
      </c>
      <c r="CG75" s="9">
        <v>280</v>
      </c>
      <c r="CH75" s="8">
        <v>354818.87</v>
      </c>
      <c r="CI75" s="9">
        <v>63</v>
      </c>
      <c r="CJ75" s="8">
        <v>602120.61</v>
      </c>
      <c r="CK75" s="9">
        <v>14</v>
      </c>
      <c r="CL75" s="40">
        <v>177435.26</v>
      </c>
      <c r="CM75" s="9"/>
      <c r="CN75" s="8"/>
      <c r="CO75" s="9">
        <v>0</v>
      </c>
      <c r="CP75" s="40">
        <v>0</v>
      </c>
      <c r="CQ75" s="9">
        <v>0</v>
      </c>
      <c r="CR75" s="8"/>
    </row>
    <row r="76" spans="1:96" x14ac:dyDescent="0.25">
      <c r="A76" s="12">
        <v>61</v>
      </c>
      <c r="B76" s="13" t="s">
        <v>131</v>
      </c>
      <c r="C76" s="12" t="s">
        <v>173</v>
      </c>
      <c r="D76" s="25" t="s">
        <v>171</v>
      </c>
      <c r="E76" s="25" t="s">
        <v>161</v>
      </c>
      <c r="F76" s="31" t="s">
        <v>172</v>
      </c>
      <c r="G76" s="8">
        <f t="shared" si="21"/>
        <v>0</v>
      </c>
      <c r="H76" s="8">
        <f t="shared" si="22"/>
        <v>0</v>
      </c>
      <c r="I76" s="9">
        <f t="shared" si="20"/>
        <v>0</v>
      </c>
      <c r="J76" s="8">
        <f t="shared" si="20"/>
        <v>0</v>
      </c>
      <c r="K76" s="9">
        <f t="shared" si="20"/>
        <v>0</v>
      </c>
      <c r="L76" s="8">
        <f t="shared" si="20"/>
        <v>0</v>
      </c>
      <c r="M76" s="9">
        <f t="shared" si="20"/>
        <v>0</v>
      </c>
      <c r="N76" s="8">
        <f t="shared" si="20"/>
        <v>0</v>
      </c>
      <c r="O76" s="9">
        <f t="shared" si="20"/>
        <v>0</v>
      </c>
      <c r="P76" s="8">
        <f t="shared" si="20"/>
        <v>0</v>
      </c>
      <c r="Q76" s="9">
        <f t="shared" si="20"/>
        <v>0</v>
      </c>
      <c r="R76" s="8">
        <f t="shared" si="20"/>
        <v>0</v>
      </c>
      <c r="S76" s="9">
        <f t="shared" si="20"/>
        <v>0</v>
      </c>
      <c r="T76" s="8">
        <f t="shared" si="20"/>
        <v>0</v>
      </c>
      <c r="U76" s="9">
        <f t="shared" si="20"/>
        <v>0</v>
      </c>
      <c r="V76" s="8">
        <f t="shared" si="20"/>
        <v>0</v>
      </c>
      <c r="W76" s="9">
        <f t="shared" si="20"/>
        <v>0</v>
      </c>
      <c r="X76" s="8">
        <f t="shared" si="18"/>
        <v>0</v>
      </c>
      <c r="Y76" s="8">
        <f t="shared" si="23"/>
        <v>0</v>
      </c>
      <c r="Z76" s="8">
        <f t="shared" si="24"/>
        <v>0</v>
      </c>
      <c r="AA76" s="9">
        <v>0</v>
      </c>
      <c r="AB76" s="8">
        <v>0</v>
      </c>
      <c r="AC76" s="9">
        <v>0</v>
      </c>
      <c r="AD76" s="8">
        <v>0</v>
      </c>
      <c r="AE76" s="9">
        <v>0</v>
      </c>
      <c r="AF76" s="8">
        <v>0</v>
      </c>
      <c r="AG76" s="9">
        <v>0</v>
      </c>
      <c r="AH76" s="8">
        <v>0</v>
      </c>
      <c r="AI76" s="9">
        <v>0</v>
      </c>
      <c r="AJ76" s="40">
        <v>0</v>
      </c>
      <c r="AK76" s="9"/>
      <c r="AL76" s="8"/>
      <c r="AM76" s="9">
        <v>0</v>
      </c>
      <c r="AN76" s="40">
        <v>0</v>
      </c>
      <c r="AO76" s="9">
        <v>0</v>
      </c>
      <c r="AP76" s="8"/>
      <c r="AQ76" s="8">
        <f t="shared" si="25"/>
        <v>0</v>
      </c>
      <c r="AR76" s="8">
        <f t="shared" si="26"/>
        <v>0</v>
      </c>
      <c r="AS76" s="9">
        <v>0</v>
      </c>
      <c r="AT76" s="8">
        <v>0</v>
      </c>
      <c r="AU76" s="9">
        <v>0</v>
      </c>
      <c r="AV76" s="8">
        <v>0</v>
      </c>
      <c r="AW76" s="9">
        <v>0</v>
      </c>
      <c r="AX76" s="8">
        <v>0</v>
      </c>
      <c r="AY76" s="9">
        <v>0</v>
      </c>
      <c r="AZ76" s="8">
        <v>0</v>
      </c>
      <c r="BA76" s="9">
        <v>0</v>
      </c>
      <c r="BB76" s="40">
        <v>0</v>
      </c>
      <c r="BC76" s="9"/>
      <c r="BD76" s="8"/>
      <c r="BE76" s="9">
        <v>0</v>
      </c>
      <c r="BF76" s="40">
        <v>0</v>
      </c>
      <c r="BG76" s="9">
        <v>0</v>
      </c>
      <c r="BH76" s="8"/>
      <c r="BI76" s="8">
        <f t="shared" si="27"/>
        <v>0</v>
      </c>
      <c r="BJ76" s="8">
        <f t="shared" si="28"/>
        <v>0</v>
      </c>
      <c r="BK76" s="9">
        <v>0</v>
      </c>
      <c r="BL76" s="8">
        <v>0</v>
      </c>
      <c r="BM76" s="9">
        <v>0</v>
      </c>
      <c r="BN76" s="8">
        <v>0</v>
      </c>
      <c r="BO76" s="9">
        <v>0</v>
      </c>
      <c r="BP76" s="8">
        <v>0</v>
      </c>
      <c r="BQ76" s="9">
        <v>0</v>
      </c>
      <c r="BR76" s="8">
        <v>0</v>
      </c>
      <c r="BS76" s="9">
        <v>0</v>
      </c>
      <c r="BT76" s="40">
        <v>0</v>
      </c>
      <c r="BU76" s="9"/>
      <c r="BV76" s="8"/>
      <c r="BW76" s="9">
        <v>0</v>
      </c>
      <c r="BX76" s="40">
        <v>0</v>
      </c>
      <c r="BY76" s="9">
        <v>0</v>
      </c>
      <c r="BZ76" s="8"/>
      <c r="CA76" s="8">
        <f t="shared" si="29"/>
        <v>0</v>
      </c>
      <c r="CB76" s="8">
        <f t="shared" si="30"/>
        <v>0</v>
      </c>
      <c r="CC76" s="9">
        <v>0</v>
      </c>
      <c r="CD76" s="8">
        <v>0</v>
      </c>
      <c r="CE76" s="9">
        <v>0</v>
      </c>
      <c r="CF76" s="8">
        <v>0</v>
      </c>
      <c r="CG76" s="9">
        <v>0</v>
      </c>
      <c r="CH76" s="8">
        <v>0</v>
      </c>
      <c r="CI76" s="9">
        <v>0</v>
      </c>
      <c r="CJ76" s="8">
        <v>0</v>
      </c>
      <c r="CK76" s="9">
        <v>0</v>
      </c>
      <c r="CL76" s="40">
        <v>0</v>
      </c>
      <c r="CM76" s="9"/>
      <c r="CN76" s="8"/>
      <c r="CO76" s="9">
        <v>0</v>
      </c>
      <c r="CP76" s="40">
        <v>0</v>
      </c>
      <c r="CQ76" s="9">
        <v>0</v>
      </c>
      <c r="CR76" s="8"/>
    </row>
    <row r="77" spans="1:96" x14ac:dyDescent="0.25">
      <c r="A77" s="12">
        <v>62</v>
      </c>
      <c r="B77" s="18" t="s">
        <v>132</v>
      </c>
      <c r="C77" s="12">
        <v>330406</v>
      </c>
      <c r="D77" s="25" t="s">
        <v>171</v>
      </c>
      <c r="E77" s="25" t="s">
        <v>161</v>
      </c>
      <c r="F77" s="31" t="s">
        <v>172</v>
      </c>
      <c r="G77" s="8">
        <f t="shared" si="21"/>
        <v>634478.72</v>
      </c>
      <c r="H77" s="8">
        <f t="shared" si="22"/>
        <v>634478.72</v>
      </c>
      <c r="I77" s="9">
        <f t="shared" si="20"/>
        <v>1888</v>
      </c>
      <c r="J77" s="8">
        <f t="shared" si="20"/>
        <v>186596.86</v>
      </c>
      <c r="K77" s="9">
        <f t="shared" si="20"/>
        <v>0</v>
      </c>
      <c r="L77" s="8">
        <f t="shared" si="20"/>
        <v>0</v>
      </c>
      <c r="M77" s="9">
        <f t="shared" si="20"/>
        <v>548</v>
      </c>
      <c r="N77" s="8">
        <f t="shared" si="20"/>
        <v>447881.86</v>
      </c>
      <c r="O77" s="9">
        <f t="shared" si="20"/>
        <v>0</v>
      </c>
      <c r="P77" s="8">
        <f t="shared" si="20"/>
        <v>0</v>
      </c>
      <c r="Q77" s="9">
        <f t="shared" si="20"/>
        <v>0</v>
      </c>
      <c r="R77" s="8">
        <f t="shared" si="20"/>
        <v>0</v>
      </c>
      <c r="S77" s="9">
        <f t="shared" si="20"/>
        <v>0</v>
      </c>
      <c r="T77" s="8">
        <f t="shared" si="20"/>
        <v>0</v>
      </c>
      <c r="U77" s="9">
        <f t="shared" si="20"/>
        <v>0</v>
      </c>
      <c r="V77" s="8">
        <f t="shared" si="20"/>
        <v>0</v>
      </c>
      <c r="W77" s="9">
        <f t="shared" si="20"/>
        <v>0</v>
      </c>
      <c r="X77" s="8">
        <f t="shared" si="18"/>
        <v>0</v>
      </c>
      <c r="Y77" s="8">
        <f t="shared" si="23"/>
        <v>158619.69</v>
      </c>
      <c r="Z77" s="8">
        <f t="shared" si="24"/>
        <v>158619.69</v>
      </c>
      <c r="AA77" s="9">
        <v>472</v>
      </c>
      <c r="AB77" s="8">
        <v>46649.22</v>
      </c>
      <c r="AC77" s="9">
        <v>0</v>
      </c>
      <c r="AD77" s="8">
        <v>0</v>
      </c>
      <c r="AE77" s="9">
        <v>137</v>
      </c>
      <c r="AF77" s="8">
        <v>111970.47</v>
      </c>
      <c r="AG77" s="9">
        <v>0</v>
      </c>
      <c r="AH77" s="8">
        <v>0</v>
      </c>
      <c r="AI77" s="9">
        <v>0</v>
      </c>
      <c r="AJ77" s="40">
        <v>0</v>
      </c>
      <c r="AK77" s="9"/>
      <c r="AL77" s="8"/>
      <c r="AM77" s="9">
        <v>0</v>
      </c>
      <c r="AN77" s="40">
        <v>0</v>
      </c>
      <c r="AO77" s="9">
        <v>0</v>
      </c>
      <c r="AP77" s="8"/>
      <c r="AQ77" s="8">
        <f t="shared" si="25"/>
        <v>158619.69</v>
      </c>
      <c r="AR77" s="8">
        <f t="shared" si="26"/>
        <v>158619.69</v>
      </c>
      <c r="AS77" s="9">
        <v>472</v>
      </c>
      <c r="AT77" s="8">
        <v>46649.22</v>
      </c>
      <c r="AU77" s="9">
        <v>0</v>
      </c>
      <c r="AV77" s="8">
        <v>0</v>
      </c>
      <c r="AW77" s="9">
        <v>137</v>
      </c>
      <c r="AX77" s="8">
        <v>111970.47</v>
      </c>
      <c r="AY77" s="9">
        <v>0</v>
      </c>
      <c r="AZ77" s="8">
        <v>0</v>
      </c>
      <c r="BA77" s="9">
        <v>0</v>
      </c>
      <c r="BB77" s="40">
        <v>0</v>
      </c>
      <c r="BC77" s="9"/>
      <c r="BD77" s="8"/>
      <c r="BE77" s="9">
        <v>0</v>
      </c>
      <c r="BF77" s="40">
        <v>0</v>
      </c>
      <c r="BG77" s="9">
        <v>0</v>
      </c>
      <c r="BH77" s="8"/>
      <c r="BI77" s="8">
        <f t="shared" si="27"/>
        <v>158619.69</v>
      </c>
      <c r="BJ77" s="8">
        <f t="shared" si="28"/>
        <v>158619.69</v>
      </c>
      <c r="BK77" s="9">
        <v>472</v>
      </c>
      <c r="BL77" s="8">
        <v>46649.22</v>
      </c>
      <c r="BM77" s="9">
        <v>0</v>
      </c>
      <c r="BN77" s="8">
        <v>0</v>
      </c>
      <c r="BO77" s="9">
        <v>137</v>
      </c>
      <c r="BP77" s="8">
        <v>111970.47</v>
      </c>
      <c r="BQ77" s="9">
        <v>0</v>
      </c>
      <c r="BR77" s="8">
        <v>0</v>
      </c>
      <c r="BS77" s="9">
        <v>0</v>
      </c>
      <c r="BT77" s="40">
        <v>0</v>
      </c>
      <c r="BU77" s="9"/>
      <c r="BV77" s="8"/>
      <c r="BW77" s="9">
        <v>0</v>
      </c>
      <c r="BX77" s="40">
        <v>0</v>
      </c>
      <c r="BY77" s="9">
        <v>0</v>
      </c>
      <c r="BZ77" s="8"/>
      <c r="CA77" s="8">
        <f t="shared" si="29"/>
        <v>158619.65</v>
      </c>
      <c r="CB77" s="8">
        <f t="shared" si="30"/>
        <v>158619.65</v>
      </c>
      <c r="CC77" s="9">
        <v>472</v>
      </c>
      <c r="CD77" s="8">
        <v>46649.2</v>
      </c>
      <c r="CE77" s="9">
        <v>0</v>
      </c>
      <c r="CF77" s="8">
        <v>0</v>
      </c>
      <c r="CG77" s="9">
        <v>137</v>
      </c>
      <c r="CH77" s="8">
        <v>111970.45</v>
      </c>
      <c r="CI77" s="9">
        <v>0</v>
      </c>
      <c r="CJ77" s="8">
        <v>0</v>
      </c>
      <c r="CK77" s="9">
        <v>0</v>
      </c>
      <c r="CL77" s="40">
        <v>0</v>
      </c>
      <c r="CM77" s="9"/>
      <c r="CN77" s="8"/>
      <c r="CO77" s="9">
        <v>0</v>
      </c>
      <c r="CP77" s="40">
        <v>0</v>
      </c>
      <c r="CQ77" s="9">
        <v>0</v>
      </c>
      <c r="CR77" s="8"/>
    </row>
    <row r="78" spans="1:96" x14ac:dyDescent="0.25">
      <c r="A78" s="12"/>
      <c r="B78" s="17" t="s">
        <v>54</v>
      </c>
      <c r="C78" s="12"/>
      <c r="D78" s="25"/>
      <c r="E78" s="25" t="s">
        <v>155</v>
      </c>
      <c r="F78" s="31"/>
      <c r="G78" s="8">
        <f t="shared" si="21"/>
        <v>0</v>
      </c>
      <c r="H78" s="8">
        <f t="shared" si="22"/>
        <v>0</v>
      </c>
      <c r="I78" s="9">
        <f t="shared" si="20"/>
        <v>0</v>
      </c>
      <c r="J78" s="8">
        <f t="shared" si="20"/>
        <v>0</v>
      </c>
      <c r="K78" s="9">
        <f t="shared" si="20"/>
        <v>0</v>
      </c>
      <c r="L78" s="8">
        <f t="shared" si="20"/>
        <v>0</v>
      </c>
      <c r="M78" s="9">
        <f t="shared" si="20"/>
        <v>0</v>
      </c>
      <c r="N78" s="8">
        <f t="shared" si="20"/>
        <v>0</v>
      </c>
      <c r="O78" s="9">
        <f t="shared" si="20"/>
        <v>0</v>
      </c>
      <c r="P78" s="8">
        <f t="shared" si="20"/>
        <v>0</v>
      </c>
      <c r="Q78" s="9">
        <f t="shared" si="20"/>
        <v>0</v>
      </c>
      <c r="R78" s="8">
        <f t="shared" si="20"/>
        <v>0</v>
      </c>
      <c r="S78" s="9">
        <f t="shared" si="20"/>
        <v>0</v>
      </c>
      <c r="T78" s="8">
        <f t="shared" si="20"/>
        <v>0</v>
      </c>
      <c r="U78" s="9">
        <f t="shared" si="20"/>
        <v>0</v>
      </c>
      <c r="V78" s="8">
        <f t="shared" si="20"/>
        <v>0</v>
      </c>
      <c r="W78" s="9">
        <f t="shared" si="20"/>
        <v>0</v>
      </c>
      <c r="X78" s="8">
        <f t="shared" si="18"/>
        <v>0</v>
      </c>
      <c r="Y78" s="8">
        <f t="shared" si="23"/>
        <v>0</v>
      </c>
      <c r="Z78" s="8">
        <f t="shared" si="24"/>
        <v>0</v>
      </c>
      <c r="AA78" s="9">
        <v>0</v>
      </c>
      <c r="AB78" s="8">
        <v>0</v>
      </c>
      <c r="AC78" s="9">
        <v>0</v>
      </c>
      <c r="AD78" s="8">
        <v>0</v>
      </c>
      <c r="AE78" s="9">
        <v>0</v>
      </c>
      <c r="AF78" s="8">
        <v>0</v>
      </c>
      <c r="AG78" s="9">
        <v>0</v>
      </c>
      <c r="AH78" s="8">
        <v>0</v>
      </c>
      <c r="AI78" s="9">
        <v>0</v>
      </c>
      <c r="AJ78" s="40">
        <v>0</v>
      </c>
      <c r="AK78" s="9"/>
      <c r="AL78" s="8"/>
      <c r="AM78" s="9">
        <v>0</v>
      </c>
      <c r="AN78" s="40">
        <v>0</v>
      </c>
      <c r="AO78" s="9">
        <v>0</v>
      </c>
      <c r="AP78" s="8"/>
      <c r="AQ78" s="8">
        <f t="shared" si="25"/>
        <v>0</v>
      </c>
      <c r="AR78" s="8">
        <f t="shared" si="26"/>
        <v>0</v>
      </c>
      <c r="AS78" s="9">
        <v>0</v>
      </c>
      <c r="AT78" s="8">
        <v>0</v>
      </c>
      <c r="AU78" s="9">
        <v>0</v>
      </c>
      <c r="AV78" s="8">
        <v>0</v>
      </c>
      <c r="AW78" s="9">
        <v>0</v>
      </c>
      <c r="AX78" s="8">
        <v>0</v>
      </c>
      <c r="AY78" s="9">
        <v>0</v>
      </c>
      <c r="AZ78" s="8">
        <v>0</v>
      </c>
      <c r="BA78" s="9">
        <v>0</v>
      </c>
      <c r="BB78" s="40">
        <v>0</v>
      </c>
      <c r="BC78" s="9"/>
      <c r="BD78" s="8"/>
      <c r="BE78" s="9">
        <v>0</v>
      </c>
      <c r="BF78" s="40">
        <v>0</v>
      </c>
      <c r="BG78" s="9">
        <v>0</v>
      </c>
      <c r="BH78" s="8"/>
      <c r="BI78" s="8">
        <f t="shared" si="27"/>
        <v>0</v>
      </c>
      <c r="BJ78" s="8">
        <f t="shared" si="28"/>
        <v>0</v>
      </c>
      <c r="BK78" s="9">
        <v>0</v>
      </c>
      <c r="BL78" s="8">
        <v>0</v>
      </c>
      <c r="BM78" s="9">
        <v>0</v>
      </c>
      <c r="BN78" s="8">
        <v>0</v>
      </c>
      <c r="BO78" s="9">
        <v>0</v>
      </c>
      <c r="BP78" s="8">
        <v>0</v>
      </c>
      <c r="BQ78" s="9">
        <v>0</v>
      </c>
      <c r="BR78" s="8">
        <v>0</v>
      </c>
      <c r="BS78" s="9">
        <v>0</v>
      </c>
      <c r="BT78" s="40">
        <v>0</v>
      </c>
      <c r="BU78" s="9"/>
      <c r="BV78" s="8"/>
      <c r="BW78" s="9">
        <v>0</v>
      </c>
      <c r="BX78" s="40">
        <v>0</v>
      </c>
      <c r="BY78" s="9">
        <v>0</v>
      </c>
      <c r="BZ78" s="8"/>
      <c r="CA78" s="8">
        <f t="shared" si="29"/>
        <v>0</v>
      </c>
      <c r="CB78" s="8">
        <f t="shared" si="30"/>
        <v>0</v>
      </c>
      <c r="CC78" s="9">
        <v>0</v>
      </c>
      <c r="CD78" s="8">
        <v>0</v>
      </c>
      <c r="CE78" s="9">
        <v>0</v>
      </c>
      <c r="CF78" s="8">
        <v>0</v>
      </c>
      <c r="CG78" s="9">
        <v>0</v>
      </c>
      <c r="CH78" s="8">
        <v>0</v>
      </c>
      <c r="CI78" s="9">
        <v>0</v>
      </c>
      <c r="CJ78" s="8">
        <v>0</v>
      </c>
      <c r="CK78" s="9">
        <v>0</v>
      </c>
      <c r="CL78" s="40">
        <v>0</v>
      </c>
      <c r="CM78" s="9"/>
      <c r="CN78" s="8"/>
      <c r="CO78" s="9">
        <v>0</v>
      </c>
      <c r="CP78" s="40">
        <v>0</v>
      </c>
      <c r="CQ78" s="9">
        <v>0</v>
      </c>
      <c r="CR78" s="8"/>
    </row>
    <row r="79" spans="1:96" x14ac:dyDescent="0.25">
      <c r="A79" s="12">
        <v>63</v>
      </c>
      <c r="B79" s="18" t="s">
        <v>55</v>
      </c>
      <c r="C79" s="12">
        <v>330038</v>
      </c>
      <c r="D79" s="25" t="s">
        <v>158</v>
      </c>
      <c r="E79" s="25" t="s">
        <v>155</v>
      </c>
      <c r="F79" s="31" t="s">
        <v>159</v>
      </c>
      <c r="G79" s="8">
        <f t="shared" si="21"/>
        <v>109310163.78</v>
      </c>
      <c r="H79" s="8">
        <f t="shared" si="22"/>
        <v>70375896.450000003</v>
      </c>
      <c r="I79" s="9">
        <f t="shared" si="20"/>
        <v>48363</v>
      </c>
      <c r="J79" s="8">
        <f t="shared" si="20"/>
        <v>41627671.740000002</v>
      </c>
      <c r="K79" s="9">
        <f t="shared" si="20"/>
        <v>8764</v>
      </c>
      <c r="L79" s="8">
        <f t="shared" si="20"/>
        <v>3583352.86</v>
      </c>
      <c r="M79" s="9">
        <f t="shared" si="20"/>
        <v>19156</v>
      </c>
      <c r="N79" s="8">
        <f t="shared" si="20"/>
        <v>25164871.850000001</v>
      </c>
      <c r="O79" s="9">
        <f t="shared" si="20"/>
        <v>740</v>
      </c>
      <c r="P79" s="8">
        <f t="shared" si="20"/>
        <v>5657265.0300000003</v>
      </c>
      <c r="Q79" s="9">
        <f t="shared" si="20"/>
        <v>1595</v>
      </c>
      <c r="R79" s="8">
        <f t="shared" si="20"/>
        <v>20149465.390000001</v>
      </c>
      <c r="S79" s="9">
        <f t="shared" si="20"/>
        <v>0</v>
      </c>
      <c r="T79" s="8">
        <f t="shared" si="20"/>
        <v>0</v>
      </c>
      <c r="U79" s="9">
        <f t="shared" si="20"/>
        <v>0</v>
      </c>
      <c r="V79" s="8">
        <f t="shared" si="20"/>
        <v>0</v>
      </c>
      <c r="W79" s="9">
        <f t="shared" si="20"/>
        <v>5580</v>
      </c>
      <c r="X79" s="8">
        <f t="shared" si="18"/>
        <v>13127536.91</v>
      </c>
      <c r="Y79" s="8">
        <f t="shared" si="23"/>
        <v>27779103.57</v>
      </c>
      <c r="Z79" s="8">
        <f t="shared" si="24"/>
        <v>18035284.23</v>
      </c>
      <c r="AA79" s="9">
        <v>12091</v>
      </c>
      <c r="AB79" s="8">
        <v>10631986.09</v>
      </c>
      <c r="AC79" s="9">
        <v>2191</v>
      </c>
      <c r="AD79" s="8">
        <v>895838.22</v>
      </c>
      <c r="AE79" s="9">
        <v>4789</v>
      </c>
      <c r="AF79" s="8">
        <v>6507459.9199999999</v>
      </c>
      <c r="AG79" s="9">
        <v>185</v>
      </c>
      <c r="AH79" s="8">
        <v>1414316.26</v>
      </c>
      <c r="AI79" s="9">
        <v>399</v>
      </c>
      <c r="AJ79" s="40">
        <v>5037366.3499999996</v>
      </c>
      <c r="AK79" s="9"/>
      <c r="AL79" s="8"/>
      <c r="AM79" s="9">
        <v>0</v>
      </c>
      <c r="AN79" s="40">
        <v>0</v>
      </c>
      <c r="AO79" s="9">
        <v>1395</v>
      </c>
      <c r="AP79" s="8">
        <v>3292136.73</v>
      </c>
      <c r="AQ79" s="8">
        <f t="shared" si="25"/>
        <v>27779103.57</v>
      </c>
      <c r="AR79" s="8">
        <f t="shared" si="26"/>
        <v>18035284.23</v>
      </c>
      <c r="AS79" s="9">
        <v>12091</v>
      </c>
      <c r="AT79" s="8">
        <v>10631986.09</v>
      </c>
      <c r="AU79" s="9">
        <v>2191</v>
      </c>
      <c r="AV79" s="8">
        <v>895838.22</v>
      </c>
      <c r="AW79" s="9">
        <v>4789</v>
      </c>
      <c r="AX79" s="8">
        <v>6507459.9199999999</v>
      </c>
      <c r="AY79" s="9">
        <v>185</v>
      </c>
      <c r="AZ79" s="8">
        <v>1414316.26</v>
      </c>
      <c r="BA79" s="9">
        <v>399</v>
      </c>
      <c r="BB79" s="40">
        <v>5037366.3499999996</v>
      </c>
      <c r="BC79" s="9"/>
      <c r="BD79" s="8"/>
      <c r="BE79" s="9">
        <v>0</v>
      </c>
      <c r="BF79" s="40">
        <v>0</v>
      </c>
      <c r="BG79" s="9">
        <v>1395</v>
      </c>
      <c r="BH79" s="8">
        <v>3292136.73</v>
      </c>
      <c r="BI79" s="8">
        <f t="shared" si="27"/>
        <v>27779103.57</v>
      </c>
      <c r="BJ79" s="8">
        <f t="shared" si="28"/>
        <v>18035284.23</v>
      </c>
      <c r="BK79" s="9">
        <v>12091</v>
      </c>
      <c r="BL79" s="8">
        <v>10631986.09</v>
      </c>
      <c r="BM79" s="9">
        <v>2191</v>
      </c>
      <c r="BN79" s="8">
        <v>895838.22</v>
      </c>
      <c r="BO79" s="9">
        <v>4789</v>
      </c>
      <c r="BP79" s="8">
        <v>6507459.9199999999</v>
      </c>
      <c r="BQ79" s="9">
        <v>185</v>
      </c>
      <c r="BR79" s="8">
        <v>1414316.26</v>
      </c>
      <c r="BS79" s="9">
        <v>399</v>
      </c>
      <c r="BT79" s="40">
        <v>5037366.3499999996</v>
      </c>
      <c r="BU79" s="9"/>
      <c r="BV79" s="8"/>
      <c r="BW79" s="9">
        <v>0</v>
      </c>
      <c r="BX79" s="40">
        <v>0</v>
      </c>
      <c r="BY79" s="9">
        <v>1395</v>
      </c>
      <c r="BZ79" s="8">
        <v>3292136.73</v>
      </c>
      <c r="CA79" s="8">
        <f t="shared" si="29"/>
        <v>25972853.07</v>
      </c>
      <c r="CB79" s="8">
        <f t="shared" si="30"/>
        <v>16270043.76</v>
      </c>
      <c r="CC79" s="9">
        <v>12090</v>
      </c>
      <c r="CD79" s="8">
        <v>9731713.4700000007</v>
      </c>
      <c r="CE79" s="9">
        <v>2191</v>
      </c>
      <c r="CF79" s="8">
        <v>895838.2</v>
      </c>
      <c r="CG79" s="9">
        <v>4789</v>
      </c>
      <c r="CH79" s="8">
        <v>5642492.0899999999</v>
      </c>
      <c r="CI79" s="9">
        <v>185</v>
      </c>
      <c r="CJ79" s="8">
        <v>1414316.25</v>
      </c>
      <c r="CK79" s="9">
        <v>398</v>
      </c>
      <c r="CL79" s="40">
        <v>5037366.34</v>
      </c>
      <c r="CM79" s="9"/>
      <c r="CN79" s="8"/>
      <c r="CO79" s="9">
        <v>0</v>
      </c>
      <c r="CP79" s="40">
        <v>0</v>
      </c>
      <c r="CQ79" s="9">
        <v>1395</v>
      </c>
      <c r="CR79" s="8">
        <v>3251126.72</v>
      </c>
    </row>
    <row r="80" spans="1:96" x14ac:dyDescent="0.25">
      <c r="A80" s="12"/>
      <c r="B80" s="17" t="s">
        <v>56</v>
      </c>
      <c r="C80" s="12"/>
      <c r="D80" s="25"/>
      <c r="E80" s="25"/>
      <c r="F80" s="31"/>
      <c r="G80" s="8">
        <f t="shared" si="21"/>
        <v>0</v>
      </c>
      <c r="H80" s="8">
        <f t="shared" si="22"/>
        <v>0</v>
      </c>
      <c r="I80" s="9">
        <f t="shared" si="20"/>
        <v>0</v>
      </c>
      <c r="J80" s="8">
        <f t="shared" si="20"/>
        <v>0</v>
      </c>
      <c r="K80" s="9">
        <f t="shared" si="20"/>
        <v>0</v>
      </c>
      <c r="L80" s="8">
        <f t="shared" si="20"/>
        <v>0</v>
      </c>
      <c r="M80" s="9">
        <f t="shared" si="20"/>
        <v>0</v>
      </c>
      <c r="N80" s="8">
        <f t="shared" si="20"/>
        <v>0</v>
      </c>
      <c r="O80" s="9">
        <f t="shared" si="20"/>
        <v>0</v>
      </c>
      <c r="P80" s="8">
        <f t="shared" si="20"/>
        <v>0</v>
      </c>
      <c r="Q80" s="9">
        <f t="shared" si="20"/>
        <v>0</v>
      </c>
      <c r="R80" s="8">
        <f t="shared" si="20"/>
        <v>0</v>
      </c>
      <c r="S80" s="9">
        <f t="shared" si="20"/>
        <v>0</v>
      </c>
      <c r="T80" s="8">
        <f t="shared" si="20"/>
        <v>0</v>
      </c>
      <c r="U80" s="9">
        <f t="shared" si="20"/>
        <v>0</v>
      </c>
      <c r="V80" s="8">
        <f t="shared" si="20"/>
        <v>0</v>
      </c>
      <c r="W80" s="9">
        <f t="shared" si="20"/>
        <v>0</v>
      </c>
      <c r="X80" s="8">
        <f t="shared" si="18"/>
        <v>0</v>
      </c>
      <c r="Y80" s="8">
        <f t="shared" si="23"/>
        <v>0</v>
      </c>
      <c r="Z80" s="8">
        <f t="shared" si="24"/>
        <v>0</v>
      </c>
      <c r="AA80" s="9">
        <v>0</v>
      </c>
      <c r="AB80" s="8">
        <v>0</v>
      </c>
      <c r="AC80" s="9">
        <v>0</v>
      </c>
      <c r="AD80" s="8">
        <v>0</v>
      </c>
      <c r="AE80" s="9">
        <v>0</v>
      </c>
      <c r="AF80" s="8">
        <v>0</v>
      </c>
      <c r="AG80" s="9">
        <v>0</v>
      </c>
      <c r="AH80" s="8">
        <v>0</v>
      </c>
      <c r="AI80" s="9">
        <v>0</v>
      </c>
      <c r="AJ80" s="40">
        <v>0</v>
      </c>
      <c r="AK80" s="9"/>
      <c r="AL80" s="8"/>
      <c r="AM80" s="9">
        <v>0</v>
      </c>
      <c r="AN80" s="40">
        <v>0</v>
      </c>
      <c r="AO80" s="9">
        <v>0</v>
      </c>
      <c r="AP80" s="8"/>
      <c r="AQ80" s="8">
        <f t="shared" si="25"/>
        <v>0</v>
      </c>
      <c r="AR80" s="8">
        <f t="shared" si="26"/>
        <v>0</v>
      </c>
      <c r="AS80" s="9">
        <v>0</v>
      </c>
      <c r="AT80" s="8">
        <v>0</v>
      </c>
      <c r="AU80" s="9">
        <v>0</v>
      </c>
      <c r="AV80" s="8">
        <v>0</v>
      </c>
      <c r="AW80" s="9">
        <v>0</v>
      </c>
      <c r="AX80" s="8">
        <v>0</v>
      </c>
      <c r="AY80" s="9">
        <v>0</v>
      </c>
      <c r="AZ80" s="8">
        <v>0</v>
      </c>
      <c r="BA80" s="9">
        <v>0</v>
      </c>
      <c r="BB80" s="40">
        <v>0</v>
      </c>
      <c r="BC80" s="9"/>
      <c r="BD80" s="8"/>
      <c r="BE80" s="9">
        <v>0</v>
      </c>
      <c r="BF80" s="40">
        <v>0</v>
      </c>
      <c r="BG80" s="9">
        <v>0</v>
      </c>
      <c r="BH80" s="8"/>
      <c r="BI80" s="8">
        <f t="shared" si="27"/>
        <v>0</v>
      </c>
      <c r="BJ80" s="8">
        <f t="shared" si="28"/>
        <v>0</v>
      </c>
      <c r="BK80" s="9">
        <v>0</v>
      </c>
      <c r="BL80" s="8">
        <v>0</v>
      </c>
      <c r="BM80" s="9">
        <v>0</v>
      </c>
      <c r="BN80" s="8">
        <v>0</v>
      </c>
      <c r="BO80" s="9">
        <v>0</v>
      </c>
      <c r="BP80" s="8">
        <v>0</v>
      </c>
      <c r="BQ80" s="9">
        <v>0</v>
      </c>
      <c r="BR80" s="8">
        <v>0</v>
      </c>
      <c r="BS80" s="9">
        <v>0</v>
      </c>
      <c r="BT80" s="40">
        <v>0</v>
      </c>
      <c r="BU80" s="9"/>
      <c r="BV80" s="8"/>
      <c r="BW80" s="9">
        <v>0</v>
      </c>
      <c r="BX80" s="40">
        <v>0</v>
      </c>
      <c r="BY80" s="9">
        <v>0</v>
      </c>
      <c r="BZ80" s="8"/>
      <c r="CA80" s="8">
        <f t="shared" si="29"/>
        <v>0</v>
      </c>
      <c r="CB80" s="8">
        <f t="shared" si="30"/>
        <v>0</v>
      </c>
      <c r="CC80" s="9">
        <v>0</v>
      </c>
      <c r="CD80" s="8">
        <v>0</v>
      </c>
      <c r="CE80" s="9">
        <v>0</v>
      </c>
      <c r="CF80" s="8">
        <v>0</v>
      </c>
      <c r="CG80" s="9">
        <v>0</v>
      </c>
      <c r="CH80" s="8">
        <v>0</v>
      </c>
      <c r="CI80" s="9">
        <v>0</v>
      </c>
      <c r="CJ80" s="8">
        <v>0</v>
      </c>
      <c r="CK80" s="9">
        <v>0</v>
      </c>
      <c r="CL80" s="40">
        <v>0</v>
      </c>
      <c r="CM80" s="9"/>
      <c r="CN80" s="8"/>
      <c r="CO80" s="9">
        <v>0</v>
      </c>
      <c r="CP80" s="40">
        <v>0</v>
      </c>
      <c r="CQ80" s="9">
        <v>0</v>
      </c>
      <c r="CR80" s="8"/>
    </row>
    <row r="81" spans="1:96" x14ac:dyDescent="0.25">
      <c r="A81" s="12">
        <v>64</v>
      </c>
      <c r="B81" s="18" t="s">
        <v>57</v>
      </c>
      <c r="C81" s="12">
        <v>330040</v>
      </c>
      <c r="D81" s="25" t="s">
        <v>164</v>
      </c>
      <c r="E81" s="25" t="s">
        <v>155</v>
      </c>
      <c r="F81" s="31" t="s">
        <v>165</v>
      </c>
      <c r="G81" s="8">
        <f t="shared" si="21"/>
        <v>212848814.87</v>
      </c>
      <c r="H81" s="8">
        <f t="shared" si="22"/>
        <v>81941116.719999999</v>
      </c>
      <c r="I81" s="9">
        <f t="shared" si="20"/>
        <v>88298</v>
      </c>
      <c r="J81" s="8">
        <f t="shared" si="20"/>
        <v>44872848.539999999</v>
      </c>
      <c r="K81" s="9">
        <f t="shared" si="20"/>
        <v>11617</v>
      </c>
      <c r="L81" s="8">
        <f t="shared" si="20"/>
        <v>5228501.7</v>
      </c>
      <c r="M81" s="9">
        <f t="shared" si="20"/>
        <v>48810</v>
      </c>
      <c r="N81" s="8">
        <f t="shared" si="20"/>
        <v>31839766.48</v>
      </c>
      <c r="O81" s="9">
        <f t="shared" si="20"/>
        <v>1337</v>
      </c>
      <c r="P81" s="8">
        <f t="shared" si="20"/>
        <v>46475212.219999999</v>
      </c>
      <c r="Q81" s="9">
        <f t="shared" si="20"/>
        <v>2950</v>
      </c>
      <c r="R81" s="8">
        <f t="shared" si="20"/>
        <v>56339556.789999999</v>
      </c>
      <c r="S81" s="9">
        <f t="shared" si="20"/>
        <v>0</v>
      </c>
      <c r="T81" s="8">
        <f t="shared" si="20"/>
        <v>0</v>
      </c>
      <c r="U81" s="9">
        <f t="shared" si="20"/>
        <v>0</v>
      </c>
      <c r="V81" s="8">
        <f t="shared" si="20"/>
        <v>0</v>
      </c>
      <c r="W81" s="9">
        <f t="shared" si="20"/>
        <v>9424</v>
      </c>
      <c r="X81" s="8">
        <f t="shared" si="18"/>
        <v>28092929.140000001</v>
      </c>
      <c r="Y81" s="8">
        <f t="shared" si="23"/>
        <v>53635902.799999997</v>
      </c>
      <c r="Z81" s="8">
        <f t="shared" si="24"/>
        <v>20898725.75</v>
      </c>
      <c r="AA81" s="9">
        <v>22075</v>
      </c>
      <c r="AB81" s="8">
        <v>11412532.02</v>
      </c>
      <c r="AC81" s="9">
        <v>2904</v>
      </c>
      <c r="AD81" s="8">
        <v>1307125.43</v>
      </c>
      <c r="AE81" s="9">
        <v>12203</v>
      </c>
      <c r="AF81" s="8">
        <v>8179068.2999999998</v>
      </c>
      <c r="AG81" s="9">
        <v>334</v>
      </c>
      <c r="AH81" s="8">
        <v>11618803.060000001</v>
      </c>
      <c r="AI81" s="9">
        <v>738</v>
      </c>
      <c r="AJ81" s="40">
        <v>14084889.199999999</v>
      </c>
      <c r="AK81" s="9"/>
      <c r="AL81" s="8"/>
      <c r="AM81" s="9">
        <v>0</v>
      </c>
      <c r="AN81" s="40">
        <v>0</v>
      </c>
      <c r="AO81" s="9">
        <v>2356</v>
      </c>
      <c r="AP81" s="8">
        <v>7033484.79</v>
      </c>
      <c r="AQ81" s="8">
        <f t="shared" si="25"/>
        <v>53635902.799999997</v>
      </c>
      <c r="AR81" s="8">
        <f t="shared" si="26"/>
        <v>20898725.75</v>
      </c>
      <c r="AS81" s="9">
        <v>22075</v>
      </c>
      <c r="AT81" s="8">
        <v>11412532.02</v>
      </c>
      <c r="AU81" s="9">
        <v>2904</v>
      </c>
      <c r="AV81" s="8">
        <v>1307125.43</v>
      </c>
      <c r="AW81" s="9">
        <v>12203</v>
      </c>
      <c r="AX81" s="8">
        <v>8179068.2999999998</v>
      </c>
      <c r="AY81" s="9">
        <v>334</v>
      </c>
      <c r="AZ81" s="8">
        <v>11618803.060000001</v>
      </c>
      <c r="BA81" s="9">
        <v>738</v>
      </c>
      <c r="BB81" s="40">
        <v>14084889.199999999</v>
      </c>
      <c r="BC81" s="9"/>
      <c r="BD81" s="8"/>
      <c r="BE81" s="9">
        <v>0</v>
      </c>
      <c r="BF81" s="40">
        <v>0</v>
      </c>
      <c r="BG81" s="9">
        <v>2356</v>
      </c>
      <c r="BH81" s="8">
        <v>7033484.79</v>
      </c>
      <c r="BI81" s="8">
        <f t="shared" si="27"/>
        <v>53635902.789999999</v>
      </c>
      <c r="BJ81" s="8">
        <f t="shared" si="28"/>
        <v>20898725.75</v>
      </c>
      <c r="BK81" s="9">
        <v>22075</v>
      </c>
      <c r="BL81" s="8">
        <v>11412532.02</v>
      </c>
      <c r="BM81" s="9">
        <v>2904</v>
      </c>
      <c r="BN81" s="8">
        <v>1307125.43</v>
      </c>
      <c r="BO81" s="9">
        <v>12203</v>
      </c>
      <c r="BP81" s="8">
        <v>8179068.2999999998</v>
      </c>
      <c r="BQ81" s="9">
        <v>334</v>
      </c>
      <c r="BR81" s="8">
        <v>11618803.060000001</v>
      </c>
      <c r="BS81" s="9">
        <v>738</v>
      </c>
      <c r="BT81" s="40">
        <v>14084889.199999999</v>
      </c>
      <c r="BU81" s="9"/>
      <c r="BV81" s="8"/>
      <c r="BW81" s="9">
        <v>0</v>
      </c>
      <c r="BX81" s="40">
        <v>0</v>
      </c>
      <c r="BY81" s="9">
        <v>2356</v>
      </c>
      <c r="BZ81" s="8">
        <v>7033484.7800000003</v>
      </c>
      <c r="CA81" s="8">
        <f t="shared" si="29"/>
        <v>51941106.479999997</v>
      </c>
      <c r="CB81" s="8">
        <f t="shared" si="30"/>
        <v>19244939.469999999</v>
      </c>
      <c r="CC81" s="9">
        <v>22073</v>
      </c>
      <c r="CD81" s="8">
        <v>10635252.48</v>
      </c>
      <c r="CE81" s="9">
        <v>2905</v>
      </c>
      <c r="CF81" s="8">
        <v>1307125.4099999999</v>
      </c>
      <c r="CG81" s="9">
        <v>12201</v>
      </c>
      <c r="CH81" s="8">
        <v>7302561.5800000001</v>
      </c>
      <c r="CI81" s="9">
        <v>335</v>
      </c>
      <c r="CJ81" s="8">
        <v>11618803.039999999</v>
      </c>
      <c r="CK81" s="9">
        <v>736</v>
      </c>
      <c r="CL81" s="40">
        <v>14084889.189999999</v>
      </c>
      <c r="CM81" s="9"/>
      <c r="CN81" s="8"/>
      <c r="CO81" s="9">
        <v>0</v>
      </c>
      <c r="CP81" s="40">
        <v>0</v>
      </c>
      <c r="CQ81" s="9">
        <v>2356</v>
      </c>
      <c r="CR81" s="8">
        <v>6992474.7800000003</v>
      </c>
    </row>
    <row r="82" spans="1:96" x14ac:dyDescent="0.25">
      <c r="A82" s="12">
        <v>65</v>
      </c>
      <c r="B82" s="18" t="s">
        <v>133</v>
      </c>
      <c r="C82" s="12">
        <v>330408</v>
      </c>
      <c r="D82" s="25" t="s">
        <v>164</v>
      </c>
      <c r="E82" s="25" t="s">
        <v>161</v>
      </c>
      <c r="F82" s="31" t="s">
        <v>165</v>
      </c>
      <c r="G82" s="8">
        <f t="shared" si="21"/>
        <v>1298347.22</v>
      </c>
      <c r="H82" s="8">
        <f t="shared" si="22"/>
        <v>983995.43</v>
      </c>
      <c r="I82" s="9">
        <f t="shared" si="20"/>
        <v>71</v>
      </c>
      <c r="J82" s="8">
        <f t="shared" si="20"/>
        <v>10162.49</v>
      </c>
      <c r="K82" s="9">
        <f t="shared" si="20"/>
        <v>0</v>
      </c>
      <c r="L82" s="8">
        <f t="shared" si="20"/>
        <v>0</v>
      </c>
      <c r="M82" s="9">
        <f t="shared" si="20"/>
        <v>1522</v>
      </c>
      <c r="N82" s="8">
        <f t="shared" si="20"/>
        <v>973832.94</v>
      </c>
      <c r="O82" s="9">
        <f t="shared" si="20"/>
        <v>55</v>
      </c>
      <c r="P82" s="8">
        <f t="shared" si="20"/>
        <v>314351.78999999998</v>
      </c>
      <c r="Q82" s="9">
        <f t="shared" si="20"/>
        <v>0</v>
      </c>
      <c r="R82" s="8">
        <f t="shared" si="20"/>
        <v>0</v>
      </c>
      <c r="S82" s="9">
        <f t="shared" si="20"/>
        <v>0</v>
      </c>
      <c r="T82" s="8">
        <f t="shared" si="20"/>
        <v>0</v>
      </c>
      <c r="U82" s="9">
        <f t="shared" si="20"/>
        <v>0</v>
      </c>
      <c r="V82" s="8">
        <f t="shared" si="20"/>
        <v>0</v>
      </c>
      <c r="W82" s="9">
        <f t="shared" si="20"/>
        <v>0</v>
      </c>
      <c r="X82" s="8">
        <f t="shared" si="18"/>
        <v>0</v>
      </c>
      <c r="Y82" s="8">
        <f t="shared" si="23"/>
        <v>324586.81</v>
      </c>
      <c r="Z82" s="8">
        <f t="shared" si="24"/>
        <v>245998.86</v>
      </c>
      <c r="AA82" s="9">
        <v>18</v>
      </c>
      <c r="AB82" s="8">
        <v>2540.62</v>
      </c>
      <c r="AC82" s="9">
        <v>0</v>
      </c>
      <c r="AD82" s="8">
        <v>0</v>
      </c>
      <c r="AE82" s="9">
        <v>381</v>
      </c>
      <c r="AF82" s="8">
        <v>243458.24</v>
      </c>
      <c r="AG82" s="9">
        <v>14</v>
      </c>
      <c r="AH82" s="8">
        <v>78587.95</v>
      </c>
      <c r="AI82" s="9">
        <v>0</v>
      </c>
      <c r="AJ82" s="40">
        <v>0</v>
      </c>
      <c r="AK82" s="9"/>
      <c r="AL82" s="8"/>
      <c r="AM82" s="9">
        <v>0</v>
      </c>
      <c r="AN82" s="40">
        <v>0</v>
      </c>
      <c r="AO82" s="9">
        <v>0</v>
      </c>
      <c r="AP82" s="8"/>
      <c r="AQ82" s="8">
        <f t="shared" si="25"/>
        <v>324586.81</v>
      </c>
      <c r="AR82" s="8">
        <f t="shared" si="26"/>
        <v>245998.86</v>
      </c>
      <c r="AS82" s="9">
        <v>18</v>
      </c>
      <c r="AT82" s="8">
        <v>2540.62</v>
      </c>
      <c r="AU82" s="9">
        <v>0</v>
      </c>
      <c r="AV82" s="8">
        <v>0</v>
      </c>
      <c r="AW82" s="9">
        <v>381</v>
      </c>
      <c r="AX82" s="8">
        <v>243458.24</v>
      </c>
      <c r="AY82" s="9">
        <v>14</v>
      </c>
      <c r="AZ82" s="8">
        <v>78587.95</v>
      </c>
      <c r="BA82" s="9">
        <v>0</v>
      </c>
      <c r="BB82" s="40">
        <v>0</v>
      </c>
      <c r="BC82" s="9"/>
      <c r="BD82" s="8"/>
      <c r="BE82" s="9">
        <v>0</v>
      </c>
      <c r="BF82" s="40">
        <v>0</v>
      </c>
      <c r="BG82" s="9">
        <v>0</v>
      </c>
      <c r="BH82" s="8"/>
      <c r="BI82" s="8">
        <f t="shared" si="27"/>
        <v>324586.81</v>
      </c>
      <c r="BJ82" s="8">
        <f t="shared" si="28"/>
        <v>245998.86</v>
      </c>
      <c r="BK82" s="9">
        <v>18</v>
      </c>
      <c r="BL82" s="8">
        <v>2540.62</v>
      </c>
      <c r="BM82" s="9">
        <v>0</v>
      </c>
      <c r="BN82" s="8">
        <v>0</v>
      </c>
      <c r="BO82" s="9">
        <v>381</v>
      </c>
      <c r="BP82" s="8">
        <v>243458.24</v>
      </c>
      <c r="BQ82" s="9">
        <v>14</v>
      </c>
      <c r="BR82" s="8">
        <v>78587.95</v>
      </c>
      <c r="BS82" s="9">
        <v>0</v>
      </c>
      <c r="BT82" s="40">
        <v>0</v>
      </c>
      <c r="BU82" s="9"/>
      <c r="BV82" s="8"/>
      <c r="BW82" s="9">
        <v>0</v>
      </c>
      <c r="BX82" s="40">
        <v>0</v>
      </c>
      <c r="BY82" s="9">
        <v>0</v>
      </c>
      <c r="BZ82" s="8"/>
      <c r="CA82" s="8">
        <f t="shared" si="29"/>
        <v>324586.78999999998</v>
      </c>
      <c r="CB82" s="8">
        <f t="shared" si="30"/>
        <v>245998.85</v>
      </c>
      <c r="CC82" s="9">
        <v>17</v>
      </c>
      <c r="CD82" s="8">
        <v>2540.63</v>
      </c>
      <c r="CE82" s="9">
        <v>0</v>
      </c>
      <c r="CF82" s="8">
        <v>0</v>
      </c>
      <c r="CG82" s="9">
        <v>379</v>
      </c>
      <c r="CH82" s="8">
        <v>243458.22</v>
      </c>
      <c r="CI82" s="9">
        <v>13</v>
      </c>
      <c r="CJ82" s="8">
        <v>78587.94</v>
      </c>
      <c r="CK82" s="9">
        <v>0</v>
      </c>
      <c r="CL82" s="40">
        <v>0</v>
      </c>
      <c r="CM82" s="9"/>
      <c r="CN82" s="8"/>
      <c r="CO82" s="9">
        <v>0</v>
      </c>
      <c r="CP82" s="40">
        <v>0</v>
      </c>
      <c r="CQ82" s="9">
        <v>0</v>
      </c>
      <c r="CR82" s="8"/>
    </row>
    <row r="83" spans="1:96" x14ac:dyDescent="0.25">
      <c r="A83" s="12"/>
      <c r="B83" s="17" t="s">
        <v>58</v>
      </c>
      <c r="C83" s="12"/>
      <c r="D83" s="25"/>
      <c r="E83" s="25"/>
      <c r="F83" s="31"/>
      <c r="G83" s="8">
        <f t="shared" si="21"/>
        <v>0</v>
      </c>
      <c r="H83" s="8">
        <f t="shared" si="22"/>
        <v>0</v>
      </c>
      <c r="I83" s="9">
        <f t="shared" si="20"/>
        <v>0</v>
      </c>
      <c r="J83" s="8">
        <f t="shared" si="20"/>
        <v>0</v>
      </c>
      <c r="K83" s="9">
        <f t="shared" si="20"/>
        <v>0</v>
      </c>
      <c r="L83" s="8">
        <f t="shared" si="20"/>
        <v>0</v>
      </c>
      <c r="M83" s="9">
        <f t="shared" si="20"/>
        <v>0</v>
      </c>
      <c r="N83" s="8">
        <f t="shared" si="20"/>
        <v>0</v>
      </c>
      <c r="O83" s="9">
        <f t="shared" si="20"/>
        <v>0</v>
      </c>
      <c r="P83" s="8">
        <f t="shared" si="20"/>
        <v>0</v>
      </c>
      <c r="Q83" s="9">
        <f t="shared" si="20"/>
        <v>0</v>
      </c>
      <c r="R83" s="8">
        <f t="shared" si="20"/>
        <v>0</v>
      </c>
      <c r="S83" s="9">
        <f t="shared" si="20"/>
        <v>0</v>
      </c>
      <c r="T83" s="8">
        <f t="shared" si="20"/>
        <v>0</v>
      </c>
      <c r="U83" s="9">
        <f t="shared" si="20"/>
        <v>0</v>
      </c>
      <c r="V83" s="8">
        <f t="shared" si="20"/>
        <v>0</v>
      </c>
      <c r="W83" s="9">
        <f t="shared" si="20"/>
        <v>0</v>
      </c>
      <c r="X83" s="8">
        <f t="shared" si="18"/>
        <v>0</v>
      </c>
      <c r="Y83" s="8">
        <f t="shared" si="23"/>
        <v>0</v>
      </c>
      <c r="Z83" s="8">
        <f t="shared" si="24"/>
        <v>0</v>
      </c>
      <c r="AA83" s="9">
        <v>0</v>
      </c>
      <c r="AB83" s="8">
        <v>0</v>
      </c>
      <c r="AC83" s="9">
        <v>0</v>
      </c>
      <c r="AD83" s="8">
        <v>0</v>
      </c>
      <c r="AE83" s="9">
        <v>0</v>
      </c>
      <c r="AF83" s="8">
        <v>0</v>
      </c>
      <c r="AG83" s="9">
        <v>0</v>
      </c>
      <c r="AH83" s="8">
        <v>0</v>
      </c>
      <c r="AI83" s="9">
        <v>0</v>
      </c>
      <c r="AJ83" s="40">
        <v>0</v>
      </c>
      <c r="AK83" s="9"/>
      <c r="AL83" s="8"/>
      <c r="AM83" s="9">
        <v>0</v>
      </c>
      <c r="AN83" s="40">
        <v>0</v>
      </c>
      <c r="AO83" s="9">
        <v>0</v>
      </c>
      <c r="AP83" s="8"/>
      <c r="AQ83" s="8">
        <f t="shared" si="25"/>
        <v>0</v>
      </c>
      <c r="AR83" s="8">
        <f t="shared" si="26"/>
        <v>0</v>
      </c>
      <c r="AS83" s="9">
        <v>0</v>
      </c>
      <c r="AT83" s="8">
        <v>0</v>
      </c>
      <c r="AU83" s="9">
        <v>0</v>
      </c>
      <c r="AV83" s="8">
        <v>0</v>
      </c>
      <c r="AW83" s="9">
        <v>0</v>
      </c>
      <c r="AX83" s="8">
        <v>0</v>
      </c>
      <c r="AY83" s="9">
        <v>0</v>
      </c>
      <c r="AZ83" s="8">
        <v>0</v>
      </c>
      <c r="BA83" s="9">
        <v>0</v>
      </c>
      <c r="BB83" s="40">
        <v>0</v>
      </c>
      <c r="BC83" s="9"/>
      <c r="BD83" s="8"/>
      <c r="BE83" s="9">
        <v>0</v>
      </c>
      <c r="BF83" s="40">
        <v>0</v>
      </c>
      <c r="BG83" s="9">
        <v>0</v>
      </c>
      <c r="BH83" s="8"/>
      <c r="BI83" s="8">
        <f t="shared" si="27"/>
        <v>0</v>
      </c>
      <c r="BJ83" s="8">
        <f t="shared" si="28"/>
        <v>0</v>
      </c>
      <c r="BK83" s="9">
        <v>0</v>
      </c>
      <c r="BL83" s="8">
        <v>0</v>
      </c>
      <c r="BM83" s="9">
        <v>0</v>
      </c>
      <c r="BN83" s="8">
        <v>0</v>
      </c>
      <c r="BO83" s="9">
        <v>0</v>
      </c>
      <c r="BP83" s="8">
        <v>0</v>
      </c>
      <c r="BQ83" s="9">
        <v>0</v>
      </c>
      <c r="BR83" s="8">
        <v>0</v>
      </c>
      <c r="BS83" s="9">
        <v>0</v>
      </c>
      <c r="BT83" s="40">
        <v>0</v>
      </c>
      <c r="BU83" s="9"/>
      <c r="BV83" s="8"/>
      <c r="BW83" s="9">
        <v>0</v>
      </c>
      <c r="BX83" s="40">
        <v>0</v>
      </c>
      <c r="BY83" s="9">
        <v>0</v>
      </c>
      <c r="BZ83" s="8"/>
      <c r="CA83" s="8">
        <f t="shared" si="29"/>
        <v>0</v>
      </c>
      <c r="CB83" s="8">
        <f t="shared" si="30"/>
        <v>0</v>
      </c>
      <c r="CC83" s="9">
        <v>0</v>
      </c>
      <c r="CD83" s="8">
        <v>0</v>
      </c>
      <c r="CE83" s="9">
        <v>0</v>
      </c>
      <c r="CF83" s="8">
        <v>0</v>
      </c>
      <c r="CG83" s="9">
        <v>0</v>
      </c>
      <c r="CH83" s="8">
        <v>0</v>
      </c>
      <c r="CI83" s="9">
        <v>0</v>
      </c>
      <c r="CJ83" s="8">
        <v>0</v>
      </c>
      <c r="CK83" s="9">
        <v>0</v>
      </c>
      <c r="CL83" s="40">
        <v>0</v>
      </c>
      <c r="CM83" s="9"/>
      <c r="CN83" s="8"/>
      <c r="CO83" s="9">
        <v>0</v>
      </c>
      <c r="CP83" s="40">
        <v>0</v>
      </c>
      <c r="CQ83" s="9">
        <v>0</v>
      </c>
      <c r="CR83" s="8"/>
    </row>
    <row r="84" spans="1:96" x14ac:dyDescent="0.25">
      <c r="A84" s="12">
        <v>66</v>
      </c>
      <c r="B84" s="18" t="s">
        <v>59</v>
      </c>
      <c r="C84" s="12">
        <v>330048</v>
      </c>
      <c r="D84" s="25" t="s">
        <v>158</v>
      </c>
      <c r="E84" s="25" t="s">
        <v>155</v>
      </c>
      <c r="F84" s="31" t="s">
        <v>159</v>
      </c>
      <c r="G84" s="8">
        <f t="shared" si="21"/>
        <v>344342700.62</v>
      </c>
      <c r="H84" s="8">
        <f t="shared" si="22"/>
        <v>62776511.520000003</v>
      </c>
      <c r="I84" s="9">
        <f t="shared" si="20"/>
        <v>27549</v>
      </c>
      <c r="J84" s="8">
        <f t="shared" si="20"/>
        <v>4783118.82</v>
      </c>
      <c r="K84" s="9">
        <f t="shared" si="20"/>
        <v>7146</v>
      </c>
      <c r="L84" s="8">
        <f t="shared" si="20"/>
        <v>3134652.44</v>
      </c>
      <c r="M84" s="9">
        <f t="shared" si="20"/>
        <v>15204</v>
      </c>
      <c r="N84" s="8">
        <f t="shared" si="20"/>
        <v>54858740.259999998</v>
      </c>
      <c r="O84" s="9">
        <f t="shared" si="20"/>
        <v>699</v>
      </c>
      <c r="P84" s="8">
        <f t="shared" si="20"/>
        <v>32418620.710000001</v>
      </c>
      <c r="Q84" s="9">
        <f t="shared" si="20"/>
        <v>8861</v>
      </c>
      <c r="R84" s="8">
        <f t="shared" si="20"/>
        <v>249147568.38999999</v>
      </c>
      <c r="S84" s="9">
        <f t="shared" si="20"/>
        <v>0</v>
      </c>
      <c r="T84" s="8">
        <f t="shared" si="20"/>
        <v>0</v>
      </c>
      <c r="U84" s="9">
        <f t="shared" si="20"/>
        <v>170</v>
      </c>
      <c r="V84" s="8">
        <f t="shared" si="20"/>
        <v>34269658.649999999</v>
      </c>
      <c r="W84" s="9">
        <f t="shared" si="20"/>
        <v>0</v>
      </c>
      <c r="X84" s="8">
        <f t="shared" si="18"/>
        <v>0</v>
      </c>
      <c r="Y84" s="8">
        <f t="shared" si="23"/>
        <v>86094445.370000005</v>
      </c>
      <c r="Z84" s="8">
        <f t="shared" si="24"/>
        <v>15702898.09</v>
      </c>
      <c r="AA84" s="9">
        <v>6887</v>
      </c>
      <c r="AB84" s="8">
        <v>1196656.73</v>
      </c>
      <c r="AC84" s="9">
        <v>1787</v>
      </c>
      <c r="AD84" s="8">
        <v>783663.11</v>
      </c>
      <c r="AE84" s="9">
        <v>3801</v>
      </c>
      <c r="AF84" s="8">
        <v>13722578.25</v>
      </c>
      <c r="AG84" s="9">
        <v>175</v>
      </c>
      <c r="AH84" s="8">
        <v>8104655.1799999997</v>
      </c>
      <c r="AI84" s="9">
        <v>2215</v>
      </c>
      <c r="AJ84" s="40">
        <v>62286892.100000001</v>
      </c>
      <c r="AK84" s="9"/>
      <c r="AL84" s="8"/>
      <c r="AM84" s="9">
        <v>43</v>
      </c>
      <c r="AN84" s="40">
        <v>8567414.6600000001</v>
      </c>
      <c r="AO84" s="9">
        <v>0</v>
      </c>
      <c r="AP84" s="8"/>
      <c r="AQ84" s="8">
        <f t="shared" si="25"/>
        <v>86094445.370000005</v>
      </c>
      <c r="AR84" s="8">
        <f t="shared" si="26"/>
        <v>15702898.09</v>
      </c>
      <c r="AS84" s="9">
        <v>6887</v>
      </c>
      <c r="AT84" s="8">
        <v>1196656.73</v>
      </c>
      <c r="AU84" s="9">
        <v>1787</v>
      </c>
      <c r="AV84" s="8">
        <v>783663.11</v>
      </c>
      <c r="AW84" s="9">
        <v>3801</v>
      </c>
      <c r="AX84" s="8">
        <v>13722578.25</v>
      </c>
      <c r="AY84" s="9">
        <v>175</v>
      </c>
      <c r="AZ84" s="8">
        <v>8104655.1799999997</v>
      </c>
      <c r="BA84" s="9">
        <v>2215</v>
      </c>
      <c r="BB84" s="40">
        <v>62286892.100000001</v>
      </c>
      <c r="BC84" s="9"/>
      <c r="BD84" s="8"/>
      <c r="BE84" s="9">
        <v>43</v>
      </c>
      <c r="BF84" s="40">
        <v>8567414.6600000001</v>
      </c>
      <c r="BG84" s="9">
        <v>0</v>
      </c>
      <c r="BH84" s="8"/>
      <c r="BI84" s="8">
        <f t="shared" si="27"/>
        <v>86094445.370000005</v>
      </c>
      <c r="BJ84" s="8">
        <f t="shared" si="28"/>
        <v>15702898.09</v>
      </c>
      <c r="BK84" s="9">
        <v>6887</v>
      </c>
      <c r="BL84" s="8">
        <v>1196656.73</v>
      </c>
      <c r="BM84" s="9">
        <v>1787</v>
      </c>
      <c r="BN84" s="8">
        <v>783663.11</v>
      </c>
      <c r="BO84" s="9">
        <v>3801</v>
      </c>
      <c r="BP84" s="8">
        <v>13722578.25</v>
      </c>
      <c r="BQ84" s="9">
        <v>175</v>
      </c>
      <c r="BR84" s="8">
        <v>8104655.1799999997</v>
      </c>
      <c r="BS84" s="9">
        <v>2215</v>
      </c>
      <c r="BT84" s="40">
        <v>62286892.100000001</v>
      </c>
      <c r="BU84" s="9"/>
      <c r="BV84" s="8"/>
      <c r="BW84" s="9">
        <v>43</v>
      </c>
      <c r="BX84" s="40">
        <v>8567414.6600000001</v>
      </c>
      <c r="BY84" s="9">
        <v>0</v>
      </c>
      <c r="BZ84" s="8"/>
      <c r="CA84" s="8">
        <f t="shared" si="29"/>
        <v>86059364.510000005</v>
      </c>
      <c r="CB84" s="8">
        <f t="shared" si="30"/>
        <v>15667817.25</v>
      </c>
      <c r="CC84" s="9">
        <v>6888</v>
      </c>
      <c r="CD84" s="8">
        <v>1193148.6299999999</v>
      </c>
      <c r="CE84" s="9">
        <v>1785</v>
      </c>
      <c r="CF84" s="8">
        <v>783663.11</v>
      </c>
      <c r="CG84" s="9">
        <v>3801</v>
      </c>
      <c r="CH84" s="8">
        <v>13691005.51</v>
      </c>
      <c r="CI84" s="9">
        <v>174</v>
      </c>
      <c r="CJ84" s="8">
        <v>8104655.1699999999</v>
      </c>
      <c r="CK84" s="9">
        <v>2216</v>
      </c>
      <c r="CL84" s="40">
        <v>62286892.090000004</v>
      </c>
      <c r="CM84" s="9"/>
      <c r="CN84" s="8"/>
      <c r="CO84" s="9">
        <v>41</v>
      </c>
      <c r="CP84" s="40">
        <v>8567414.6699999999</v>
      </c>
      <c r="CQ84" s="9">
        <v>0</v>
      </c>
      <c r="CR84" s="8"/>
    </row>
    <row r="85" spans="1:96" x14ac:dyDescent="0.25">
      <c r="A85" s="12">
        <v>67</v>
      </c>
      <c r="B85" s="18" t="s">
        <v>60</v>
      </c>
      <c r="C85" s="12">
        <v>330044</v>
      </c>
      <c r="D85" s="25" t="s">
        <v>158</v>
      </c>
      <c r="E85" s="25" t="s">
        <v>155</v>
      </c>
      <c r="F85" s="31" t="s">
        <v>159</v>
      </c>
      <c r="G85" s="8">
        <f t="shared" si="21"/>
        <v>63684878.530000001</v>
      </c>
      <c r="H85" s="8">
        <f t="shared" si="22"/>
        <v>34232829.210000001</v>
      </c>
      <c r="I85" s="9">
        <f t="shared" si="20"/>
        <v>30901</v>
      </c>
      <c r="J85" s="8">
        <f t="shared" si="20"/>
        <v>16234311.23</v>
      </c>
      <c r="K85" s="9">
        <f t="shared" si="20"/>
        <v>4227</v>
      </c>
      <c r="L85" s="8">
        <f t="shared" si="20"/>
        <v>1662617.02</v>
      </c>
      <c r="M85" s="9">
        <f t="shared" si="20"/>
        <v>13700</v>
      </c>
      <c r="N85" s="8">
        <f t="shared" si="20"/>
        <v>16335900.960000001</v>
      </c>
      <c r="O85" s="9">
        <f t="shared" si="20"/>
        <v>873</v>
      </c>
      <c r="P85" s="8">
        <f t="shared" si="20"/>
        <v>11054451.73</v>
      </c>
      <c r="Q85" s="9">
        <f t="shared" si="20"/>
        <v>1083</v>
      </c>
      <c r="R85" s="8">
        <f t="shared" si="20"/>
        <v>18397597.59</v>
      </c>
      <c r="S85" s="9">
        <f t="shared" si="20"/>
        <v>0</v>
      </c>
      <c r="T85" s="8">
        <f t="shared" si="20"/>
        <v>0</v>
      </c>
      <c r="U85" s="9">
        <f t="shared" si="20"/>
        <v>0</v>
      </c>
      <c r="V85" s="8">
        <f t="shared" si="20"/>
        <v>0</v>
      </c>
      <c r="W85" s="9">
        <f t="shared" si="20"/>
        <v>0</v>
      </c>
      <c r="X85" s="8">
        <f t="shared" si="18"/>
        <v>0</v>
      </c>
      <c r="Y85" s="8">
        <f t="shared" si="23"/>
        <v>16141226.289999999</v>
      </c>
      <c r="Z85" s="8">
        <f t="shared" si="24"/>
        <v>8778213.9600000009</v>
      </c>
      <c r="AA85" s="9">
        <v>7725</v>
      </c>
      <c r="AB85" s="8">
        <v>4172981.27</v>
      </c>
      <c r="AC85" s="9">
        <v>1057</v>
      </c>
      <c r="AD85" s="8">
        <v>415654.26</v>
      </c>
      <c r="AE85" s="9">
        <v>3425</v>
      </c>
      <c r="AF85" s="8">
        <v>4189578.43</v>
      </c>
      <c r="AG85" s="9">
        <v>218</v>
      </c>
      <c r="AH85" s="8">
        <v>2763612.93</v>
      </c>
      <c r="AI85" s="9">
        <v>271</v>
      </c>
      <c r="AJ85" s="40">
        <v>4599399.4000000004</v>
      </c>
      <c r="AK85" s="9"/>
      <c r="AL85" s="8"/>
      <c r="AM85" s="9">
        <v>0</v>
      </c>
      <c r="AN85" s="40">
        <v>0</v>
      </c>
      <c r="AO85" s="9">
        <v>0</v>
      </c>
      <c r="AP85" s="8"/>
      <c r="AQ85" s="8">
        <f t="shared" si="25"/>
        <v>16141226.289999999</v>
      </c>
      <c r="AR85" s="8">
        <f t="shared" si="26"/>
        <v>8778213.9600000009</v>
      </c>
      <c r="AS85" s="9">
        <v>7725</v>
      </c>
      <c r="AT85" s="8">
        <v>4172981.27</v>
      </c>
      <c r="AU85" s="9">
        <v>1057</v>
      </c>
      <c r="AV85" s="8">
        <v>415654.26</v>
      </c>
      <c r="AW85" s="9">
        <v>3425</v>
      </c>
      <c r="AX85" s="8">
        <v>4189578.43</v>
      </c>
      <c r="AY85" s="9">
        <v>218</v>
      </c>
      <c r="AZ85" s="8">
        <v>2763612.93</v>
      </c>
      <c r="BA85" s="9">
        <v>271</v>
      </c>
      <c r="BB85" s="40">
        <v>4599399.4000000004</v>
      </c>
      <c r="BC85" s="9"/>
      <c r="BD85" s="8"/>
      <c r="BE85" s="9">
        <v>0</v>
      </c>
      <c r="BF85" s="40">
        <v>0</v>
      </c>
      <c r="BG85" s="9">
        <v>0</v>
      </c>
      <c r="BH85" s="8"/>
      <c r="BI85" s="8">
        <f t="shared" si="27"/>
        <v>16141226.289999999</v>
      </c>
      <c r="BJ85" s="8">
        <f t="shared" si="28"/>
        <v>8778213.9600000009</v>
      </c>
      <c r="BK85" s="9">
        <v>7725</v>
      </c>
      <c r="BL85" s="8">
        <v>4172981.27</v>
      </c>
      <c r="BM85" s="9">
        <v>1057</v>
      </c>
      <c r="BN85" s="8">
        <v>415654.26</v>
      </c>
      <c r="BO85" s="9">
        <v>3425</v>
      </c>
      <c r="BP85" s="8">
        <v>4189578.43</v>
      </c>
      <c r="BQ85" s="9">
        <v>218</v>
      </c>
      <c r="BR85" s="8">
        <v>2763612.93</v>
      </c>
      <c r="BS85" s="9">
        <v>271</v>
      </c>
      <c r="BT85" s="40">
        <v>4599399.4000000004</v>
      </c>
      <c r="BU85" s="9"/>
      <c r="BV85" s="8"/>
      <c r="BW85" s="9">
        <v>0</v>
      </c>
      <c r="BX85" s="40">
        <v>0</v>
      </c>
      <c r="BY85" s="9">
        <v>0</v>
      </c>
      <c r="BZ85" s="8"/>
      <c r="CA85" s="8">
        <f t="shared" si="29"/>
        <v>15261199.66</v>
      </c>
      <c r="CB85" s="8">
        <f t="shared" si="30"/>
        <v>7898187.3300000001</v>
      </c>
      <c r="CC85" s="9">
        <v>7726</v>
      </c>
      <c r="CD85" s="8">
        <v>3715367.42</v>
      </c>
      <c r="CE85" s="9">
        <v>1056</v>
      </c>
      <c r="CF85" s="8">
        <v>415654.24</v>
      </c>
      <c r="CG85" s="9">
        <v>3425</v>
      </c>
      <c r="CH85" s="8">
        <v>3767165.67</v>
      </c>
      <c r="CI85" s="9">
        <v>219</v>
      </c>
      <c r="CJ85" s="8">
        <v>2763612.94</v>
      </c>
      <c r="CK85" s="9">
        <v>270</v>
      </c>
      <c r="CL85" s="40">
        <v>4599399.3899999997</v>
      </c>
      <c r="CM85" s="9"/>
      <c r="CN85" s="8"/>
      <c r="CO85" s="9">
        <v>0</v>
      </c>
      <c r="CP85" s="40">
        <v>0</v>
      </c>
      <c r="CQ85" s="9">
        <v>0</v>
      </c>
      <c r="CR85" s="8"/>
    </row>
    <row r="86" spans="1:96" x14ac:dyDescent="0.25">
      <c r="A86" s="12">
        <v>68</v>
      </c>
      <c r="B86" s="18" t="s">
        <v>61</v>
      </c>
      <c r="C86" s="12">
        <v>330043</v>
      </c>
      <c r="D86" s="25" t="s">
        <v>158</v>
      </c>
      <c r="E86" s="25" t="s">
        <v>155</v>
      </c>
      <c r="F86" s="31" t="s">
        <v>159</v>
      </c>
      <c r="G86" s="8">
        <f t="shared" si="21"/>
        <v>102919527.64</v>
      </c>
      <c r="H86" s="8">
        <f t="shared" si="22"/>
        <v>89557470.670000002</v>
      </c>
      <c r="I86" s="9">
        <f t="shared" si="20"/>
        <v>83389</v>
      </c>
      <c r="J86" s="8">
        <f t="shared" si="20"/>
        <v>53974974.799999997</v>
      </c>
      <c r="K86" s="9">
        <f t="shared" si="20"/>
        <v>18838</v>
      </c>
      <c r="L86" s="8">
        <f t="shared" si="20"/>
        <v>7371123.8799999999</v>
      </c>
      <c r="M86" s="9">
        <f t="shared" si="20"/>
        <v>36984</v>
      </c>
      <c r="N86" s="8">
        <f t="shared" si="20"/>
        <v>28211371.989999998</v>
      </c>
      <c r="O86" s="9">
        <f t="shared" si="20"/>
        <v>920</v>
      </c>
      <c r="P86" s="8">
        <f t="shared" si="20"/>
        <v>6563679.3499999996</v>
      </c>
      <c r="Q86" s="9">
        <f t="shared" si="20"/>
        <v>423</v>
      </c>
      <c r="R86" s="8">
        <f t="shared" si="20"/>
        <v>6798377.6200000001</v>
      </c>
      <c r="S86" s="9">
        <f t="shared" si="20"/>
        <v>0</v>
      </c>
      <c r="T86" s="8">
        <f t="shared" si="20"/>
        <v>0</v>
      </c>
      <c r="U86" s="9">
        <f t="shared" si="20"/>
        <v>0</v>
      </c>
      <c r="V86" s="8">
        <f t="shared" si="20"/>
        <v>0</v>
      </c>
      <c r="W86" s="9">
        <f t="shared" si="20"/>
        <v>0</v>
      </c>
      <c r="X86" s="8">
        <f t="shared" si="18"/>
        <v>0</v>
      </c>
      <c r="Y86" s="8">
        <f t="shared" si="23"/>
        <v>26380736.09</v>
      </c>
      <c r="Z86" s="8">
        <f t="shared" si="24"/>
        <v>23040221.84</v>
      </c>
      <c r="AA86" s="9">
        <v>20847</v>
      </c>
      <c r="AB86" s="8">
        <v>13871239.119999999</v>
      </c>
      <c r="AC86" s="9">
        <v>4710</v>
      </c>
      <c r="AD86" s="8">
        <v>1842780.97</v>
      </c>
      <c r="AE86" s="9">
        <v>9246</v>
      </c>
      <c r="AF86" s="8">
        <v>7326201.75</v>
      </c>
      <c r="AG86" s="9">
        <v>230</v>
      </c>
      <c r="AH86" s="8">
        <v>1640919.84</v>
      </c>
      <c r="AI86" s="9">
        <v>106</v>
      </c>
      <c r="AJ86" s="40">
        <v>1699594.41</v>
      </c>
      <c r="AK86" s="9"/>
      <c r="AL86" s="8"/>
      <c r="AM86" s="9">
        <v>0</v>
      </c>
      <c r="AN86" s="40">
        <v>0</v>
      </c>
      <c r="AO86" s="9">
        <v>0</v>
      </c>
      <c r="AP86" s="8"/>
      <c r="AQ86" s="8">
        <f t="shared" si="25"/>
        <v>26380736.09</v>
      </c>
      <c r="AR86" s="8">
        <f t="shared" si="26"/>
        <v>23040221.84</v>
      </c>
      <c r="AS86" s="9">
        <v>20847</v>
      </c>
      <c r="AT86" s="8">
        <v>13871239.119999999</v>
      </c>
      <c r="AU86" s="9">
        <v>4710</v>
      </c>
      <c r="AV86" s="8">
        <v>1842780.97</v>
      </c>
      <c r="AW86" s="9">
        <v>9246</v>
      </c>
      <c r="AX86" s="8">
        <v>7326201.75</v>
      </c>
      <c r="AY86" s="9">
        <v>230</v>
      </c>
      <c r="AZ86" s="8">
        <v>1640919.84</v>
      </c>
      <c r="BA86" s="9">
        <v>106</v>
      </c>
      <c r="BB86" s="40">
        <v>1699594.41</v>
      </c>
      <c r="BC86" s="9"/>
      <c r="BD86" s="8"/>
      <c r="BE86" s="9">
        <v>0</v>
      </c>
      <c r="BF86" s="40">
        <v>0</v>
      </c>
      <c r="BG86" s="9">
        <v>0</v>
      </c>
      <c r="BH86" s="8"/>
      <c r="BI86" s="8">
        <f t="shared" si="27"/>
        <v>26380736.09</v>
      </c>
      <c r="BJ86" s="8">
        <f t="shared" si="28"/>
        <v>23040221.84</v>
      </c>
      <c r="BK86" s="9">
        <v>20847</v>
      </c>
      <c r="BL86" s="8">
        <v>13871239.119999999</v>
      </c>
      <c r="BM86" s="9">
        <v>4710</v>
      </c>
      <c r="BN86" s="8">
        <v>1842780.97</v>
      </c>
      <c r="BO86" s="9">
        <v>9246</v>
      </c>
      <c r="BP86" s="8">
        <v>7326201.75</v>
      </c>
      <c r="BQ86" s="9">
        <v>230</v>
      </c>
      <c r="BR86" s="8">
        <v>1640919.84</v>
      </c>
      <c r="BS86" s="9">
        <v>106</v>
      </c>
      <c r="BT86" s="40">
        <v>1699594.41</v>
      </c>
      <c r="BU86" s="9"/>
      <c r="BV86" s="8"/>
      <c r="BW86" s="9">
        <v>0</v>
      </c>
      <c r="BX86" s="40">
        <v>0</v>
      </c>
      <c r="BY86" s="9">
        <v>0</v>
      </c>
      <c r="BZ86" s="8"/>
      <c r="CA86" s="8">
        <f t="shared" si="29"/>
        <v>23777319.370000001</v>
      </c>
      <c r="CB86" s="8">
        <f t="shared" si="30"/>
        <v>20436805.149999999</v>
      </c>
      <c r="CC86" s="9">
        <v>20848</v>
      </c>
      <c r="CD86" s="8">
        <v>12361257.439999999</v>
      </c>
      <c r="CE86" s="9">
        <v>4708</v>
      </c>
      <c r="CF86" s="8">
        <v>1842780.97</v>
      </c>
      <c r="CG86" s="9">
        <v>9246</v>
      </c>
      <c r="CH86" s="8">
        <v>6232766.7400000002</v>
      </c>
      <c r="CI86" s="9">
        <v>230</v>
      </c>
      <c r="CJ86" s="8">
        <v>1640919.83</v>
      </c>
      <c r="CK86" s="9">
        <v>105</v>
      </c>
      <c r="CL86" s="40">
        <v>1699594.39</v>
      </c>
      <c r="CM86" s="9"/>
      <c r="CN86" s="8"/>
      <c r="CO86" s="9">
        <v>0</v>
      </c>
      <c r="CP86" s="40">
        <v>0</v>
      </c>
      <c r="CQ86" s="9">
        <v>0</v>
      </c>
      <c r="CR86" s="8"/>
    </row>
    <row r="87" spans="1:96" x14ac:dyDescent="0.25">
      <c r="A87" s="12">
        <v>69</v>
      </c>
      <c r="B87" s="18" t="s">
        <v>62</v>
      </c>
      <c r="C87" s="12">
        <v>330233</v>
      </c>
      <c r="D87" s="25" t="s">
        <v>158</v>
      </c>
      <c r="E87" s="25" t="s">
        <v>155</v>
      </c>
      <c r="F87" s="31" t="s">
        <v>159</v>
      </c>
      <c r="G87" s="8">
        <f t="shared" si="21"/>
        <v>11885997.41</v>
      </c>
      <c r="H87" s="8">
        <f t="shared" si="22"/>
        <v>11885997.41</v>
      </c>
      <c r="I87" s="9">
        <f t="shared" si="20"/>
        <v>10017</v>
      </c>
      <c r="J87" s="8">
        <f t="shared" si="20"/>
        <v>4527072.45</v>
      </c>
      <c r="K87" s="9">
        <f t="shared" si="20"/>
        <v>1621</v>
      </c>
      <c r="L87" s="8">
        <f t="shared" si="20"/>
        <v>823919.08</v>
      </c>
      <c r="M87" s="9">
        <f t="shared" si="20"/>
        <v>6153</v>
      </c>
      <c r="N87" s="8">
        <f t="shared" si="20"/>
        <v>6535005.8799999999</v>
      </c>
      <c r="O87" s="9">
        <f t="shared" si="20"/>
        <v>0</v>
      </c>
      <c r="P87" s="8">
        <f t="shared" si="20"/>
        <v>0</v>
      </c>
      <c r="Q87" s="9">
        <f t="shared" si="20"/>
        <v>0</v>
      </c>
      <c r="R87" s="8">
        <f t="shared" si="20"/>
        <v>0</v>
      </c>
      <c r="S87" s="9">
        <f t="shared" si="20"/>
        <v>0</v>
      </c>
      <c r="T87" s="8">
        <f t="shared" si="20"/>
        <v>0</v>
      </c>
      <c r="U87" s="9">
        <f t="shared" si="20"/>
        <v>0</v>
      </c>
      <c r="V87" s="8">
        <f t="shared" si="20"/>
        <v>0</v>
      </c>
      <c r="W87" s="9">
        <f t="shared" si="20"/>
        <v>0</v>
      </c>
      <c r="X87" s="8">
        <f t="shared" si="18"/>
        <v>0</v>
      </c>
      <c r="Y87" s="8">
        <f t="shared" si="23"/>
        <v>2971499.35</v>
      </c>
      <c r="Z87" s="8">
        <f t="shared" si="24"/>
        <v>2971499.35</v>
      </c>
      <c r="AA87" s="9">
        <v>2504</v>
      </c>
      <c r="AB87" s="8">
        <v>1131768.1100000001</v>
      </c>
      <c r="AC87" s="9">
        <v>405</v>
      </c>
      <c r="AD87" s="8">
        <v>205979.77</v>
      </c>
      <c r="AE87" s="9">
        <v>1538</v>
      </c>
      <c r="AF87" s="8">
        <v>1633751.47</v>
      </c>
      <c r="AG87" s="9">
        <v>0</v>
      </c>
      <c r="AH87" s="8">
        <v>0</v>
      </c>
      <c r="AI87" s="9">
        <v>0</v>
      </c>
      <c r="AJ87" s="40">
        <v>0</v>
      </c>
      <c r="AK87" s="9"/>
      <c r="AL87" s="8"/>
      <c r="AM87" s="9">
        <v>0</v>
      </c>
      <c r="AN87" s="40">
        <v>0</v>
      </c>
      <c r="AO87" s="9">
        <v>0</v>
      </c>
      <c r="AP87" s="8"/>
      <c r="AQ87" s="8">
        <f t="shared" si="25"/>
        <v>2971499.35</v>
      </c>
      <c r="AR87" s="8">
        <f t="shared" si="26"/>
        <v>2971499.35</v>
      </c>
      <c r="AS87" s="9">
        <v>2504</v>
      </c>
      <c r="AT87" s="8">
        <v>1131768.1100000001</v>
      </c>
      <c r="AU87" s="9">
        <v>405</v>
      </c>
      <c r="AV87" s="8">
        <v>205979.77</v>
      </c>
      <c r="AW87" s="9">
        <v>1538</v>
      </c>
      <c r="AX87" s="8">
        <v>1633751.47</v>
      </c>
      <c r="AY87" s="9">
        <v>0</v>
      </c>
      <c r="AZ87" s="8">
        <v>0</v>
      </c>
      <c r="BA87" s="9">
        <v>0</v>
      </c>
      <c r="BB87" s="40">
        <v>0</v>
      </c>
      <c r="BC87" s="9"/>
      <c r="BD87" s="8"/>
      <c r="BE87" s="9">
        <v>0</v>
      </c>
      <c r="BF87" s="40">
        <v>0</v>
      </c>
      <c r="BG87" s="9">
        <v>0</v>
      </c>
      <c r="BH87" s="8"/>
      <c r="BI87" s="8">
        <f t="shared" si="27"/>
        <v>2971499.35</v>
      </c>
      <c r="BJ87" s="8">
        <f t="shared" si="28"/>
        <v>2971499.35</v>
      </c>
      <c r="BK87" s="9">
        <v>2504</v>
      </c>
      <c r="BL87" s="8">
        <v>1131768.1100000001</v>
      </c>
      <c r="BM87" s="9">
        <v>405</v>
      </c>
      <c r="BN87" s="8">
        <v>205979.77</v>
      </c>
      <c r="BO87" s="9">
        <v>1538</v>
      </c>
      <c r="BP87" s="8">
        <v>1633751.47</v>
      </c>
      <c r="BQ87" s="9">
        <v>0</v>
      </c>
      <c r="BR87" s="8">
        <v>0</v>
      </c>
      <c r="BS87" s="9">
        <v>0</v>
      </c>
      <c r="BT87" s="40">
        <v>0</v>
      </c>
      <c r="BU87" s="9"/>
      <c r="BV87" s="8"/>
      <c r="BW87" s="9">
        <v>0</v>
      </c>
      <c r="BX87" s="40">
        <v>0</v>
      </c>
      <c r="BY87" s="9">
        <v>0</v>
      </c>
      <c r="BZ87" s="8"/>
      <c r="CA87" s="8">
        <f t="shared" si="29"/>
        <v>2971499.36</v>
      </c>
      <c r="CB87" s="8">
        <f t="shared" si="30"/>
        <v>2971499.36</v>
      </c>
      <c r="CC87" s="9">
        <v>2505</v>
      </c>
      <c r="CD87" s="8">
        <v>1131768.1200000001</v>
      </c>
      <c r="CE87" s="9">
        <v>406</v>
      </c>
      <c r="CF87" s="8">
        <v>205979.77</v>
      </c>
      <c r="CG87" s="9">
        <v>1539</v>
      </c>
      <c r="CH87" s="8">
        <v>1633751.47</v>
      </c>
      <c r="CI87" s="9">
        <v>0</v>
      </c>
      <c r="CJ87" s="8">
        <v>0</v>
      </c>
      <c r="CK87" s="9">
        <v>0</v>
      </c>
      <c r="CL87" s="40">
        <v>0</v>
      </c>
      <c r="CM87" s="9"/>
      <c r="CN87" s="8"/>
      <c r="CO87" s="9">
        <v>0</v>
      </c>
      <c r="CP87" s="40">
        <v>0</v>
      </c>
      <c r="CQ87" s="9">
        <v>0</v>
      </c>
      <c r="CR87" s="8"/>
    </row>
    <row r="88" spans="1:96" x14ac:dyDescent="0.25">
      <c r="A88" s="12">
        <v>70</v>
      </c>
      <c r="B88" s="13" t="s">
        <v>63</v>
      </c>
      <c r="C88" s="12">
        <v>330335</v>
      </c>
      <c r="D88" s="25" t="s">
        <v>158</v>
      </c>
      <c r="E88" s="25" t="s">
        <v>155</v>
      </c>
      <c r="F88" s="31" t="s">
        <v>159</v>
      </c>
      <c r="G88" s="8">
        <f t="shared" si="21"/>
        <v>49669518.799999997</v>
      </c>
      <c r="H88" s="8">
        <f t="shared" si="22"/>
        <v>0</v>
      </c>
      <c r="I88" s="9">
        <f t="shared" si="20"/>
        <v>0</v>
      </c>
      <c r="J88" s="8">
        <f t="shared" si="20"/>
        <v>0</v>
      </c>
      <c r="K88" s="9">
        <f t="shared" si="20"/>
        <v>0</v>
      </c>
      <c r="L88" s="8">
        <f t="shared" si="20"/>
        <v>0</v>
      </c>
      <c r="M88" s="9">
        <f t="shared" si="20"/>
        <v>0</v>
      </c>
      <c r="N88" s="8">
        <f t="shared" si="20"/>
        <v>0</v>
      </c>
      <c r="O88" s="9">
        <f t="shared" si="20"/>
        <v>0</v>
      </c>
      <c r="P88" s="8">
        <f t="shared" si="20"/>
        <v>0</v>
      </c>
      <c r="Q88" s="9">
        <f t="shared" si="20"/>
        <v>0</v>
      </c>
      <c r="R88" s="8">
        <f t="shared" si="20"/>
        <v>0</v>
      </c>
      <c r="S88" s="9">
        <f t="shared" si="20"/>
        <v>0</v>
      </c>
      <c r="T88" s="8">
        <f t="shared" si="20"/>
        <v>0</v>
      </c>
      <c r="U88" s="9">
        <f t="shared" si="20"/>
        <v>0</v>
      </c>
      <c r="V88" s="8">
        <f t="shared" si="20"/>
        <v>0</v>
      </c>
      <c r="W88" s="9">
        <f t="shared" si="20"/>
        <v>19291</v>
      </c>
      <c r="X88" s="8">
        <f t="shared" si="18"/>
        <v>49669518.799999997</v>
      </c>
      <c r="Y88" s="8">
        <f t="shared" si="23"/>
        <v>12437884.699999999</v>
      </c>
      <c r="Z88" s="8">
        <f t="shared" si="24"/>
        <v>0</v>
      </c>
      <c r="AA88" s="9">
        <v>0</v>
      </c>
      <c r="AB88" s="8">
        <v>0</v>
      </c>
      <c r="AC88" s="9">
        <v>0</v>
      </c>
      <c r="AD88" s="8">
        <v>0</v>
      </c>
      <c r="AE88" s="9">
        <v>0</v>
      </c>
      <c r="AF88" s="8">
        <v>0</v>
      </c>
      <c r="AG88" s="9">
        <v>0</v>
      </c>
      <c r="AH88" s="8">
        <v>0</v>
      </c>
      <c r="AI88" s="9">
        <v>0</v>
      </c>
      <c r="AJ88" s="40">
        <v>0</v>
      </c>
      <c r="AK88" s="9"/>
      <c r="AL88" s="8"/>
      <c r="AM88" s="9">
        <v>0</v>
      </c>
      <c r="AN88" s="40">
        <v>0</v>
      </c>
      <c r="AO88" s="9">
        <v>4823</v>
      </c>
      <c r="AP88" s="8">
        <v>12437884.699999999</v>
      </c>
      <c r="AQ88" s="8">
        <f t="shared" si="25"/>
        <v>12437884.699999999</v>
      </c>
      <c r="AR88" s="8">
        <f t="shared" si="26"/>
        <v>0</v>
      </c>
      <c r="AS88" s="9">
        <v>0</v>
      </c>
      <c r="AT88" s="8">
        <v>0</v>
      </c>
      <c r="AU88" s="9">
        <v>0</v>
      </c>
      <c r="AV88" s="8">
        <v>0</v>
      </c>
      <c r="AW88" s="9">
        <v>0</v>
      </c>
      <c r="AX88" s="8">
        <v>0</v>
      </c>
      <c r="AY88" s="9">
        <v>0</v>
      </c>
      <c r="AZ88" s="8">
        <v>0</v>
      </c>
      <c r="BA88" s="9">
        <v>0</v>
      </c>
      <c r="BB88" s="40">
        <v>0</v>
      </c>
      <c r="BC88" s="9"/>
      <c r="BD88" s="8"/>
      <c r="BE88" s="9">
        <v>0</v>
      </c>
      <c r="BF88" s="40">
        <v>0</v>
      </c>
      <c r="BG88" s="9">
        <v>4823</v>
      </c>
      <c r="BH88" s="8">
        <v>12437884.699999999</v>
      </c>
      <c r="BI88" s="8">
        <f t="shared" si="27"/>
        <v>12396874.699999999</v>
      </c>
      <c r="BJ88" s="8">
        <f t="shared" si="28"/>
        <v>0</v>
      </c>
      <c r="BK88" s="9">
        <v>0</v>
      </c>
      <c r="BL88" s="8">
        <v>0</v>
      </c>
      <c r="BM88" s="9">
        <v>0</v>
      </c>
      <c r="BN88" s="8">
        <v>0</v>
      </c>
      <c r="BO88" s="9">
        <v>0</v>
      </c>
      <c r="BP88" s="8">
        <v>0</v>
      </c>
      <c r="BQ88" s="9">
        <v>0</v>
      </c>
      <c r="BR88" s="8">
        <v>0</v>
      </c>
      <c r="BS88" s="9">
        <v>0</v>
      </c>
      <c r="BT88" s="40">
        <v>0</v>
      </c>
      <c r="BU88" s="9"/>
      <c r="BV88" s="8"/>
      <c r="BW88" s="9">
        <v>0</v>
      </c>
      <c r="BX88" s="40">
        <v>0</v>
      </c>
      <c r="BY88" s="9">
        <v>4823</v>
      </c>
      <c r="BZ88" s="8">
        <v>12396874.699999999</v>
      </c>
      <c r="CA88" s="8">
        <f t="shared" si="29"/>
        <v>12396874.699999999</v>
      </c>
      <c r="CB88" s="8">
        <f t="shared" si="30"/>
        <v>0</v>
      </c>
      <c r="CC88" s="9">
        <v>0</v>
      </c>
      <c r="CD88" s="8">
        <v>0</v>
      </c>
      <c r="CE88" s="9">
        <v>0</v>
      </c>
      <c r="CF88" s="8">
        <v>0</v>
      </c>
      <c r="CG88" s="9">
        <v>0</v>
      </c>
      <c r="CH88" s="8">
        <v>0</v>
      </c>
      <c r="CI88" s="9">
        <v>0</v>
      </c>
      <c r="CJ88" s="8">
        <v>0</v>
      </c>
      <c r="CK88" s="9">
        <v>0</v>
      </c>
      <c r="CL88" s="40">
        <v>0</v>
      </c>
      <c r="CM88" s="9"/>
      <c r="CN88" s="8"/>
      <c r="CO88" s="9">
        <v>0</v>
      </c>
      <c r="CP88" s="40">
        <v>0</v>
      </c>
      <c r="CQ88" s="9">
        <v>4822</v>
      </c>
      <c r="CR88" s="8">
        <v>12396874.699999999</v>
      </c>
    </row>
    <row r="89" spans="1:96" x14ac:dyDescent="0.25">
      <c r="A89" s="12">
        <v>71</v>
      </c>
      <c r="B89" s="18" t="s">
        <v>64</v>
      </c>
      <c r="C89" s="12">
        <v>330227</v>
      </c>
      <c r="D89" s="25" t="s">
        <v>158</v>
      </c>
      <c r="E89" s="25" t="s">
        <v>155</v>
      </c>
      <c r="F89" s="31" t="s">
        <v>159</v>
      </c>
      <c r="G89" s="8">
        <f t="shared" si="21"/>
        <v>4918584.8899999997</v>
      </c>
      <c r="H89" s="8">
        <f t="shared" si="22"/>
        <v>1222910.17</v>
      </c>
      <c r="I89" s="9">
        <f t="shared" si="20"/>
        <v>5196</v>
      </c>
      <c r="J89" s="8">
        <f t="shared" si="20"/>
        <v>574767.78</v>
      </c>
      <c r="K89" s="9">
        <f t="shared" si="20"/>
        <v>0</v>
      </c>
      <c r="L89" s="8">
        <f t="shared" si="20"/>
        <v>0</v>
      </c>
      <c r="M89" s="9">
        <f t="shared" si="20"/>
        <v>2780</v>
      </c>
      <c r="N89" s="8">
        <f t="shared" si="20"/>
        <v>648142.39</v>
      </c>
      <c r="O89" s="9">
        <f t="shared" si="20"/>
        <v>217</v>
      </c>
      <c r="P89" s="8">
        <f t="shared" si="20"/>
        <v>3695674.72</v>
      </c>
      <c r="Q89" s="9">
        <f t="shared" si="20"/>
        <v>0</v>
      </c>
      <c r="R89" s="8">
        <f t="shared" si="20"/>
        <v>0</v>
      </c>
      <c r="S89" s="9">
        <f t="shared" si="20"/>
        <v>0</v>
      </c>
      <c r="T89" s="8">
        <f t="shared" si="20"/>
        <v>0</v>
      </c>
      <c r="U89" s="9">
        <f t="shared" si="20"/>
        <v>0</v>
      </c>
      <c r="V89" s="8">
        <f t="shared" si="20"/>
        <v>0</v>
      </c>
      <c r="W89" s="9">
        <f t="shared" si="20"/>
        <v>0</v>
      </c>
      <c r="X89" s="8">
        <f t="shared" si="18"/>
        <v>0</v>
      </c>
      <c r="Y89" s="8">
        <f t="shared" si="23"/>
        <v>1229646.23</v>
      </c>
      <c r="Z89" s="8">
        <f t="shared" si="24"/>
        <v>305727.55</v>
      </c>
      <c r="AA89" s="9">
        <v>1299</v>
      </c>
      <c r="AB89" s="8">
        <v>143691.95000000001</v>
      </c>
      <c r="AC89" s="9">
        <v>0</v>
      </c>
      <c r="AD89" s="8">
        <v>0</v>
      </c>
      <c r="AE89" s="9">
        <v>695</v>
      </c>
      <c r="AF89" s="8">
        <v>162035.6</v>
      </c>
      <c r="AG89" s="9">
        <v>54</v>
      </c>
      <c r="AH89" s="8">
        <v>923918.68</v>
      </c>
      <c r="AI89" s="9">
        <v>0</v>
      </c>
      <c r="AJ89" s="40">
        <v>0</v>
      </c>
      <c r="AK89" s="9"/>
      <c r="AL89" s="8"/>
      <c r="AM89" s="9">
        <v>0</v>
      </c>
      <c r="AN89" s="40">
        <v>0</v>
      </c>
      <c r="AO89" s="9">
        <v>0</v>
      </c>
      <c r="AP89" s="8"/>
      <c r="AQ89" s="8">
        <f t="shared" si="25"/>
        <v>1229646.23</v>
      </c>
      <c r="AR89" s="8">
        <f t="shared" si="26"/>
        <v>305727.55</v>
      </c>
      <c r="AS89" s="9">
        <v>1299</v>
      </c>
      <c r="AT89" s="8">
        <v>143691.95000000001</v>
      </c>
      <c r="AU89" s="9">
        <v>0</v>
      </c>
      <c r="AV89" s="8">
        <v>0</v>
      </c>
      <c r="AW89" s="9">
        <v>695</v>
      </c>
      <c r="AX89" s="8">
        <v>162035.6</v>
      </c>
      <c r="AY89" s="9">
        <v>54</v>
      </c>
      <c r="AZ89" s="8">
        <v>923918.68</v>
      </c>
      <c r="BA89" s="9">
        <v>0</v>
      </c>
      <c r="BB89" s="40">
        <v>0</v>
      </c>
      <c r="BC89" s="9"/>
      <c r="BD89" s="8"/>
      <c r="BE89" s="9">
        <v>0</v>
      </c>
      <c r="BF89" s="40">
        <v>0</v>
      </c>
      <c r="BG89" s="9">
        <v>0</v>
      </c>
      <c r="BH89" s="8"/>
      <c r="BI89" s="8">
        <f t="shared" si="27"/>
        <v>1229646.23</v>
      </c>
      <c r="BJ89" s="8">
        <f t="shared" si="28"/>
        <v>305727.55</v>
      </c>
      <c r="BK89" s="9">
        <v>1299</v>
      </c>
      <c r="BL89" s="8">
        <v>143691.95000000001</v>
      </c>
      <c r="BM89" s="9">
        <v>0</v>
      </c>
      <c r="BN89" s="8">
        <v>0</v>
      </c>
      <c r="BO89" s="9">
        <v>695</v>
      </c>
      <c r="BP89" s="8">
        <v>162035.6</v>
      </c>
      <c r="BQ89" s="9">
        <v>54</v>
      </c>
      <c r="BR89" s="8">
        <v>923918.68</v>
      </c>
      <c r="BS89" s="9">
        <v>0</v>
      </c>
      <c r="BT89" s="40">
        <v>0</v>
      </c>
      <c r="BU89" s="9"/>
      <c r="BV89" s="8"/>
      <c r="BW89" s="9">
        <v>0</v>
      </c>
      <c r="BX89" s="40">
        <v>0</v>
      </c>
      <c r="BY89" s="9">
        <v>0</v>
      </c>
      <c r="BZ89" s="8"/>
      <c r="CA89" s="8">
        <f t="shared" si="29"/>
        <v>1229646.2</v>
      </c>
      <c r="CB89" s="8">
        <f t="shared" si="30"/>
        <v>305727.52</v>
      </c>
      <c r="CC89" s="9">
        <v>1299</v>
      </c>
      <c r="CD89" s="8">
        <v>143691.93</v>
      </c>
      <c r="CE89" s="9">
        <v>0</v>
      </c>
      <c r="CF89" s="8">
        <v>0</v>
      </c>
      <c r="CG89" s="9">
        <v>695</v>
      </c>
      <c r="CH89" s="8">
        <v>162035.59</v>
      </c>
      <c r="CI89" s="9">
        <v>55</v>
      </c>
      <c r="CJ89" s="8">
        <v>923918.68</v>
      </c>
      <c r="CK89" s="9">
        <v>0</v>
      </c>
      <c r="CL89" s="40">
        <v>0</v>
      </c>
      <c r="CM89" s="9"/>
      <c r="CN89" s="8"/>
      <c r="CO89" s="9">
        <v>0</v>
      </c>
      <c r="CP89" s="40">
        <v>0</v>
      </c>
      <c r="CQ89" s="9">
        <v>0</v>
      </c>
      <c r="CR89" s="8"/>
    </row>
    <row r="90" spans="1:96" x14ac:dyDescent="0.25">
      <c r="A90" s="12">
        <v>72</v>
      </c>
      <c r="B90" s="18" t="s">
        <v>65</v>
      </c>
      <c r="C90" s="12">
        <v>330045</v>
      </c>
      <c r="D90" s="25" t="s">
        <v>158</v>
      </c>
      <c r="E90" s="25" t="s">
        <v>155</v>
      </c>
      <c r="F90" s="31" t="s">
        <v>159</v>
      </c>
      <c r="G90" s="8">
        <f t="shared" si="21"/>
        <v>52011509.380000003</v>
      </c>
      <c r="H90" s="8">
        <f t="shared" si="22"/>
        <v>35390650.329999998</v>
      </c>
      <c r="I90" s="9">
        <f t="shared" si="20"/>
        <v>25675</v>
      </c>
      <c r="J90" s="8">
        <f t="shared" si="20"/>
        <v>21658565.48</v>
      </c>
      <c r="K90" s="9">
        <f t="shared" si="20"/>
        <v>10267</v>
      </c>
      <c r="L90" s="8">
        <f t="shared" si="20"/>
        <v>2520638.91</v>
      </c>
      <c r="M90" s="9">
        <f t="shared" si="20"/>
        <v>14353</v>
      </c>
      <c r="N90" s="8">
        <f t="shared" si="20"/>
        <v>11211445.939999999</v>
      </c>
      <c r="O90" s="9">
        <f t="shared" si="20"/>
        <v>947</v>
      </c>
      <c r="P90" s="8">
        <f t="shared" si="20"/>
        <v>7082366.7599999998</v>
      </c>
      <c r="Q90" s="9">
        <f t="shared" si="20"/>
        <v>463</v>
      </c>
      <c r="R90" s="8">
        <f t="shared" si="20"/>
        <v>9538492.2899999991</v>
      </c>
      <c r="S90" s="9">
        <f t="shared" si="20"/>
        <v>0</v>
      </c>
      <c r="T90" s="8">
        <f t="shared" si="20"/>
        <v>0</v>
      </c>
      <c r="U90" s="9">
        <f t="shared" si="20"/>
        <v>0</v>
      </c>
      <c r="V90" s="8">
        <f t="shared" si="20"/>
        <v>0</v>
      </c>
      <c r="W90" s="9">
        <f t="shared" si="20"/>
        <v>0</v>
      </c>
      <c r="X90" s="8">
        <f t="shared" si="18"/>
        <v>0</v>
      </c>
      <c r="Y90" s="8">
        <f t="shared" si="23"/>
        <v>13142786.15</v>
      </c>
      <c r="Z90" s="8">
        <f t="shared" si="24"/>
        <v>8987571.3900000006</v>
      </c>
      <c r="AA90" s="9">
        <v>6419</v>
      </c>
      <c r="AB90" s="8">
        <v>5480398.5099999998</v>
      </c>
      <c r="AC90" s="9">
        <v>2567</v>
      </c>
      <c r="AD90" s="8">
        <v>630159.73</v>
      </c>
      <c r="AE90" s="9">
        <v>3588</v>
      </c>
      <c r="AF90" s="8">
        <v>2877013.15</v>
      </c>
      <c r="AG90" s="9">
        <v>237</v>
      </c>
      <c r="AH90" s="8">
        <v>1770591.69</v>
      </c>
      <c r="AI90" s="9">
        <v>116</v>
      </c>
      <c r="AJ90" s="40">
        <v>2384623.0699999998</v>
      </c>
      <c r="AK90" s="9"/>
      <c r="AL90" s="8"/>
      <c r="AM90" s="9">
        <v>0</v>
      </c>
      <c r="AN90" s="40">
        <v>0</v>
      </c>
      <c r="AO90" s="9">
        <v>0</v>
      </c>
      <c r="AP90" s="8"/>
      <c r="AQ90" s="8">
        <f t="shared" si="25"/>
        <v>13142786.15</v>
      </c>
      <c r="AR90" s="8">
        <f t="shared" si="26"/>
        <v>8987571.3900000006</v>
      </c>
      <c r="AS90" s="9">
        <v>6419</v>
      </c>
      <c r="AT90" s="8">
        <v>5480398.5099999998</v>
      </c>
      <c r="AU90" s="9">
        <v>2567</v>
      </c>
      <c r="AV90" s="8">
        <v>630159.73</v>
      </c>
      <c r="AW90" s="9">
        <v>3588</v>
      </c>
      <c r="AX90" s="8">
        <v>2877013.15</v>
      </c>
      <c r="AY90" s="9">
        <v>237</v>
      </c>
      <c r="AZ90" s="8">
        <v>1770591.69</v>
      </c>
      <c r="BA90" s="9">
        <v>116</v>
      </c>
      <c r="BB90" s="40">
        <v>2384623.0699999998</v>
      </c>
      <c r="BC90" s="9"/>
      <c r="BD90" s="8"/>
      <c r="BE90" s="9">
        <v>0</v>
      </c>
      <c r="BF90" s="40">
        <v>0</v>
      </c>
      <c r="BG90" s="9">
        <v>0</v>
      </c>
      <c r="BH90" s="8"/>
      <c r="BI90" s="8">
        <f t="shared" si="27"/>
        <v>13142786.15</v>
      </c>
      <c r="BJ90" s="8">
        <f t="shared" si="28"/>
        <v>8987571.3900000006</v>
      </c>
      <c r="BK90" s="9">
        <v>6419</v>
      </c>
      <c r="BL90" s="8">
        <v>5480398.5099999998</v>
      </c>
      <c r="BM90" s="9">
        <v>2567</v>
      </c>
      <c r="BN90" s="8">
        <v>630159.73</v>
      </c>
      <c r="BO90" s="9">
        <v>3588</v>
      </c>
      <c r="BP90" s="8">
        <v>2877013.15</v>
      </c>
      <c r="BQ90" s="9">
        <v>237</v>
      </c>
      <c r="BR90" s="8">
        <v>1770591.69</v>
      </c>
      <c r="BS90" s="9">
        <v>116</v>
      </c>
      <c r="BT90" s="40">
        <v>2384623.0699999998</v>
      </c>
      <c r="BU90" s="9"/>
      <c r="BV90" s="8"/>
      <c r="BW90" s="9">
        <v>0</v>
      </c>
      <c r="BX90" s="40">
        <v>0</v>
      </c>
      <c r="BY90" s="9">
        <v>0</v>
      </c>
      <c r="BZ90" s="8"/>
      <c r="CA90" s="8">
        <f t="shared" si="29"/>
        <v>12583150.93</v>
      </c>
      <c r="CB90" s="8">
        <f t="shared" si="30"/>
        <v>8427936.1600000001</v>
      </c>
      <c r="CC90" s="9">
        <v>6418</v>
      </c>
      <c r="CD90" s="8">
        <v>5217369.95</v>
      </c>
      <c r="CE90" s="9">
        <v>2566</v>
      </c>
      <c r="CF90" s="8">
        <v>630159.72</v>
      </c>
      <c r="CG90" s="9">
        <v>3589</v>
      </c>
      <c r="CH90" s="8">
        <v>2580406.4900000002</v>
      </c>
      <c r="CI90" s="9">
        <v>236</v>
      </c>
      <c r="CJ90" s="8">
        <v>1770591.69</v>
      </c>
      <c r="CK90" s="9">
        <v>115</v>
      </c>
      <c r="CL90" s="40">
        <v>2384623.08</v>
      </c>
      <c r="CM90" s="9"/>
      <c r="CN90" s="8"/>
      <c r="CO90" s="9">
        <v>0</v>
      </c>
      <c r="CP90" s="40">
        <v>0</v>
      </c>
      <c r="CQ90" s="9">
        <v>0</v>
      </c>
      <c r="CR90" s="8"/>
    </row>
    <row r="91" spans="1:96" x14ac:dyDescent="0.25">
      <c r="A91" s="12">
        <v>73</v>
      </c>
      <c r="B91" s="18" t="s">
        <v>66</v>
      </c>
      <c r="C91" s="12">
        <v>330368</v>
      </c>
      <c r="D91" s="25" t="s">
        <v>158</v>
      </c>
      <c r="E91" s="25" t="s">
        <v>167</v>
      </c>
      <c r="F91" s="31" t="s">
        <v>159</v>
      </c>
      <c r="G91" s="8">
        <f t="shared" si="21"/>
        <v>148129634.75</v>
      </c>
      <c r="H91" s="8">
        <f t="shared" si="22"/>
        <v>3060301.96</v>
      </c>
      <c r="I91" s="9">
        <f t="shared" ref="I91:W107" si="31">AA91+AS91+BK91+CC91</f>
        <v>0</v>
      </c>
      <c r="J91" s="8">
        <f t="shared" si="31"/>
        <v>0</v>
      </c>
      <c r="K91" s="9">
        <f t="shared" si="31"/>
        <v>304</v>
      </c>
      <c r="L91" s="8">
        <f t="shared" si="31"/>
        <v>137425.44</v>
      </c>
      <c r="M91" s="9">
        <f t="shared" si="31"/>
        <v>0</v>
      </c>
      <c r="N91" s="8">
        <f t="shared" si="31"/>
        <v>2922876.52</v>
      </c>
      <c r="O91" s="9">
        <f t="shared" si="31"/>
        <v>213</v>
      </c>
      <c r="P91" s="8">
        <f t="shared" si="31"/>
        <v>21781757.039999999</v>
      </c>
      <c r="Q91" s="9">
        <f t="shared" si="31"/>
        <v>1144</v>
      </c>
      <c r="R91" s="8">
        <f t="shared" si="31"/>
        <v>123287575.75</v>
      </c>
      <c r="S91" s="9">
        <f t="shared" si="31"/>
        <v>0</v>
      </c>
      <c r="T91" s="8">
        <f t="shared" si="31"/>
        <v>0</v>
      </c>
      <c r="U91" s="9">
        <f t="shared" si="31"/>
        <v>376</v>
      </c>
      <c r="V91" s="8">
        <f t="shared" si="31"/>
        <v>73631199.939999998</v>
      </c>
      <c r="W91" s="9">
        <f t="shared" si="31"/>
        <v>0</v>
      </c>
      <c r="X91" s="8">
        <f t="shared" si="18"/>
        <v>0</v>
      </c>
      <c r="Y91" s="8">
        <f t="shared" si="23"/>
        <v>37032408.689999998</v>
      </c>
      <c r="Z91" s="8">
        <f t="shared" si="24"/>
        <v>765075.49</v>
      </c>
      <c r="AA91" s="9">
        <v>0</v>
      </c>
      <c r="AB91" s="8">
        <v>0</v>
      </c>
      <c r="AC91" s="9">
        <v>76</v>
      </c>
      <c r="AD91" s="8">
        <v>34356.36</v>
      </c>
      <c r="AE91" s="9">
        <v>0</v>
      </c>
      <c r="AF91" s="8">
        <v>730719.13</v>
      </c>
      <c r="AG91" s="9">
        <v>53</v>
      </c>
      <c r="AH91" s="8">
        <v>5445439.2599999998</v>
      </c>
      <c r="AI91" s="9">
        <v>286</v>
      </c>
      <c r="AJ91" s="40">
        <v>30821893.940000001</v>
      </c>
      <c r="AK91" s="9"/>
      <c r="AL91" s="8"/>
      <c r="AM91" s="9">
        <v>94</v>
      </c>
      <c r="AN91" s="40">
        <v>18407799.989999998</v>
      </c>
      <c r="AO91" s="9">
        <v>0</v>
      </c>
      <c r="AP91" s="8"/>
      <c r="AQ91" s="8">
        <f t="shared" si="25"/>
        <v>37032408.689999998</v>
      </c>
      <c r="AR91" s="8">
        <f t="shared" si="26"/>
        <v>765075.49</v>
      </c>
      <c r="AS91" s="9">
        <v>0</v>
      </c>
      <c r="AT91" s="8">
        <v>0</v>
      </c>
      <c r="AU91" s="9">
        <v>76</v>
      </c>
      <c r="AV91" s="8">
        <v>34356.36</v>
      </c>
      <c r="AW91" s="9">
        <v>0</v>
      </c>
      <c r="AX91" s="8">
        <v>730719.13</v>
      </c>
      <c r="AY91" s="9">
        <v>53</v>
      </c>
      <c r="AZ91" s="8">
        <v>5445439.2599999998</v>
      </c>
      <c r="BA91" s="9">
        <v>286</v>
      </c>
      <c r="BB91" s="40">
        <v>30821893.940000001</v>
      </c>
      <c r="BC91" s="9"/>
      <c r="BD91" s="8"/>
      <c r="BE91" s="9">
        <v>94</v>
      </c>
      <c r="BF91" s="40">
        <v>18407799.989999998</v>
      </c>
      <c r="BG91" s="9">
        <v>0</v>
      </c>
      <c r="BH91" s="8"/>
      <c r="BI91" s="8">
        <f t="shared" si="27"/>
        <v>37032408.689999998</v>
      </c>
      <c r="BJ91" s="8">
        <f t="shared" si="28"/>
        <v>765075.49</v>
      </c>
      <c r="BK91" s="9">
        <v>0</v>
      </c>
      <c r="BL91" s="8">
        <v>0</v>
      </c>
      <c r="BM91" s="9">
        <v>76</v>
      </c>
      <c r="BN91" s="8">
        <v>34356.36</v>
      </c>
      <c r="BO91" s="9">
        <v>0</v>
      </c>
      <c r="BP91" s="8">
        <v>730719.13</v>
      </c>
      <c r="BQ91" s="9">
        <v>53</v>
      </c>
      <c r="BR91" s="8">
        <v>5445439.2599999998</v>
      </c>
      <c r="BS91" s="9">
        <v>286</v>
      </c>
      <c r="BT91" s="40">
        <v>30821893.940000001</v>
      </c>
      <c r="BU91" s="9"/>
      <c r="BV91" s="8"/>
      <c r="BW91" s="9">
        <v>94</v>
      </c>
      <c r="BX91" s="40">
        <v>18407799.989999998</v>
      </c>
      <c r="BY91" s="9">
        <v>0</v>
      </c>
      <c r="BZ91" s="8"/>
      <c r="CA91" s="8">
        <f t="shared" si="29"/>
        <v>37032408.68</v>
      </c>
      <c r="CB91" s="8">
        <f t="shared" si="30"/>
        <v>765075.49</v>
      </c>
      <c r="CC91" s="9">
        <v>0</v>
      </c>
      <c r="CD91" s="8">
        <v>0</v>
      </c>
      <c r="CE91" s="9">
        <v>76</v>
      </c>
      <c r="CF91" s="8">
        <v>34356.36</v>
      </c>
      <c r="CG91" s="9">
        <v>0</v>
      </c>
      <c r="CH91" s="8">
        <v>730719.13</v>
      </c>
      <c r="CI91" s="9">
        <v>54</v>
      </c>
      <c r="CJ91" s="8">
        <v>5445439.2599999998</v>
      </c>
      <c r="CK91" s="9">
        <v>286</v>
      </c>
      <c r="CL91" s="40">
        <v>30821893.93</v>
      </c>
      <c r="CM91" s="9"/>
      <c r="CN91" s="8"/>
      <c r="CO91" s="9">
        <v>94</v>
      </c>
      <c r="CP91" s="40">
        <v>18407799.969999999</v>
      </c>
      <c r="CQ91" s="9">
        <v>0</v>
      </c>
      <c r="CR91" s="8"/>
    </row>
    <row r="92" spans="1:96" x14ac:dyDescent="0.25">
      <c r="A92" s="12">
        <v>74</v>
      </c>
      <c r="B92" s="18" t="s">
        <v>67</v>
      </c>
      <c r="C92" s="12">
        <v>330373</v>
      </c>
      <c r="D92" s="25" t="s">
        <v>158</v>
      </c>
      <c r="E92" s="25" t="s">
        <v>161</v>
      </c>
      <c r="F92" s="31" t="s">
        <v>159</v>
      </c>
      <c r="G92" s="8">
        <f t="shared" si="21"/>
        <v>13972634.34</v>
      </c>
      <c r="H92" s="8">
        <f t="shared" si="22"/>
        <v>0</v>
      </c>
      <c r="I92" s="9">
        <f t="shared" si="31"/>
        <v>0</v>
      </c>
      <c r="J92" s="8">
        <f t="shared" si="31"/>
        <v>0</v>
      </c>
      <c r="K92" s="9">
        <f t="shared" si="31"/>
        <v>0</v>
      </c>
      <c r="L92" s="8">
        <f t="shared" si="31"/>
        <v>0</v>
      </c>
      <c r="M92" s="9">
        <f t="shared" si="31"/>
        <v>0</v>
      </c>
      <c r="N92" s="8">
        <f t="shared" si="31"/>
        <v>0</v>
      </c>
      <c r="O92" s="9">
        <f t="shared" si="31"/>
        <v>211</v>
      </c>
      <c r="P92" s="8">
        <f t="shared" si="31"/>
        <v>8897485.4199999999</v>
      </c>
      <c r="Q92" s="9">
        <f t="shared" si="31"/>
        <v>78</v>
      </c>
      <c r="R92" s="8">
        <f t="shared" si="31"/>
        <v>5075148.92</v>
      </c>
      <c r="S92" s="9">
        <f t="shared" si="31"/>
        <v>0</v>
      </c>
      <c r="T92" s="8">
        <f t="shared" si="31"/>
        <v>0</v>
      </c>
      <c r="U92" s="9">
        <f t="shared" si="31"/>
        <v>53</v>
      </c>
      <c r="V92" s="8">
        <f t="shared" si="31"/>
        <v>3838475</v>
      </c>
      <c r="W92" s="9">
        <f t="shared" si="31"/>
        <v>0</v>
      </c>
      <c r="X92" s="8">
        <f t="shared" si="18"/>
        <v>0</v>
      </c>
      <c r="Y92" s="8">
        <f t="shared" si="23"/>
        <v>3493158.59</v>
      </c>
      <c r="Z92" s="8">
        <f t="shared" si="24"/>
        <v>0</v>
      </c>
      <c r="AA92" s="9">
        <v>0</v>
      </c>
      <c r="AB92" s="8">
        <v>0</v>
      </c>
      <c r="AC92" s="9">
        <v>0</v>
      </c>
      <c r="AD92" s="8">
        <v>0</v>
      </c>
      <c r="AE92" s="9">
        <v>0</v>
      </c>
      <c r="AF92" s="8">
        <v>0</v>
      </c>
      <c r="AG92" s="9">
        <v>53</v>
      </c>
      <c r="AH92" s="8">
        <v>2224371.36</v>
      </c>
      <c r="AI92" s="9">
        <v>20</v>
      </c>
      <c r="AJ92" s="40">
        <v>1268787.23</v>
      </c>
      <c r="AK92" s="9"/>
      <c r="AL92" s="8"/>
      <c r="AM92" s="9">
        <v>13</v>
      </c>
      <c r="AN92" s="40">
        <v>959618.75</v>
      </c>
      <c r="AO92" s="9">
        <v>0</v>
      </c>
      <c r="AP92" s="8"/>
      <c r="AQ92" s="8">
        <f t="shared" si="25"/>
        <v>3493158.59</v>
      </c>
      <c r="AR92" s="8">
        <f t="shared" si="26"/>
        <v>0</v>
      </c>
      <c r="AS92" s="9">
        <v>0</v>
      </c>
      <c r="AT92" s="8">
        <v>0</v>
      </c>
      <c r="AU92" s="9">
        <v>0</v>
      </c>
      <c r="AV92" s="8">
        <v>0</v>
      </c>
      <c r="AW92" s="9">
        <v>0</v>
      </c>
      <c r="AX92" s="8">
        <v>0</v>
      </c>
      <c r="AY92" s="9">
        <v>53</v>
      </c>
      <c r="AZ92" s="8">
        <v>2224371.36</v>
      </c>
      <c r="BA92" s="9">
        <v>20</v>
      </c>
      <c r="BB92" s="40">
        <v>1268787.23</v>
      </c>
      <c r="BC92" s="9"/>
      <c r="BD92" s="8"/>
      <c r="BE92" s="9">
        <v>13</v>
      </c>
      <c r="BF92" s="40">
        <v>959618.75</v>
      </c>
      <c r="BG92" s="9">
        <v>0</v>
      </c>
      <c r="BH92" s="8"/>
      <c r="BI92" s="8">
        <f t="shared" si="27"/>
        <v>3493158.59</v>
      </c>
      <c r="BJ92" s="8">
        <f t="shared" si="28"/>
        <v>0</v>
      </c>
      <c r="BK92" s="9">
        <v>0</v>
      </c>
      <c r="BL92" s="8">
        <v>0</v>
      </c>
      <c r="BM92" s="9">
        <v>0</v>
      </c>
      <c r="BN92" s="8">
        <v>0</v>
      </c>
      <c r="BO92" s="9">
        <v>0</v>
      </c>
      <c r="BP92" s="8">
        <v>0</v>
      </c>
      <c r="BQ92" s="9">
        <v>53</v>
      </c>
      <c r="BR92" s="8">
        <v>2224371.36</v>
      </c>
      <c r="BS92" s="9">
        <v>20</v>
      </c>
      <c r="BT92" s="40">
        <v>1268787.23</v>
      </c>
      <c r="BU92" s="9"/>
      <c r="BV92" s="8"/>
      <c r="BW92" s="9">
        <v>13</v>
      </c>
      <c r="BX92" s="40">
        <v>959618.75</v>
      </c>
      <c r="BY92" s="9">
        <v>0</v>
      </c>
      <c r="BZ92" s="8"/>
      <c r="CA92" s="8">
        <f t="shared" si="29"/>
        <v>3493158.57</v>
      </c>
      <c r="CB92" s="8">
        <f t="shared" si="30"/>
        <v>0</v>
      </c>
      <c r="CC92" s="9">
        <v>0</v>
      </c>
      <c r="CD92" s="8">
        <v>0</v>
      </c>
      <c r="CE92" s="9">
        <v>0</v>
      </c>
      <c r="CF92" s="8">
        <v>0</v>
      </c>
      <c r="CG92" s="9">
        <v>0</v>
      </c>
      <c r="CH92" s="8">
        <v>0</v>
      </c>
      <c r="CI92" s="9">
        <v>52</v>
      </c>
      <c r="CJ92" s="8">
        <v>2224371.34</v>
      </c>
      <c r="CK92" s="9">
        <v>18</v>
      </c>
      <c r="CL92" s="40">
        <v>1268787.23</v>
      </c>
      <c r="CM92" s="9"/>
      <c r="CN92" s="8"/>
      <c r="CO92" s="9">
        <v>14</v>
      </c>
      <c r="CP92" s="40">
        <v>959618.75</v>
      </c>
      <c r="CQ92" s="9">
        <v>0</v>
      </c>
      <c r="CR92" s="8"/>
    </row>
    <row r="93" spans="1:96" x14ac:dyDescent="0.25">
      <c r="A93" s="12">
        <v>75</v>
      </c>
      <c r="B93" s="18" t="s">
        <v>137</v>
      </c>
      <c r="C93" s="12">
        <v>330417</v>
      </c>
      <c r="D93" s="25" t="s">
        <v>158</v>
      </c>
      <c r="E93" s="25" t="s">
        <v>161</v>
      </c>
      <c r="F93" s="31" t="s">
        <v>159</v>
      </c>
      <c r="G93" s="8">
        <f t="shared" si="21"/>
        <v>0</v>
      </c>
      <c r="H93" s="8">
        <f t="shared" si="22"/>
        <v>0</v>
      </c>
      <c r="I93" s="9">
        <f t="shared" si="31"/>
        <v>0</v>
      </c>
      <c r="J93" s="8">
        <f t="shared" si="31"/>
        <v>0</v>
      </c>
      <c r="K93" s="9">
        <f t="shared" si="31"/>
        <v>0</v>
      </c>
      <c r="L93" s="8">
        <f t="shared" si="31"/>
        <v>0</v>
      </c>
      <c r="M93" s="9">
        <f t="shared" si="31"/>
        <v>0</v>
      </c>
      <c r="N93" s="8">
        <f t="shared" si="31"/>
        <v>0</v>
      </c>
      <c r="O93" s="9">
        <f t="shared" si="31"/>
        <v>0</v>
      </c>
      <c r="P93" s="8">
        <f t="shared" si="31"/>
        <v>0</v>
      </c>
      <c r="Q93" s="9">
        <f t="shared" si="31"/>
        <v>0</v>
      </c>
      <c r="R93" s="8">
        <f t="shared" si="31"/>
        <v>0</v>
      </c>
      <c r="S93" s="9">
        <f t="shared" si="31"/>
        <v>0</v>
      </c>
      <c r="T93" s="8">
        <f t="shared" si="31"/>
        <v>0</v>
      </c>
      <c r="U93" s="9">
        <f t="shared" si="31"/>
        <v>0</v>
      </c>
      <c r="V93" s="8">
        <f t="shared" si="31"/>
        <v>0</v>
      </c>
      <c r="W93" s="9">
        <f t="shared" si="31"/>
        <v>0</v>
      </c>
      <c r="X93" s="8">
        <f t="shared" si="18"/>
        <v>0</v>
      </c>
      <c r="Y93" s="8">
        <f t="shared" si="23"/>
        <v>0</v>
      </c>
      <c r="Z93" s="8">
        <f t="shared" si="24"/>
        <v>0</v>
      </c>
      <c r="AA93" s="9">
        <v>0</v>
      </c>
      <c r="AB93" s="8">
        <v>0</v>
      </c>
      <c r="AC93" s="9">
        <v>0</v>
      </c>
      <c r="AD93" s="8">
        <v>0</v>
      </c>
      <c r="AE93" s="9">
        <v>0</v>
      </c>
      <c r="AF93" s="8">
        <v>0</v>
      </c>
      <c r="AG93" s="9">
        <v>0</v>
      </c>
      <c r="AH93" s="8">
        <v>0</v>
      </c>
      <c r="AI93" s="9">
        <v>0</v>
      </c>
      <c r="AJ93" s="40">
        <v>0</v>
      </c>
      <c r="AK93" s="9"/>
      <c r="AL93" s="8"/>
      <c r="AM93" s="9">
        <v>0</v>
      </c>
      <c r="AN93" s="40">
        <v>0</v>
      </c>
      <c r="AO93" s="9">
        <v>0</v>
      </c>
      <c r="AP93" s="8"/>
      <c r="AQ93" s="8">
        <f t="shared" si="25"/>
        <v>0</v>
      </c>
      <c r="AR93" s="8">
        <f t="shared" si="26"/>
        <v>0</v>
      </c>
      <c r="AS93" s="9">
        <v>0</v>
      </c>
      <c r="AT93" s="8">
        <v>0</v>
      </c>
      <c r="AU93" s="9">
        <v>0</v>
      </c>
      <c r="AV93" s="8">
        <v>0</v>
      </c>
      <c r="AW93" s="9">
        <v>0</v>
      </c>
      <c r="AX93" s="8">
        <v>0</v>
      </c>
      <c r="AY93" s="9">
        <v>0</v>
      </c>
      <c r="AZ93" s="8">
        <v>0</v>
      </c>
      <c r="BA93" s="9">
        <v>0</v>
      </c>
      <c r="BB93" s="40">
        <v>0</v>
      </c>
      <c r="BC93" s="9"/>
      <c r="BD93" s="8"/>
      <c r="BE93" s="9">
        <v>0</v>
      </c>
      <c r="BF93" s="40">
        <v>0</v>
      </c>
      <c r="BG93" s="9">
        <v>0</v>
      </c>
      <c r="BH93" s="8"/>
      <c r="BI93" s="8">
        <f t="shared" si="27"/>
        <v>0</v>
      </c>
      <c r="BJ93" s="8">
        <f t="shared" si="28"/>
        <v>0</v>
      </c>
      <c r="BK93" s="9">
        <v>0</v>
      </c>
      <c r="BL93" s="8">
        <v>0</v>
      </c>
      <c r="BM93" s="9">
        <v>0</v>
      </c>
      <c r="BN93" s="8">
        <v>0</v>
      </c>
      <c r="BO93" s="9">
        <v>0</v>
      </c>
      <c r="BP93" s="8">
        <v>0</v>
      </c>
      <c r="BQ93" s="9">
        <v>0</v>
      </c>
      <c r="BR93" s="8">
        <v>0</v>
      </c>
      <c r="BS93" s="9">
        <v>0</v>
      </c>
      <c r="BT93" s="40">
        <v>0</v>
      </c>
      <c r="BU93" s="9"/>
      <c r="BV93" s="8"/>
      <c r="BW93" s="9">
        <v>0</v>
      </c>
      <c r="BX93" s="40">
        <v>0</v>
      </c>
      <c r="BY93" s="9">
        <v>0</v>
      </c>
      <c r="BZ93" s="8"/>
      <c r="CA93" s="8">
        <f t="shared" si="29"/>
        <v>0</v>
      </c>
      <c r="CB93" s="8">
        <f t="shared" si="30"/>
        <v>0</v>
      </c>
      <c r="CC93" s="9">
        <v>0</v>
      </c>
      <c r="CD93" s="8">
        <v>0</v>
      </c>
      <c r="CE93" s="9">
        <v>0</v>
      </c>
      <c r="CF93" s="8">
        <v>0</v>
      </c>
      <c r="CG93" s="9">
        <v>0</v>
      </c>
      <c r="CH93" s="8">
        <v>0</v>
      </c>
      <c r="CI93" s="9">
        <v>0</v>
      </c>
      <c r="CJ93" s="8">
        <v>0</v>
      </c>
      <c r="CK93" s="9">
        <v>0</v>
      </c>
      <c r="CL93" s="40">
        <v>0</v>
      </c>
      <c r="CM93" s="9"/>
      <c r="CN93" s="8"/>
      <c r="CO93" s="9">
        <v>0</v>
      </c>
      <c r="CP93" s="40">
        <v>0</v>
      </c>
      <c r="CQ93" s="9">
        <v>0</v>
      </c>
      <c r="CR93" s="8"/>
    </row>
    <row r="94" spans="1:96" x14ac:dyDescent="0.25">
      <c r="A94" s="12"/>
      <c r="B94" s="17" t="s">
        <v>68</v>
      </c>
      <c r="C94" s="12"/>
      <c r="D94" s="25"/>
      <c r="E94" s="25"/>
      <c r="F94" s="31"/>
      <c r="G94" s="8">
        <f t="shared" si="21"/>
        <v>0</v>
      </c>
      <c r="H94" s="8">
        <f t="shared" si="22"/>
        <v>0</v>
      </c>
      <c r="I94" s="9">
        <f t="shared" si="31"/>
        <v>0</v>
      </c>
      <c r="J94" s="8">
        <f t="shared" si="31"/>
        <v>0</v>
      </c>
      <c r="K94" s="9">
        <f t="shared" si="31"/>
        <v>0</v>
      </c>
      <c r="L94" s="8">
        <f t="shared" si="31"/>
        <v>0</v>
      </c>
      <c r="M94" s="9">
        <f t="shared" si="31"/>
        <v>0</v>
      </c>
      <c r="N94" s="8">
        <f t="shared" si="31"/>
        <v>0</v>
      </c>
      <c r="O94" s="9">
        <f t="shared" si="31"/>
        <v>0</v>
      </c>
      <c r="P94" s="8">
        <f t="shared" si="31"/>
        <v>0</v>
      </c>
      <c r="Q94" s="9">
        <f t="shared" si="31"/>
        <v>0</v>
      </c>
      <c r="R94" s="8">
        <f t="shared" si="31"/>
        <v>0</v>
      </c>
      <c r="S94" s="9">
        <f t="shared" si="31"/>
        <v>0</v>
      </c>
      <c r="T94" s="8">
        <f t="shared" si="31"/>
        <v>0</v>
      </c>
      <c r="U94" s="9">
        <f t="shared" si="31"/>
        <v>0</v>
      </c>
      <c r="V94" s="8">
        <f t="shared" si="31"/>
        <v>0</v>
      </c>
      <c r="W94" s="9">
        <f t="shared" si="31"/>
        <v>0</v>
      </c>
      <c r="X94" s="8">
        <f t="shared" si="18"/>
        <v>0</v>
      </c>
      <c r="Y94" s="8">
        <f t="shared" si="23"/>
        <v>0</v>
      </c>
      <c r="Z94" s="8">
        <f t="shared" si="24"/>
        <v>0</v>
      </c>
      <c r="AA94" s="9">
        <v>0</v>
      </c>
      <c r="AB94" s="8">
        <v>0</v>
      </c>
      <c r="AC94" s="9">
        <v>0</v>
      </c>
      <c r="AD94" s="8">
        <v>0</v>
      </c>
      <c r="AE94" s="9">
        <v>0</v>
      </c>
      <c r="AF94" s="8">
        <v>0</v>
      </c>
      <c r="AG94" s="9">
        <v>0</v>
      </c>
      <c r="AH94" s="8">
        <v>0</v>
      </c>
      <c r="AI94" s="9">
        <v>0</v>
      </c>
      <c r="AJ94" s="40">
        <v>0</v>
      </c>
      <c r="AK94" s="9"/>
      <c r="AL94" s="8"/>
      <c r="AM94" s="9">
        <v>0</v>
      </c>
      <c r="AN94" s="40">
        <v>0</v>
      </c>
      <c r="AO94" s="9">
        <v>0</v>
      </c>
      <c r="AP94" s="8"/>
      <c r="AQ94" s="8">
        <f t="shared" si="25"/>
        <v>0</v>
      </c>
      <c r="AR94" s="8">
        <f t="shared" si="26"/>
        <v>0</v>
      </c>
      <c r="AS94" s="9">
        <v>0</v>
      </c>
      <c r="AT94" s="8">
        <v>0</v>
      </c>
      <c r="AU94" s="9">
        <v>0</v>
      </c>
      <c r="AV94" s="8">
        <v>0</v>
      </c>
      <c r="AW94" s="9">
        <v>0</v>
      </c>
      <c r="AX94" s="8">
        <v>0</v>
      </c>
      <c r="AY94" s="9">
        <v>0</v>
      </c>
      <c r="AZ94" s="8">
        <v>0</v>
      </c>
      <c r="BA94" s="9">
        <v>0</v>
      </c>
      <c r="BB94" s="40">
        <v>0</v>
      </c>
      <c r="BC94" s="9"/>
      <c r="BD94" s="8"/>
      <c r="BE94" s="9">
        <v>0</v>
      </c>
      <c r="BF94" s="40">
        <v>0</v>
      </c>
      <c r="BG94" s="9">
        <v>0</v>
      </c>
      <c r="BH94" s="8"/>
      <c r="BI94" s="8">
        <f t="shared" si="27"/>
        <v>0</v>
      </c>
      <c r="BJ94" s="8">
        <f t="shared" si="28"/>
        <v>0</v>
      </c>
      <c r="BK94" s="9">
        <v>0</v>
      </c>
      <c r="BL94" s="8">
        <v>0</v>
      </c>
      <c r="BM94" s="9">
        <v>0</v>
      </c>
      <c r="BN94" s="8">
        <v>0</v>
      </c>
      <c r="BO94" s="9">
        <v>0</v>
      </c>
      <c r="BP94" s="8">
        <v>0</v>
      </c>
      <c r="BQ94" s="9">
        <v>0</v>
      </c>
      <c r="BR94" s="8">
        <v>0</v>
      </c>
      <c r="BS94" s="9">
        <v>0</v>
      </c>
      <c r="BT94" s="40">
        <v>0</v>
      </c>
      <c r="BU94" s="9"/>
      <c r="BV94" s="8"/>
      <c r="BW94" s="9">
        <v>0</v>
      </c>
      <c r="BX94" s="40">
        <v>0</v>
      </c>
      <c r="BY94" s="9">
        <v>0</v>
      </c>
      <c r="BZ94" s="8"/>
      <c r="CA94" s="8">
        <f t="shared" si="29"/>
        <v>0</v>
      </c>
      <c r="CB94" s="8">
        <f t="shared" si="30"/>
        <v>0</v>
      </c>
      <c r="CC94" s="9">
        <v>0</v>
      </c>
      <c r="CD94" s="8">
        <v>0</v>
      </c>
      <c r="CE94" s="9">
        <v>0</v>
      </c>
      <c r="CF94" s="8">
        <v>0</v>
      </c>
      <c r="CG94" s="9">
        <v>0</v>
      </c>
      <c r="CH94" s="8">
        <v>0</v>
      </c>
      <c r="CI94" s="9">
        <v>0</v>
      </c>
      <c r="CJ94" s="8">
        <v>0</v>
      </c>
      <c r="CK94" s="9">
        <v>0</v>
      </c>
      <c r="CL94" s="40">
        <v>0</v>
      </c>
      <c r="CM94" s="9"/>
      <c r="CN94" s="8"/>
      <c r="CO94" s="9">
        <v>0</v>
      </c>
      <c r="CP94" s="40">
        <v>0</v>
      </c>
      <c r="CQ94" s="9">
        <v>0</v>
      </c>
      <c r="CR94" s="8"/>
    </row>
    <row r="95" spans="1:96" x14ac:dyDescent="0.25">
      <c r="A95" s="12">
        <v>76</v>
      </c>
      <c r="B95" s="13" t="s">
        <v>69</v>
      </c>
      <c r="C95" s="12">
        <v>330054</v>
      </c>
      <c r="D95" s="25" t="s">
        <v>174</v>
      </c>
      <c r="E95" s="25" t="s">
        <v>155</v>
      </c>
      <c r="F95" s="31" t="s">
        <v>175</v>
      </c>
      <c r="G95" s="8">
        <f t="shared" si="21"/>
        <v>133409176.08</v>
      </c>
      <c r="H95" s="8">
        <f t="shared" si="22"/>
        <v>65327082.82</v>
      </c>
      <c r="I95" s="9">
        <f t="shared" si="31"/>
        <v>46420</v>
      </c>
      <c r="J95" s="8">
        <f t="shared" si="31"/>
        <v>36405102.75</v>
      </c>
      <c r="K95" s="9">
        <f t="shared" si="31"/>
        <v>19679</v>
      </c>
      <c r="L95" s="8">
        <f t="shared" si="31"/>
        <v>7993224.5499999998</v>
      </c>
      <c r="M95" s="9">
        <f t="shared" si="31"/>
        <v>31762</v>
      </c>
      <c r="N95" s="8">
        <f t="shared" si="31"/>
        <v>20928755.52</v>
      </c>
      <c r="O95" s="9">
        <f t="shared" si="31"/>
        <v>696</v>
      </c>
      <c r="P95" s="8">
        <f t="shared" si="31"/>
        <v>5198495.2300000004</v>
      </c>
      <c r="Q95" s="9">
        <f t="shared" si="31"/>
        <v>2924</v>
      </c>
      <c r="R95" s="8">
        <f t="shared" si="31"/>
        <v>51933372.299999997</v>
      </c>
      <c r="S95" s="9">
        <f t="shared" si="31"/>
        <v>0</v>
      </c>
      <c r="T95" s="8">
        <f t="shared" si="31"/>
        <v>0</v>
      </c>
      <c r="U95" s="9">
        <f t="shared" si="31"/>
        <v>0</v>
      </c>
      <c r="V95" s="8">
        <f t="shared" si="31"/>
        <v>0</v>
      </c>
      <c r="W95" s="9">
        <f t="shared" si="31"/>
        <v>7312</v>
      </c>
      <c r="X95" s="8">
        <f t="shared" si="18"/>
        <v>10950225.73</v>
      </c>
      <c r="Y95" s="8">
        <f t="shared" si="23"/>
        <v>33717600.07</v>
      </c>
      <c r="Z95" s="8">
        <f t="shared" si="24"/>
        <v>16686824.25</v>
      </c>
      <c r="AA95" s="9">
        <v>11605</v>
      </c>
      <c r="AB95" s="8">
        <v>9257499.25</v>
      </c>
      <c r="AC95" s="9">
        <v>4920</v>
      </c>
      <c r="AD95" s="8">
        <v>1998306.14</v>
      </c>
      <c r="AE95" s="9">
        <v>7941</v>
      </c>
      <c r="AF95" s="8">
        <v>5431018.8600000003</v>
      </c>
      <c r="AG95" s="9">
        <v>174</v>
      </c>
      <c r="AH95" s="8">
        <v>1299623.81</v>
      </c>
      <c r="AI95" s="9">
        <v>731</v>
      </c>
      <c r="AJ95" s="40">
        <v>12983343.08</v>
      </c>
      <c r="AK95" s="9"/>
      <c r="AL95" s="8"/>
      <c r="AM95" s="9">
        <v>0</v>
      </c>
      <c r="AN95" s="40">
        <v>0</v>
      </c>
      <c r="AO95" s="9">
        <v>1828</v>
      </c>
      <c r="AP95" s="8">
        <v>2747808.93</v>
      </c>
      <c r="AQ95" s="8">
        <f t="shared" si="25"/>
        <v>33717600.07</v>
      </c>
      <c r="AR95" s="8">
        <f t="shared" si="26"/>
        <v>16686824.25</v>
      </c>
      <c r="AS95" s="9">
        <v>11605</v>
      </c>
      <c r="AT95" s="8">
        <v>9257499.25</v>
      </c>
      <c r="AU95" s="9">
        <v>4920</v>
      </c>
      <c r="AV95" s="8">
        <v>1998306.14</v>
      </c>
      <c r="AW95" s="9">
        <v>7941</v>
      </c>
      <c r="AX95" s="8">
        <v>5431018.8600000003</v>
      </c>
      <c r="AY95" s="9">
        <v>174</v>
      </c>
      <c r="AZ95" s="8">
        <v>1299623.81</v>
      </c>
      <c r="BA95" s="9">
        <v>731</v>
      </c>
      <c r="BB95" s="40">
        <v>12983343.08</v>
      </c>
      <c r="BC95" s="9"/>
      <c r="BD95" s="8"/>
      <c r="BE95" s="9">
        <v>0</v>
      </c>
      <c r="BF95" s="40">
        <v>0</v>
      </c>
      <c r="BG95" s="9">
        <v>1828</v>
      </c>
      <c r="BH95" s="8">
        <v>2747808.93</v>
      </c>
      <c r="BI95" s="8">
        <f t="shared" si="27"/>
        <v>33717600.07</v>
      </c>
      <c r="BJ95" s="8">
        <f t="shared" si="28"/>
        <v>16686824.25</v>
      </c>
      <c r="BK95" s="9">
        <v>11605</v>
      </c>
      <c r="BL95" s="8">
        <v>9257499.25</v>
      </c>
      <c r="BM95" s="9">
        <v>4920</v>
      </c>
      <c r="BN95" s="8">
        <v>1998306.14</v>
      </c>
      <c r="BO95" s="9">
        <v>7941</v>
      </c>
      <c r="BP95" s="8">
        <v>5431018.8600000003</v>
      </c>
      <c r="BQ95" s="9">
        <v>174</v>
      </c>
      <c r="BR95" s="8">
        <v>1299623.81</v>
      </c>
      <c r="BS95" s="9">
        <v>731</v>
      </c>
      <c r="BT95" s="40">
        <v>12983343.08</v>
      </c>
      <c r="BU95" s="9"/>
      <c r="BV95" s="8"/>
      <c r="BW95" s="9">
        <v>0</v>
      </c>
      <c r="BX95" s="40">
        <v>0</v>
      </c>
      <c r="BY95" s="9">
        <v>1828</v>
      </c>
      <c r="BZ95" s="8">
        <v>2747808.93</v>
      </c>
      <c r="CA95" s="8">
        <f t="shared" si="29"/>
        <v>32256375.870000001</v>
      </c>
      <c r="CB95" s="8">
        <f t="shared" si="30"/>
        <v>15266610.07</v>
      </c>
      <c r="CC95" s="9">
        <v>11605</v>
      </c>
      <c r="CD95" s="8">
        <v>8632605</v>
      </c>
      <c r="CE95" s="9">
        <v>4919</v>
      </c>
      <c r="CF95" s="8">
        <v>1998306.13</v>
      </c>
      <c r="CG95" s="9">
        <v>7939</v>
      </c>
      <c r="CH95" s="8">
        <v>4635698.9400000004</v>
      </c>
      <c r="CI95" s="9">
        <v>174</v>
      </c>
      <c r="CJ95" s="8">
        <v>1299623.8</v>
      </c>
      <c r="CK95" s="9">
        <v>731</v>
      </c>
      <c r="CL95" s="40">
        <v>12983343.060000001</v>
      </c>
      <c r="CM95" s="9"/>
      <c r="CN95" s="8"/>
      <c r="CO95" s="9">
        <v>0</v>
      </c>
      <c r="CP95" s="40">
        <v>0</v>
      </c>
      <c r="CQ95" s="9">
        <v>1828</v>
      </c>
      <c r="CR95" s="8">
        <v>2706798.94</v>
      </c>
    </row>
    <row r="96" spans="1:96" x14ac:dyDescent="0.25">
      <c r="A96" s="12">
        <v>77</v>
      </c>
      <c r="B96" s="18" t="s">
        <v>70</v>
      </c>
      <c r="C96" s="12">
        <v>330238</v>
      </c>
      <c r="D96" s="25" t="s">
        <v>174</v>
      </c>
      <c r="E96" s="25" t="s">
        <v>155</v>
      </c>
      <c r="F96" s="31" t="s">
        <v>175</v>
      </c>
      <c r="G96" s="8">
        <f t="shared" si="21"/>
        <v>7473970.0099999998</v>
      </c>
      <c r="H96" s="8">
        <f t="shared" si="22"/>
        <v>7473970.0099999998</v>
      </c>
      <c r="I96" s="9">
        <f t="shared" si="31"/>
        <v>5074</v>
      </c>
      <c r="J96" s="8">
        <f t="shared" si="31"/>
        <v>2292883.91</v>
      </c>
      <c r="K96" s="9">
        <f t="shared" si="31"/>
        <v>1485</v>
      </c>
      <c r="L96" s="8">
        <f t="shared" si="31"/>
        <v>755161.71</v>
      </c>
      <c r="M96" s="9">
        <f t="shared" si="31"/>
        <v>4167</v>
      </c>
      <c r="N96" s="8">
        <f t="shared" si="31"/>
        <v>4425924.3899999997</v>
      </c>
      <c r="O96" s="9">
        <f t="shared" si="31"/>
        <v>0</v>
      </c>
      <c r="P96" s="8">
        <f t="shared" si="31"/>
        <v>0</v>
      </c>
      <c r="Q96" s="9">
        <f t="shared" si="31"/>
        <v>0</v>
      </c>
      <c r="R96" s="8">
        <f t="shared" si="31"/>
        <v>0</v>
      </c>
      <c r="S96" s="9">
        <f t="shared" si="31"/>
        <v>0</v>
      </c>
      <c r="T96" s="8">
        <f t="shared" si="31"/>
        <v>0</v>
      </c>
      <c r="U96" s="9">
        <f t="shared" si="31"/>
        <v>0</v>
      </c>
      <c r="V96" s="8">
        <f t="shared" si="31"/>
        <v>0</v>
      </c>
      <c r="W96" s="9">
        <f t="shared" si="31"/>
        <v>0</v>
      </c>
      <c r="X96" s="8">
        <f t="shared" si="18"/>
        <v>0</v>
      </c>
      <c r="Y96" s="8">
        <f t="shared" si="23"/>
        <v>1868492.51</v>
      </c>
      <c r="Z96" s="8">
        <f t="shared" si="24"/>
        <v>1868492.51</v>
      </c>
      <c r="AA96" s="9">
        <v>1269</v>
      </c>
      <c r="AB96" s="8">
        <v>573220.98</v>
      </c>
      <c r="AC96" s="9">
        <v>371</v>
      </c>
      <c r="AD96" s="8">
        <v>188790.43</v>
      </c>
      <c r="AE96" s="9">
        <v>1042</v>
      </c>
      <c r="AF96" s="8">
        <v>1106481.1000000001</v>
      </c>
      <c r="AG96" s="9">
        <v>0</v>
      </c>
      <c r="AH96" s="8">
        <v>0</v>
      </c>
      <c r="AI96" s="9">
        <v>0</v>
      </c>
      <c r="AJ96" s="40">
        <v>0</v>
      </c>
      <c r="AK96" s="9"/>
      <c r="AL96" s="8"/>
      <c r="AM96" s="9">
        <v>0</v>
      </c>
      <c r="AN96" s="40">
        <v>0</v>
      </c>
      <c r="AO96" s="9">
        <v>0</v>
      </c>
      <c r="AP96" s="8"/>
      <c r="AQ96" s="8">
        <f t="shared" si="25"/>
        <v>1868492.51</v>
      </c>
      <c r="AR96" s="8">
        <f t="shared" si="26"/>
        <v>1868492.51</v>
      </c>
      <c r="AS96" s="9">
        <v>1269</v>
      </c>
      <c r="AT96" s="8">
        <v>573220.98</v>
      </c>
      <c r="AU96" s="9">
        <v>371</v>
      </c>
      <c r="AV96" s="8">
        <v>188790.43</v>
      </c>
      <c r="AW96" s="9">
        <v>1042</v>
      </c>
      <c r="AX96" s="8">
        <v>1106481.1000000001</v>
      </c>
      <c r="AY96" s="9">
        <v>0</v>
      </c>
      <c r="AZ96" s="8">
        <v>0</v>
      </c>
      <c r="BA96" s="9">
        <v>0</v>
      </c>
      <c r="BB96" s="40">
        <v>0</v>
      </c>
      <c r="BC96" s="9"/>
      <c r="BD96" s="8"/>
      <c r="BE96" s="9">
        <v>0</v>
      </c>
      <c r="BF96" s="40">
        <v>0</v>
      </c>
      <c r="BG96" s="9">
        <v>0</v>
      </c>
      <c r="BH96" s="8"/>
      <c r="BI96" s="8">
        <f t="shared" si="27"/>
        <v>1868492.51</v>
      </c>
      <c r="BJ96" s="8">
        <f t="shared" si="28"/>
        <v>1868492.51</v>
      </c>
      <c r="BK96" s="9">
        <v>1269</v>
      </c>
      <c r="BL96" s="8">
        <v>573220.98</v>
      </c>
      <c r="BM96" s="9">
        <v>371</v>
      </c>
      <c r="BN96" s="8">
        <v>188790.43</v>
      </c>
      <c r="BO96" s="9">
        <v>1042</v>
      </c>
      <c r="BP96" s="8">
        <v>1106481.1000000001</v>
      </c>
      <c r="BQ96" s="9">
        <v>0</v>
      </c>
      <c r="BR96" s="8">
        <v>0</v>
      </c>
      <c r="BS96" s="9">
        <v>0</v>
      </c>
      <c r="BT96" s="40">
        <v>0</v>
      </c>
      <c r="BU96" s="9"/>
      <c r="BV96" s="8"/>
      <c r="BW96" s="9">
        <v>0</v>
      </c>
      <c r="BX96" s="40">
        <v>0</v>
      </c>
      <c r="BY96" s="9">
        <v>0</v>
      </c>
      <c r="BZ96" s="8"/>
      <c r="CA96" s="8">
        <f t="shared" si="29"/>
        <v>1868492.48</v>
      </c>
      <c r="CB96" s="8">
        <f t="shared" si="30"/>
        <v>1868492.48</v>
      </c>
      <c r="CC96" s="9">
        <v>1267</v>
      </c>
      <c r="CD96" s="8">
        <v>573220.97</v>
      </c>
      <c r="CE96" s="9">
        <v>372</v>
      </c>
      <c r="CF96" s="8">
        <v>188790.42</v>
      </c>
      <c r="CG96" s="9">
        <v>1041</v>
      </c>
      <c r="CH96" s="8">
        <v>1106481.0900000001</v>
      </c>
      <c r="CI96" s="9">
        <v>0</v>
      </c>
      <c r="CJ96" s="8">
        <v>0</v>
      </c>
      <c r="CK96" s="9">
        <v>0</v>
      </c>
      <c r="CL96" s="40">
        <v>0</v>
      </c>
      <c r="CM96" s="9"/>
      <c r="CN96" s="8"/>
      <c r="CO96" s="9">
        <v>0</v>
      </c>
      <c r="CP96" s="40">
        <v>0</v>
      </c>
      <c r="CQ96" s="9">
        <v>0</v>
      </c>
      <c r="CR96" s="8"/>
    </row>
    <row r="97" spans="1:96" x14ac:dyDescent="0.25">
      <c r="A97" s="12"/>
      <c r="B97" s="17" t="s">
        <v>71</v>
      </c>
      <c r="C97" s="12"/>
      <c r="D97" s="25"/>
      <c r="E97" s="26" t="s">
        <v>155</v>
      </c>
      <c r="F97" s="31"/>
      <c r="G97" s="8">
        <f t="shared" si="21"/>
        <v>0</v>
      </c>
      <c r="H97" s="8">
        <f t="shared" si="22"/>
        <v>0</v>
      </c>
      <c r="I97" s="9">
        <f t="shared" si="31"/>
        <v>0</v>
      </c>
      <c r="J97" s="8">
        <f t="shared" si="31"/>
        <v>0</v>
      </c>
      <c r="K97" s="9">
        <f t="shared" si="31"/>
        <v>0</v>
      </c>
      <c r="L97" s="8">
        <f t="shared" si="31"/>
        <v>0</v>
      </c>
      <c r="M97" s="9">
        <f t="shared" si="31"/>
        <v>0</v>
      </c>
      <c r="N97" s="8">
        <f t="shared" si="31"/>
        <v>0</v>
      </c>
      <c r="O97" s="9">
        <f t="shared" si="31"/>
        <v>0</v>
      </c>
      <c r="P97" s="8">
        <f t="shared" si="31"/>
        <v>0</v>
      </c>
      <c r="Q97" s="9">
        <f t="shared" si="31"/>
        <v>0</v>
      </c>
      <c r="R97" s="8">
        <f t="shared" si="31"/>
        <v>0</v>
      </c>
      <c r="S97" s="9">
        <f t="shared" si="31"/>
        <v>0</v>
      </c>
      <c r="T97" s="8">
        <f t="shared" si="31"/>
        <v>0</v>
      </c>
      <c r="U97" s="9">
        <f t="shared" si="31"/>
        <v>0</v>
      </c>
      <c r="V97" s="8">
        <f t="shared" si="31"/>
        <v>0</v>
      </c>
      <c r="W97" s="9">
        <f t="shared" si="31"/>
        <v>0</v>
      </c>
      <c r="X97" s="8">
        <f t="shared" si="18"/>
        <v>0</v>
      </c>
      <c r="Y97" s="8">
        <f t="shared" si="23"/>
        <v>0</v>
      </c>
      <c r="Z97" s="8">
        <f t="shared" si="24"/>
        <v>0</v>
      </c>
      <c r="AA97" s="9">
        <v>0</v>
      </c>
      <c r="AB97" s="8">
        <v>0</v>
      </c>
      <c r="AC97" s="9">
        <v>0</v>
      </c>
      <c r="AD97" s="8">
        <v>0</v>
      </c>
      <c r="AE97" s="9">
        <v>0</v>
      </c>
      <c r="AF97" s="8">
        <v>0</v>
      </c>
      <c r="AG97" s="9">
        <v>0</v>
      </c>
      <c r="AH97" s="8">
        <v>0</v>
      </c>
      <c r="AI97" s="9">
        <v>0</v>
      </c>
      <c r="AJ97" s="40">
        <v>0</v>
      </c>
      <c r="AK97" s="9"/>
      <c r="AL97" s="8"/>
      <c r="AM97" s="9">
        <v>0</v>
      </c>
      <c r="AN97" s="40">
        <v>0</v>
      </c>
      <c r="AO97" s="9">
        <v>0</v>
      </c>
      <c r="AP97" s="8"/>
      <c r="AQ97" s="8">
        <f t="shared" si="25"/>
        <v>0</v>
      </c>
      <c r="AR97" s="8">
        <f t="shared" si="26"/>
        <v>0</v>
      </c>
      <c r="AS97" s="9">
        <v>0</v>
      </c>
      <c r="AT97" s="8">
        <v>0</v>
      </c>
      <c r="AU97" s="9">
        <v>0</v>
      </c>
      <c r="AV97" s="8">
        <v>0</v>
      </c>
      <c r="AW97" s="9">
        <v>0</v>
      </c>
      <c r="AX97" s="8">
        <v>0</v>
      </c>
      <c r="AY97" s="9">
        <v>0</v>
      </c>
      <c r="AZ97" s="8">
        <v>0</v>
      </c>
      <c r="BA97" s="9">
        <v>0</v>
      </c>
      <c r="BB97" s="40">
        <v>0</v>
      </c>
      <c r="BC97" s="9"/>
      <c r="BD97" s="8"/>
      <c r="BE97" s="9">
        <v>0</v>
      </c>
      <c r="BF97" s="40">
        <v>0</v>
      </c>
      <c r="BG97" s="9">
        <v>0</v>
      </c>
      <c r="BH97" s="8"/>
      <c r="BI97" s="8">
        <f t="shared" si="27"/>
        <v>0</v>
      </c>
      <c r="BJ97" s="8">
        <f t="shared" si="28"/>
        <v>0</v>
      </c>
      <c r="BK97" s="9">
        <v>0</v>
      </c>
      <c r="BL97" s="8">
        <v>0</v>
      </c>
      <c r="BM97" s="9">
        <v>0</v>
      </c>
      <c r="BN97" s="8">
        <v>0</v>
      </c>
      <c r="BO97" s="9">
        <v>0</v>
      </c>
      <c r="BP97" s="8">
        <v>0</v>
      </c>
      <c r="BQ97" s="9">
        <v>0</v>
      </c>
      <c r="BR97" s="8">
        <v>0</v>
      </c>
      <c r="BS97" s="9">
        <v>0</v>
      </c>
      <c r="BT97" s="40">
        <v>0</v>
      </c>
      <c r="BU97" s="9"/>
      <c r="BV97" s="8"/>
      <c r="BW97" s="9">
        <v>0</v>
      </c>
      <c r="BX97" s="40">
        <v>0</v>
      </c>
      <c r="BY97" s="9">
        <v>0</v>
      </c>
      <c r="BZ97" s="8"/>
      <c r="CA97" s="8">
        <f t="shared" si="29"/>
        <v>0</v>
      </c>
      <c r="CB97" s="8">
        <f t="shared" si="30"/>
        <v>0</v>
      </c>
      <c r="CC97" s="9">
        <v>0</v>
      </c>
      <c r="CD97" s="8">
        <v>0</v>
      </c>
      <c r="CE97" s="9">
        <v>0</v>
      </c>
      <c r="CF97" s="8">
        <v>0</v>
      </c>
      <c r="CG97" s="9">
        <v>0</v>
      </c>
      <c r="CH97" s="8">
        <v>0</v>
      </c>
      <c r="CI97" s="9">
        <v>0</v>
      </c>
      <c r="CJ97" s="8">
        <v>0</v>
      </c>
      <c r="CK97" s="9">
        <v>0</v>
      </c>
      <c r="CL97" s="40">
        <v>0</v>
      </c>
      <c r="CM97" s="9"/>
      <c r="CN97" s="8"/>
      <c r="CO97" s="9">
        <v>0</v>
      </c>
      <c r="CP97" s="40">
        <v>0</v>
      </c>
      <c r="CQ97" s="9">
        <v>0</v>
      </c>
      <c r="CR97" s="8"/>
    </row>
    <row r="98" spans="1:96" x14ac:dyDescent="0.25">
      <c r="A98" s="12">
        <v>78</v>
      </c>
      <c r="B98" s="18" t="s">
        <v>72</v>
      </c>
      <c r="C98" s="12">
        <v>330055</v>
      </c>
      <c r="D98" s="25" t="s">
        <v>176</v>
      </c>
      <c r="E98" s="25" t="s">
        <v>155</v>
      </c>
      <c r="F98" s="31" t="s">
        <v>177</v>
      </c>
      <c r="G98" s="8">
        <f t="shared" si="21"/>
        <v>197966454.97</v>
      </c>
      <c r="H98" s="8">
        <f t="shared" si="22"/>
        <v>115960510.22</v>
      </c>
      <c r="I98" s="9">
        <f t="shared" si="31"/>
        <v>63286</v>
      </c>
      <c r="J98" s="8">
        <f t="shared" si="31"/>
        <v>64701359.43</v>
      </c>
      <c r="K98" s="9">
        <f t="shared" si="31"/>
        <v>12147</v>
      </c>
      <c r="L98" s="8">
        <f t="shared" si="31"/>
        <v>5733268.5999999996</v>
      </c>
      <c r="M98" s="9">
        <f t="shared" si="31"/>
        <v>22434</v>
      </c>
      <c r="N98" s="8">
        <f t="shared" si="31"/>
        <v>45525882.189999998</v>
      </c>
      <c r="O98" s="9">
        <f t="shared" si="31"/>
        <v>1516</v>
      </c>
      <c r="P98" s="8">
        <f t="shared" si="31"/>
        <v>11719299.92</v>
      </c>
      <c r="Q98" s="9">
        <f t="shared" si="31"/>
        <v>3520</v>
      </c>
      <c r="R98" s="8">
        <f t="shared" si="31"/>
        <v>45492247.539999999</v>
      </c>
      <c r="S98" s="9">
        <f t="shared" si="31"/>
        <v>0</v>
      </c>
      <c r="T98" s="8">
        <f t="shared" si="31"/>
        <v>0</v>
      </c>
      <c r="U98" s="9">
        <f t="shared" si="31"/>
        <v>0</v>
      </c>
      <c r="V98" s="8">
        <f t="shared" si="31"/>
        <v>0</v>
      </c>
      <c r="W98" s="9">
        <f t="shared" si="31"/>
        <v>9110</v>
      </c>
      <c r="X98" s="8">
        <f t="shared" si="18"/>
        <v>24794397.289999999</v>
      </c>
      <c r="Y98" s="8">
        <f t="shared" si="23"/>
        <v>50168556.850000001</v>
      </c>
      <c r="Z98" s="8">
        <f t="shared" si="24"/>
        <v>29646565.66</v>
      </c>
      <c r="AA98" s="9">
        <v>15822</v>
      </c>
      <c r="AB98" s="8">
        <v>16431350.720000001</v>
      </c>
      <c r="AC98" s="9">
        <v>3037</v>
      </c>
      <c r="AD98" s="8">
        <v>1433317.15</v>
      </c>
      <c r="AE98" s="9">
        <v>5609</v>
      </c>
      <c r="AF98" s="8">
        <v>11781897.789999999</v>
      </c>
      <c r="AG98" s="9">
        <v>379</v>
      </c>
      <c r="AH98" s="8">
        <v>2929824.98</v>
      </c>
      <c r="AI98" s="9">
        <v>880</v>
      </c>
      <c r="AJ98" s="40">
        <v>11373061.890000001</v>
      </c>
      <c r="AK98" s="9"/>
      <c r="AL98" s="8"/>
      <c r="AM98" s="9">
        <v>0</v>
      </c>
      <c r="AN98" s="40">
        <v>0</v>
      </c>
      <c r="AO98" s="9">
        <v>2278</v>
      </c>
      <c r="AP98" s="8">
        <v>6219104.3200000003</v>
      </c>
      <c r="AQ98" s="8">
        <f t="shared" si="25"/>
        <v>50168556.850000001</v>
      </c>
      <c r="AR98" s="8">
        <f t="shared" si="26"/>
        <v>29646565.66</v>
      </c>
      <c r="AS98" s="9">
        <v>15822</v>
      </c>
      <c r="AT98" s="8">
        <v>16431350.720000001</v>
      </c>
      <c r="AU98" s="9">
        <v>3037</v>
      </c>
      <c r="AV98" s="8">
        <v>1433317.15</v>
      </c>
      <c r="AW98" s="9">
        <v>5609</v>
      </c>
      <c r="AX98" s="8">
        <v>11781897.789999999</v>
      </c>
      <c r="AY98" s="9">
        <v>379</v>
      </c>
      <c r="AZ98" s="8">
        <v>2929824.98</v>
      </c>
      <c r="BA98" s="9">
        <v>880</v>
      </c>
      <c r="BB98" s="40">
        <v>11373061.890000001</v>
      </c>
      <c r="BC98" s="9"/>
      <c r="BD98" s="8"/>
      <c r="BE98" s="9">
        <v>0</v>
      </c>
      <c r="BF98" s="40">
        <v>0</v>
      </c>
      <c r="BG98" s="9">
        <v>2278</v>
      </c>
      <c r="BH98" s="8">
        <v>6219104.3200000003</v>
      </c>
      <c r="BI98" s="8">
        <f t="shared" si="27"/>
        <v>50127546.850000001</v>
      </c>
      <c r="BJ98" s="8">
        <f t="shared" si="28"/>
        <v>29646565.66</v>
      </c>
      <c r="BK98" s="9">
        <v>15822</v>
      </c>
      <c r="BL98" s="8">
        <v>16431350.720000001</v>
      </c>
      <c r="BM98" s="9">
        <v>3037</v>
      </c>
      <c r="BN98" s="8">
        <v>1433317.15</v>
      </c>
      <c r="BO98" s="9">
        <v>5609</v>
      </c>
      <c r="BP98" s="8">
        <v>11781897.789999999</v>
      </c>
      <c r="BQ98" s="9">
        <v>379</v>
      </c>
      <c r="BR98" s="8">
        <v>2929824.98</v>
      </c>
      <c r="BS98" s="9">
        <v>880</v>
      </c>
      <c r="BT98" s="40">
        <v>11373061.890000001</v>
      </c>
      <c r="BU98" s="9"/>
      <c r="BV98" s="8"/>
      <c r="BW98" s="9">
        <v>0</v>
      </c>
      <c r="BX98" s="40">
        <v>0</v>
      </c>
      <c r="BY98" s="9">
        <v>2277</v>
      </c>
      <c r="BZ98" s="8">
        <v>6178094.3200000003</v>
      </c>
      <c r="CA98" s="8">
        <f t="shared" si="29"/>
        <v>47501794.420000002</v>
      </c>
      <c r="CB98" s="8">
        <f t="shared" si="30"/>
        <v>27020813.239999998</v>
      </c>
      <c r="CC98" s="9">
        <v>15820</v>
      </c>
      <c r="CD98" s="8">
        <v>15407307.27</v>
      </c>
      <c r="CE98" s="9">
        <v>3036</v>
      </c>
      <c r="CF98" s="8">
        <v>1433317.15</v>
      </c>
      <c r="CG98" s="9">
        <v>5607</v>
      </c>
      <c r="CH98" s="8">
        <v>10180188.82</v>
      </c>
      <c r="CI98" s="9">
        <v>379</v>
      </c>
      <c r="CJ98" s="8">
        <v>2929824.98</v>
      </c>
      <c r="CK98" s="9">
        <v>880</v>
      </c>
      <c r="CL98" s="40">
        <v>11373061.869999999</v>
      </c>
      <c r="CM98" s="9"/>
      <c r="CN98" s="8"/>
      <c r="CO98" s="9">
        <v>0</v>
      </c>
      <c r="CP98" s="40">
        <v>0</v>
      </c>
      <c r="CQ98" s="9">
        <v>2277</v>
      </c>
      <c r="CR98" s="8">
        <v>6178094.3300000001</v>
      </c>
    </row>
    <row r="99" spans="1:96" x14ac:dyDescent="0.25">
      <c r="A99" s="12"/>
      <c r="B99" s="17" t="s">
        <v>73</v>
      </c>
      <c r="C99" s="12"/>
      <c r="D99" s="25"/>
      <c r="E99" s="25"/>
      <c r="F99" s="31"/>
      <c r="G99" s="8">
        <f t="shared" si="21"/>
        <v>0</v>
      </c>
      <c r="H99" s="8">
        <f t="shared" si="22"/>
        <v>0</v>
      </c>
      <c r="I99" s="9">
        <f t="shared" si="31"/>
        <v>0</v>
      </c>
      <c r="J99" s="8">
        <f t="shared" si="31"/>
        <v>0</v>
      </c>
      <c r="K99" s="9">
        <f t="shared" si="31"/>
        <v>0</v>
      </c>
      <c r="L99" s="8">
        <f t="shared" si="31"/>
        <v>0</v>
      </c>
      <c r="M99" s="9">
        <f t="shared" si="31"/>
        <v>0</v>
      </c>
      <c r="N99" s="8">
        <f t="shared" si="31"/>
        <v>0</v>
      </c>
      <c r="O99" s="9">
        <f t="shared" si="31"/>
        <v>0</v>
      </c>
      <c r="P99" s="8">
        <f t="shared" si="31"/>
        <v>0</v>
      </c>
      <c r="Q99" s="9">
        <f t="shared" si="31"/>
        <v>0</v>
      </c>
      <c r="R99" s="8">
        <f t="shared" si="31"/>
        <v>0</v>
      </c>
      <c r="S99" s="9">
        <f t="shared" si="31"/>
        <v>0</v>
      </c>
      <c r="T99" s="8">
        <f t="shared" si="31"/>
        <v>0</v>
      </c>
      <c r="U99" s="9">
        <f t="shared" si="31"/>
        <v>0</v>
      </c>
      <c r="V99" s="8">
        <f t="shared" si="31"/>
        <v>0</v>
      </c>
      <c r="W99" s="9">
        <f t="shared" si="31"/>
        <v>0</v>
      </c>
      <c r="X99" s="8">
        <f t="shared" si="18"/>
        <v>0</v>
      </c>
      <c r="Y99" s="8">
        <f t="shared" si="23"/>
        <v>0</v>
      </c>
      <c r="Z99" s="8">
        <f t="shared" si="24"/>
        <v>0</v>
      </c>
      <c r="AA99" s="9">
        <v>0</v>
      </c>
      <c r="AB99" s="8">
        <v>0</v>
      </c>
      <c r="AC99" s="9">
        <v>0</v>
      </c>
      <c r="AD99" s="8">
        <v>0</v>
      </c>
      <c r="AE99" s="9">
        <v>0</v>
      </c>
      <c r="AF99" s="8">
        <v>0</v>
      </c>
      <c r="AG99" s="9">
        <v>0</v>
      </c>
      <c r="AH99" s="8">
        <v>0</v>
      </c>
      <c r="AI99" s="9">
        <v>0</v>
      </c>
      <c r="AJ99" s="40">
        <v>0</v>
      </c>
      <c r="AK99" s="9"/>
      <c r="AL99" s="8"/>
      <c r="AM99" s="9">
        <v>0</v>
      </c>
      <c r="AN99" s="40">
        <v>0</v>
      </c>
      <c r="AO99" s="9">
        <v>0</v>
      </c>
      <c r="AP99" s="8"/>
      <c r="AQ99" s="8">
        <f t="shared" si="25"/>
        <v>0</v>
      </c>
      <c r="AR99" s="8">
        <f t="shared" si="26"/>
        <v>0</v>
      </c>
      <c r="AS99" s="9">
        <v>0</v>
      </c>
      <c r="AT99" s="8">
        <v>0</v>
      </c>
      <c r="AU99" s="9">
        <v>0</v>
      </c>
      <c r="AV99" s="8">
        <v>0</v>
      </c>
      <c r="AW99" s="9">
        <v>0</v>
      </c>
      <c r="AX99" s="8">
        <v>0</v>
      </c>
      <c r="AY99" s="9">
        <v>0</v>
      </c>
      <c r="AZ99" s="8">
        <v>0</v>
      </c>
      <c r="BA99" s="9">
        <v>0</v>
      </c>
      <c r="BB99" s="40">
        <v>0</v>
      </c>
      <c r="BC99" s="9"/>
      <c r="BD99" s="8"/>
      <c r="BE99" s="9">
        <v>0</v>
      </c>
      <c r="BF99" s="40">
        <v>0</v>
      </c>
      <c r="BG99" s="9">
        <v>0</v>
      </c>
      <c r="BH99" s="8"/>
      <c r="BI99" s="8">
        <f t="shared" si="27"/>
        <v>0</v>
      </c>
      <c r="BJ99" s="8">
        <f t="shared" si="28"/>
        <v>0</v>
      </c>
      <c r="BK99" s="9">
        <v>0</v>
      </c>
      <c r="BL99" s="8">
        <v>0</v>
      </c>
      <c r="BM99" s="9">
        <v>0</v>
      </c>
      <c r="BN99" s="8">
        <v>0</v>
      </c>
      <c r="BO99" s="9">
        <v>0</v>
      </c>
      <c r="BP99" s="8">
        <v>0</v>
      </c>
      <c r="BQ99" s="9">
        <v>0</v>
      </c>
      <c r="BR99" s="8">
        <v>0</v>
      </c>
      <c r="BS99" s="9">
        <v>0</v>
      </c>
      <c r="BT99" s="40">
        <v>0</v>
      </c>
      <c r="BU99" s="9"/>
      <c r="BV99" s="8"/>
      <c r="BW99" s="9">
        <v>0</v>
      </c>
      <c r="BX99" s="40">
        <v>0</v>
      </c>
      <c r="BY99" s="9">
        <v>0</v>
      </c>
      <c r="BZ99" s="8"/>
      <c r="CA99" s="8">
        <f t="shared" si="29"/>
        <v>0</v>
      </c>
      <c r="CB99" s="8">
        <f t="shared" si="30"/>
        <v>0</v>
      </c>
      <c r="CC99" s="9">
        <v>0</v>
      </c>
      <c r="CD99" s="8">
        <v>0</v>
      </c>
      <c r="CE99" s="9">
        <v>0</v>
      </c>
      <c r="CF99" s="8">
        <v>0</v>
      </c>
      <c r="CG99" s="9">
        <v>0</v>
      </c>
      <c r="CH99" s="8">
        <v>0</v>
      </c>
      <c r="CI99" s="9">
        <v>0</v>
      </c>
      <c r="CJ99" s="8">
        <v>0</v>
      </c>
      <c r="CK99" s="9">
        <v>0</v>
      </c>
      <c r="CL99" s="40">
        <v>0</v>
      </c>
      <c r="CM99" s="9"/>
      <c r="CN99" s="8"/>
      <c r="CO99" s="9">
        <v>0</v>
      </c>
      <c r="CP99" s="40">
        <v>0</v>
      </c>
      <c r="CQ99" s="9">
        <v>0</v>
      </c>
      <c r="CR99" s="8"/>
    </row>
    <row r="100" spans="1:96" x14ac:dyDescent="0.25">
      <c r="A100" s="12">
        <v>79</v>
      </c>
      <c r="B100" s="18" t="s">
        <v>74</v>
      </c>
      <c r="C100" s="12">
        <v>330058</v>
      </c>
      <c r="D100" s="25" t="s">
        <v>176</v>
      </c>
      <c r="E100" s="25" t="s">
        <v>155</v>
      </c>
      <c r="F100" s="31" t="s">
        <v>177</v>
      </c>
      <c r="G100" s="8">
        <f t="shared" si="21"/>
        <v>168386811.18000001</v>
      </c>
      <c r="H100" s="8">
        <f t="shared" si="22"/>
        <v>48883284.100000001</v>
      </c>
      <c r="I100" s="9">
        <f t="shared" si="31"/>
        <v>27515</v>
      </c>
      <c r="J100" s="8">
        <f t="shared" si="31"/>
        <v>25226138.920000002</v>
      </c>
      <c r="K100" s="9">
        <f t="shared" si="31"/>
        <v>4030</v>
      </c>
      <c r="L100" s="8">
        <f t="shared" si="31"/>
        <v>1925874.99</v>
      </c>
      <c r="M100" s="9">
        <f t="shared" si="31"/>
        <v>14513</v>
      </c>
      <c r="N100" s="8">
        <f t="shared" si="31"/>
        <v>21731270.190000001</v>
      </c>
      <c r="O100" s="9">
        <f t="shared" si="31"/>
        <v>1609</v>
      </c>
      <c r="P100" s="8">
        <f t="shared" si="31"/>
        <v>93651494.930000007</v>
      </c>
      <c r="Q100" s="9">
        <f t="shared" si="31"/>
        <v>936</v>
      </c>
      <c r="R100" s="8">
        <f t="shared" si="31"/>
        <v>25852032.149999999</v>
      </c>
      <c r="S100" s="9">
        <f t="shared" si="31"/>
        <v>0</v>
      </c>
      <c r="T100" s="8">
        <f t="shared" si="31"/>
        <v>0</v>
      </c>
      <c r="U100" s="9">
        <f t="shared" si="31"/>
        <v>0</v>
      </c>
      <c r="V100" s="8">
        <f t="shared" si="31"/>
        <v>0</v>
      </c>
      <c r="W100" s="9">
        <f t="shared" si="31"/>
        <v>0</v>
      </c>
      <c r="X100" s="8">
        <f t="shared" si="18"/>
        <v>0</v>
      </c>
      <c r="Y100" s="8">
        <f t="shared" si="23"/>
        <v>42494242.5</v>
      </c>
      <c r="Z100" s="8">
        <f t="shared" si="24"/>
        <v>12618360.73</v>
      </c>
      <c r="AA100" s="9">
        <v>6879</v>
      </c>
      <c r="AB100" s="8">
        <v>6513255.3799999999</v>
      </c>
      <c r="AC100" s="9">
        <v>1008</v>
      </c>
      <c r="AD100" s="8">
        <v>481468.75</v>
      </c>
      <c r="AE100" s="9">
        <v>3628</v>
      </c>
      <c r="AF100" s="8">
        <v>5623636.5999999996</v>
      </c>
      <c r="AG100" s="9">
        <v>402</v>
      </c>
      <c r="AH100" s="8">
        <v>23412873.73</v>
      </c>
      <c r="AI100" s="9">
        <v>234</v>
      </c>
      <c r="AJ100" s="40">
        <v>6463008.04</v>
      </c>
      <c r="AK100" s="9"/>
      <c r="AL100" s="8"/>
      <c r="AM100" s="9">
        <v>0</v>
      </c>
      <c r="AN100" s="40">
        <v>0</v>
      </c>
      <c r="AO100" s="9">
        <v>0</v>
      </c>
      <c r="AP100" s="8"/>
      <c r="AQ100" s="8">
        <f t="shared" si="25"/>
        <v>42494242.5</v>
      </c>
      <c r="AR100" s="8">
        <f t="shared" si="26"/>
        <v>12618360.73</v>
      </c>
      <c r="AS100" s="9">
        <v>6879</v>
      </c>
      <c r="AT100" s="8">
        <v>6513255.3799999999</v>
      </c>
      <c r="AU100" s="9">
        <v>1008</v>
      </c>
      <c r="AV100" s="8">
        <v>481468.75</v>
      </c>
      <c r="AW100" s="9">
        <v>3628</v>
      </c>
      <c r="AX100" s="8">
        <v>5623636.5999999996</v>
      </c>
      <c r="AY100" s="9">
        <v>402</v>
      </c>
      <c r="AZ100" s="8">
        <v>23412873.73</v>
      </c>
      <c r="BA100" s="9">
        <v>234</v>
      </c>
      <c r="BB100" s="40">
        <v>6463008.04</v>
      </c>
      <c r="BC100" s="9"/>
      <c r="BD100" s="8"/>
      <c r="BE100" s="9">
        <v>0</v>
      </c>
      <c r="BF100" s="40">
        <v>0</v>
      </c>
      <c r="BG100" s="9">
        <v>0</v>
      </c>
      <c r="BH100" s="8"/>
      <c r="BI100" s="8">
        <f t="shared" si="27"/>
        <v>42494242.5</v>
      </c>
      <c r="BJ100" s="8">
        <f t="shared" si="28"/>
        <v>12618360.73</v>
      </c>
      <c r="BK100" s="9">
        <v>6879</v>
      </c>
      <c r="BL100" s="8">
        <v>6513255.3799999999</v>
      </c>
      <c r="BM100" s="9">
        <v>1008</v>
      </c>
      <c r="BN100" s="8">
        <v>481468.75</v>
      </c>
      <c r="BO100" s="9">
        <v>3628</v>
      </c>
      <c r="BP100" s="8">
        <v>5623636.5999999996</v>
      </c>
      <c r="BQ100" s="9">
        <v>402</v>
      </c>
      <c r="BR100" s="8">
        <v>23412873.73</v>
      </c>
      <c r="BS100" s="9">
        <v>234</v>
      </c>
      <c r="BT100" s="40">
        <v>6463008.04</v>
      </c>
      <c r="BU100" s="9"/>
      <c r="BV100" s="8"/>
      <c r="BW100" s="9">
        <v>0</v>
      </c>
      <c r="BX100" s="40">
        <v>0</v>
      </c>
      <c r="BY100" s="9">
        <v>0</v>
      </c>
      <c r="BZ100" s="8"/>
      <c r="CA100" s="8">
        <f t="shared" si="29"/>
        <v>40904083.68</v>
      </c>
      <c r="CB100" s="8">
        <f t="shared" si="30"/>
        <v>11028201.91</v>
      </c>
      <c r="CC100" s="9">
        <v>6878</v>
      </c>
      <c r="CD100" s="8">
        <v>5686372.7800000003</v>
      </c>
      <c r="CE100" s="9">
        <v>1006</v>
      </c>
      <c r="CF100" s="8">
        <v>481468.74</v>
      </c>
      <c r="CG100" s="9">
        <v>3629</v>
      </c>
      <c r="CH100" s="8">
        <v>4860360.3899999997</v>
      </c>
      <c r="CI100" s="9">
        <v>403</v>
      </c>
      <c r="CJ100" s="8">
        <v>23412873.739999998</v>
      </c>
      <c r="CK100" s="9">
        <v>234</v>
      </c>
      <c r="CL100" s="40">
        <v>6463008.0300000003</v>
      </c>
      <c r="CM100" s="9"/>
      <c r="CN100" s="8"/>
      <c r="CO100" s="9">
        <v>0</v>
      </c>
      <c r="CP100" s="40">
        <v>0</v>
      </c>
      <c r="CQ100" s="9">
        <v>0</v>
      </c>
      <c r="CR100" s="8"/>
    </row>
    <row r="101" spans="1:96" x14ac:dyDescent="0.25">
      <c r="A101" s="12">
        <v>80</v>
      </c>
      <c r="B101" s="18" t="s">
        <v>75</v>
      </c>
      <c r="C101" s="12">
        <v>330057</v>
      </c>
      <c r="D101" s="25" t="s">
        <v>176</v>
      </c>
      <c r="E101" s="25" t="s">
        <v>155</v>
      </c>
      <c r="F101" s="31" t="s">
        <v>177</v>
      </c>
      <c r="G101" s="8">
        <f t="shared" si="21"/>
        <v>70465236.829999998</v>
      </c>
      <c r="H101" s="8">
        <f t="shared" si="22"/>
        <v>45206005.409999996</v>
      </c>
      <c r="I101" s="9">
        <f t="shared" si="31"/>
        <v>22312</v>
      </c>
      <c r="J101" s="8">
        <f t="shared" si="31"/>
        <v>17536030.890000001</v>
      </c>
      <c r="K101" s="9">
        <f t="shared" si="31"/>
        <v>3472</v>
      </c>
      <c r="L101" s="8">
        <f t="shared" si="31"/>
        <v>1601640</v>
      </c>
      <c r="M101" s="9">
        <f t="shared" si="31"/>
        <v>17719</v>
      </c>
      <c r="N101" s="8">
        <f t="shared" si="31"/>
        <v>26068334.52</v>
      </c>
      <c r="O101" s="9">
        <f t="shared" si="31"/>
        <v>645</v>
      </c>
      <c r="P101" s="8">
        <f t="shared" si="31"/>
        <v>6482559.9500000002</v>
      </c>
      <c r="Q101" s="9">
        <f t="shared" si="31"/>
        <v>902</v>
      </c>
      <c r="R101" s="8">
        <f t="shared" si="31"/>
        <v>18776671.469999999</v>
      </c>
      <c r="S101" s="9">
        <f t="shared" si="31"/>
        <v>0</v>
      </c>
      <c r="T101" s="8">
        <f t="shared" si="31"/>
        <v>0</v>
      </c>
      <c r="U101" s="9">
        <f t="shared" si="31"/>
        <v>0</v>
      </c>
      <c r="V101" s="8">
        <f t="shared" si="31"/>
        <v>0</v>
      </c>
      <c r="W101" s="9">
        <f t="shared" si="31"/>
        <v>0</v>
      </c>
      <c r="X101" s="8">
        <f t="shared" si="18"/>
        <v>0</v>
      </c>
      <c r="Y101" s="8">
        <f t="shared" si="23"/>
        <v>17939164.280000001</v>
      </c>
      <c r="Z101" s="8">
        <f t="shared" si="24"/>
        <v>11624356.42</v>
      </c>
      <c r="AA101" s="9">
        <v>5578</v>
      </c>
      <c r="AB101" s="8">
        <v>4493778.45</v>
      </c>
      <c r="AC101" s="9">
        <v>868</v>
      </c>
      <c r="AD101" s="8">
        <v>400410</v>
      </c>
      <c r="AE101" s="9">
        <v>4430</v>
      </c>
      <c r="AF101" s="8">
        <v>6730167.9699999997</v>
      </c>
      <c r="AG101" s="9">
        <v>161</v>
      </c>
      <c r="AH101" s="8">
        <v>1620639.99</v>
      </c>
      <c r="AI101" s="9">
        <v>226</v>
      </c>
      <c r="AJ101" s="40">
        <v>4694167.87</v>
      </c>
      <c r="AK101" s="9"/>
      <c r="AL101" s="8"/>
      <c r="AM101" s="9">
        <v>0</v>
      </c>
      <c r="AN101" s="40">
        <v>0</v>
      </c>
      <c r="AO101" s="9">
        <v>0</v>
      </c>
      <c r="AP101" s="8"/>
      <c r="AQ101" s="8">
        <f t="shared" si="25"/>
        <v>17939164.280000001</v>
      </c>
      <c r="AR101" s="8">
        <f t="shared" si="26"/>
        <v>11624356.42</v>
      </c>
      <c r="AS101" s="9">
        <v>5578</v>
      </c>
      <c r="AT101" s="8">
        <v>4493778.45</v>
      </c>
      <c r="AU101" s="9">
        <v>868</v>
      </c>
      <c r="AV101" s="8">
        <v>400410</v>
      </c>
      <c r="AW101" s="9">
        <v>4430</v>
      </c>
      <c r="AX101" s="8">
        <v>6730167.9699999997</v>
      </c>
      <c r="AY101" s="9">
        <v>161</v>
      </c>
      <c r="AZ101" s="8">
        <v>1620639.99</v>
      </c>
      <c r="BA101" s="9">
        <v>226</v>
      </c>
      <c r="BB101" s="40">
        <v>4694167.87</v>
      </c>
      <c r="BC101" s="9"/>
      <c r="BD101" s="8"/>
      <c r="BE101" s="9">
        <v>0</v>
      </c>
      <c r="BF101" s="40">
        <v>0</v>
      </c>
      <c r="BG101" s="9">
        <v>0</v>
      </c>
      <c r="BH101" s="8"/>
      <c r="BI101" s="8">
        <f t="shared" si="27"/>
        <v>17939164.280000001</v>
      </c>
      <c r="BJ101" s="8">
        <f t="shared" si="28"/>
        <v>11624356.42</v>
      </c>
      <c r="BK101" s="9">
        <v>5578</v>
      </c>
      <c r="BL101" s="8">
        <v>4493778.45</v>
      </c>
      <c r="BM101" s="9">
        <v>868</v>
      </c>
      <c r="BN101" s="8">
        <v>400410</v>
      </c>
      <c r="BO101" s="9">
        <v>4430</v>
      </c>
      <c r="BP101" s="8">
        <v>6730167.9699999997</v>
      </c>
      <c r="BQ101" s="9">
        <v>161</v>
      </c>
      <c r="BR101" s="8">
        <v>1620639.99</v>
      </c>
      <c r="BS101" s="9">
        <v>226</v>
      </c>
      <c r="BT101" s="40">
        <v>4694167.87</v>
      </c>
      <c r="BU101" s="9"/>
      <c r="BV101" s="8"/>
      <c r="BW101" s="9">
        <v>0</v>
      </c>
      <c r="BX101" s="40">
        <v>0</v>
      </c>
      <c r="BY101" s="9">
        <v>0</v>
      </c>
      <c r="BZ101" s="8"/>
      <c r="CA101" s="8">
        <f t="shared" si="29"/>
        <v>16647743.99</v>
      </c>
      <c r="CB101" s="8">
        <f t="shared" si="30"/>
        <v>10332936.15</v>
      </c>
      <c r="CC101" s="9">
        <v>5578</v>
      </c>
      <c r="CD101" s="8">
        <v>4054695.54</v>
      </c>
      <c r="CE101" s="9">
        <v>868</v>
      </c>
      <c r="CF101" s="8">
        <v>400410</v>
      </c>
      <c r="CG101" s="9">
        <v>4429</v>
      </c>
      <c r="CH101" s="8">
        <v>5877830.6100000003</v>
      </c>
      <c r="CI101" s="9">
        <v>162</v>
      </c>
      <c r="CJ101" s="8">
        <v>1620639.98</v>
      </c>
      <c r="CK101" s="9">
        <v>224</v>
      </c>
      <c r="CL101" s="40">
        <v>4694167.8600000003</v>
      </c>
      <c r="CM101" s="9"/>
      <c r="CN101" s="8"/>
      <c r="CO101" s="9">
        <v>0</v>
      </c>
      <c r="CP101" s="40">
        <v>0</v>
      </c>
      <c r="CQ101" s="9">
        <v>0</v>
      </c>
      <c r="CR101" s="8"/>
    </row>
    <row r="102" spans="1:96" x14ac:dyDescent="0.25">
      <c r="A102" s="12">
        <v>81</v>
      </c>
      <c r="B102" s="18" t="s">
        <v>76</v>
      </c>
      <c r="C102" s="12">
        <v>330061</v>
      </c>
      <c r="D102" s="25" t="s">
        <v>176</v>
      </c>
      <c r="E102" s="25" t="s">
        <v>155</v>
      </c>
      <c r="F102" s="31" t="s">
        <v>177</v>
      </c>
      <c r="G102" s="8">
        <f t="shared" si="21"/>
        <v>277108525.13999999</v>
      </c>
      <c r="H102" s="8">
        <f t="shared" si="22"/>
        <v>110710917.89</v>
      </c>
      <c r="I102" s="9">
        <f t="shared" si="31"/>
        <v>47887</v>
      </c>
      <c r="J102" s="8">
        <f t="shared" si="31"/>
        <v>47355461.740000002</v>
      </c>
      <c r="K102" s="9">
        <f t="shared" si="31"/>
        <v>17003</v>
      </c>
      <c r="L102" s="8">
        <f t="shared" si="31"/>
        <v>7812665.0300000003</v>
      </c>
      <c r="M102" s="9">
        <f t="shared" si="31"/>
        <v>51963</v>
      </c>
      <c r="N102" s="8">
        <f t="shared" si="31"/>
        <v>55542791.119999997</v>
      </c>
      <c r="O102" s="9">
        <f t="shared" si="31"/>
        <v>2035</v>
      </c>
      <c r="P102" s="8">
        <f t="shared" si="31"/>
        <v>26705188.18</v>
      </c>
      <c r="Q102" s="9">
        <f t="shared" si="31"/>
        <v>5147</v>
      </c>
      <c r="R102" s="8">
        <f t="shared" si="31"/>
        <v>139692419.06999999</v>
      </c>
      <c r="S102" s="9">
        <f t="shared" si="31"/>
        <v>0</v>
      </c>
      <c r="T102" s="8">
        <f t="shared" si="31"/>
        <v>0</v>
      </c>
      <c r="U102" s="9">
        <f t="shared" si="31"/>
        <v>80</v>
      </c>
      <c r="V102" s="8">
        <f t="shared" si="31"/>
        <v>9832954.7699999996</v>
      </c>
      <c r="W102" s="9">
        <f t="shared" si="31"/>
        <v>0</v>
      </c>
      <c r="X102" s="8">
        <f t="shared" si="18"/>
        <v>0</v>
      </c>
      <c r="Y102" s="8">
        <f t="shared" si="23"/>
        <v>69913588.129999995</v>
      </c>
      <c r="Z102" s="8">
        <f t="shared" si="24"/>
        <v>28314186.309999999</v>
      </c>
      <c r="AA102" s="9">
        <v>11972</v>
      </c>
      <c r="AB102" s="8">
        <v>12055260.76</v>
      </c>
      <c r="AC102" s="9">
        <v>4251</v>
      </c>
      <c r="AD102" s="8">
        <v>1953166.26</v>
      </c>
      <c r="AE102" s="9">
        <v>12991</v>
      </c>
      <c r="AF102" s="8">
        <v>14305759.289999999</v>
      </c>
      <c r="AG102" s="9">
        <v>509</v>
      </c>
      <c r="AH102" s="8">
        <v>6676297.0499999998</v>
      </c>
      <c r="AI102" s="9">
        <v>1287</v>
      </c>
      <c r="AJ102" s="40">
        <v>34923104.770000003</v>
      </c>
      <c r="AK102" s="9"/>
      <c r="AL102" s="8"/>
      <c r="AM102" s="9">
        <v>20</v>
      </c>
      <c r="AN102" s="40">
        <v>2458238.69</v>
      </c>
      <c r="AO102" s="9">
        <v>0</v>
      </c>
      <c r="AP102" s="8"/>
      <c r="AQ102" s="8">
        <f t="shared" si="25"/>
        <v>69913588.129999995</v>
      </c>
      <c r="AR102" s="8">
        <f t="shared" si="26"/>
        <v>28314186.309999999</v>
      </c>
      <c r="AS102" s="9">
        <v>11972</v>
      </c>
      <c r="AT102" s="8">
        <v>12055260.76</v>
      </c>
      <c r="AU102" s="9">
        <v>4251</v>
      </c>
      <c r="AV102" s="8">
        <v>1953166.26</v>
      </c>
      <c r="AW102" s="9">
        <v>12991</v>
      </c>
      <c r="AX102" s="8">
        <v>14305759.289999999</v>
      </c>
      <c r="AY102" s="9">
        <v>509</v>
      </c>
      <c r="AZ102" s="8">
        <v>6676297.0499999998</v>
      </c>
      <c r="BA102" s="9">
        <v>1287</v>
      </c>
      <c r="BB102" s="40">
        <v>34923104.770000003</v>
      </c>
      <c r="BC102" s="9"/>
      <c r="BD102" s="8"/>
      <c r="BE102" s="9">
        <v>20</v>
      </c>
      <c r="BF102" s="40">
        <v>2458238.69</v>
      </c>
      <c r="BG102" s="9">
        <v>0</v>
      </c>
      <c r="BH102" s="8"/>
      <c r="BI102" s="8">
        <f t="shared" si="27"/>
        <v>69913588.129999995</v>
      </c>
      <c r="BJ102" s="8">
        <f t="shared" si="28"/>
        <v>28314186.309999999</v>
      </c>
      <c r="BK102" s="9">
        <v>11972</v>
      </c>
      <c r="BL102" s="8">
        <v>12055260.76</v>
      </c>
      <c r="BM102" s="9">
        <v>4251</v>
      </c>
      <c r="BN102" s="8">
        <v>1953166.26</v>
      </c>
      <c r="BO102" s="9">
        <v>12991</v>
      </c>
      <c r="BP102" s="8">
        <v>14305759.289999999</v>
      </c>
      <c r="BQ102" s="9">
        <v>509</v>
      </c>
      <c r="BR102" s="8">
        <v>6676297.0499999998</v>
      </c>
      <c r="BS102" s="9">
        <v>1287</v>
      </c>
      <c r="BT102" s="40">
        <v>34923104.770000003</v>
      </c>
      <c r="BU102" s="9"/>
      <c r="BV102" s="8"/>
      <c r="BW102" s="9">
        <v>20</v>
      </c>
      <c r="BX102" s="40">
        <v>2458238.69</v>
      </c>
      <c r="BY102" s="9">
        <v>0</v>
      </c>
      <c r="BZ102" s="8"/>
      <c r="CA102" s="8">
        <f t="shared" si="29"/>
        <v>67367760.75</v>
      </c>
      <c r="CB102" s="8">
        <f t="shared" si="30"/>
        <v>25768358.960000001</v>
      </c>
      <c r="CC102" s="9">
        <v>11971</v>
      </c>
      <c r="CD102" s="8">
        <v>11189679.460000001</v>
      </c>
      <c r="CE102" s="9">
        <v>4250</v>
      </c>
      <c r="CF102" s="8">
        <v>1953166.25</v>
      </c>
      <c r="CG102" s="9">
        <v>12990</v>
      </c>
      <c r="CH102" s="8">
        <v>12625513.25</v>
      </c>
      <c r="CI102" s="9">
        <v>508</v>
      </c>
      <c r="CJ102" s="8">
        <v>6676297.0300000003</v>
      </c>
      <c r="CK102" s="9">
        <v>1286</v>
      </c>
      <c r="CL102" s="40">
        <v>34923104.759999998</v>
      </c>
      <c r="CM102" s="9"/>
      <c r="CN102" s="8"/>
      <c r="CO102" s="9">
        <v>20</v>
      </c>
      <c r="CP102" s="40">
        <v>2458238.7000000002</v>
      </c>
      <c r="CQ102" s="9">
        <v>0</v>
      </c>
      <c r="CR102" s="8"/>
    </row>
    <row r="103" spans="1:96" x14ac:dyDescent="0.25">
      <c r="A103" s="12">
        <v>82</v>
      </c>
      <c r="B103" s="18" t="s">
        <v>77</v>
      </c>
      <c r="C103" s="12">
        <v>330251</v>
      </c>
      <c r="D103" s="25" t="s">
        <v>176</v>
      </c>
      <c r="E103" s="25" t="s">
        <v>155</v>
      </c>
      <c r="F103" s="31" t="s">
        <v>177</v>
      </c>
      <c r="G103" s="8">
        <f t="shared" si="21"/>
        <v>15022833.1</v>
      </c>
      <c r="H103" s="8">
        <f t="shared" si="22"/>
        <v>15022833.1</v>
      </c>
      <c r="I103" s="9">
        <f t="shared" si="31"/>
        <v>10356</v>
      </c>
      <c r="J103" s="8">
        <f t="shared" si="31"/>
        <v>4680060.92</v>
      </c>
      <c r="K103" s="9">
        <f t="shared" si="31"/>
        <v>2309</v>
      </c>
      <c r="L103" s="8">
        <f t="shared" si="31"/>
        <v>1174050.8799999999</v>
      </c>
      <c r="M103" s="9">
        <f t="shared" si="31"/>
        <v>8633</v>
      </c>
      <c r="N103" s="8">
        <f t="shared" si="31"/>
        <v>9168721.3000000007</v>
      </c>
      <c r="O103" s="9">
        <f t="shared" si="31"/>
        <v>0</v>
      </c>
      <c r="P103" s="8">
        <f t="shared" si="31"/>
        <v>0</v>
      </c>
      <c r="Q103" s="9">
        <f t="shared" si="31"/>
        <v>0</v>
      </c>
      <c r="R103" s="8">
        <f t="shared" si="31"/>
        <v>0</v>
      </c>
      <c r="S103" s="9">
        <f t="shared" si="31"/>
        <v>0</v>
      </c>
      <c r="T103" s="8">
        <f t="shared" si="31"/>
        <v>0</v>
      </c>
      <c r="U103" s="9">
        <f t="shared" si="31"/>
        <v>0</v>
      </c>
      <c r="V103" s="8">
        <f t="shared" si="31"/>
        <v>0</v>
      </c>
      <c r="W103" s="9">
        <f t="shared" si="31"/>
        <v>0</v>
      </c>
      <c r="X103" s="8">
        <f t="shared" si="18"/>
        <v>0</v>
      </c>
      <c r="Y103" s="8">
        <f t="shared" si="23"/>
        <v>3755708.28</v>
      </c>
      <c r="Z103" s="8">
        <f t="shared" si="24"/>
        <v>3755708.28</v>
      </c>
      <c r="AA103" s="9">
        <v>2589</v>
      </c>
      <c r="AB103" s="8">
        <v>1170015.23</v>
      </c>
      <c r="AC103" s="9">
        <v>577</v>
      </c>
      <c r="AD103" s="8">
        <v>293512.71999999997</v>
      </c>
      <c r="AE103" s="9">
        <v>2158</v>
      </c>
      <c r="AF103" s="8">
        <v>2292180.33</v>
      </c>
      <c r="AG103" s="9">
        <v>0</v>
      </c>
      <c r="AH103" s="8">
        <v>0</v>
      </c>
      <c r="AI103" s="9">
        <v>0</v>
      </c>
      <c r="AJ103" s="40">
        <v>0</v>
      </c>
      <c r="AK103" s="9"/>
      <c r="AL103" s="8"/>
      <c r="AM103" s="9">
        <v>0</v>
      </c>
      <c r="AN103" s="40">
        <v>0</v>
      </c>
      <c r="AO103" s="9">
        <v>0</v>
      </c>
      <c r="AP103" s="8"/>
      <c r="AQ103" s="8">
        <f t="shared" si="25"/>
        <v>3755708.28</v>
      </c>
      <c r="AR103" s="8">
        <f t="shared" si="26"/>
        <v>3755708.28</v>
      </c>
      <c r="AS103" s="9">
        <v>2589</v>
      </c>
      <c r="AT103" s="8">
        <v>1170015.23</v>
      </c>
      <c r="AU103" s="9">
        <v>577</v>
      </c>
      <c r="AV103" s="8">
        <v>293512.71999999997</v>
      </c>
      <c r="AW103" s="9">
        <v>2158</v>
      </c>
      <c r="AX103" s="8">
        <v>2292180.33</v>
      </c>
      <c r="AY103" s="9">
        <v>0</v>
      </c>
      <c r="AZ103" s="8">
        <v>0</v>
      </c>
      <c r="BA103" s="9">
        <v>0</v>
      </c>
      <c r="BB103" s="40">
        <v>0</v>
      </c>
      <c r="BC103" s="9"/>
      <c r="BD103" s="8"/>
      <c r="BE103" s="9">
        <v>0</v>
      </c>
      <c r="BF103" s="40">
        <v>0</v>
      </c>
      <c r="BG103" s="9">
        <v>0</v>
      </c>
      <c r="BH103" s="8"/>
      <c r="BI103" s="8">
        <f t="shared" si="27"/>
        <v>3755708.28</v>
      </c>
      <c r="BJ103" s="8">
        <f t="shared" si="28"/>
        <v>3755708.28</v>
      </c>
      <c r="BK103" s="9">
        <v>2589</v>
      </c>
      <c r="BL103" s="8">
        <v>1170015.23</v>
      </c>
      <c r="BM103" s="9">
        <v>577</v>
      </c>
      <c r="BN103" s="8">
        <v>293512.71999999997</v>
      </c>
      <c r="BO103" s="9">
        <v>2158</v>
      </c>
      <c r="BP103" s="8">
        <v>2292180.33</v>
      </c>
      <c r="BQ103" s="9">
        <v>0</v>
      </c>
      <c r="BR103" s="8">
        <v>0</v>
      </c>
      <c r="BS103" s="9">
        <v>0</v>
      </c>
      <c r="BT103" s="40">
        <v>0</v>
      </c>
      <c r="BU103" s="9"/>
      <c r="BV103" s="8"/>
      <c r="BW103" s="9">
        <v>0</v>
      </c>
      <c r="BX103" s="40">
        <v>0</v>
      </c>
      <c r="BY103" s="9">
        <v>0</v>
      </c>
      <c r="BZ103" s="8"/>
      <c r="CA103" s="8">
        <f t="shared" si="29"/>
        <v>3755708.26</v>
      </c>
      <c r="CB103" s="8">
        <f t="shared" si="30"/>
        <v>3755708.26</v>
      </c>
      <c r="CC103" s="9">
        <v>2589</v>
      </c>
      <c r="CD103" s="8">
        <v>1170015.23</v>
      </c>
      <c r="CE103" s="9">
        <v>578</v>
      </c>
      <c r="CF103" s="8">
        <v>293512.71999999997</v>
      </c>
      <c r="CG103" s="9">
        <v>2159</v>
      </c>
      <c r="CH103" s="8">
        <v>2292180.31</v>
      </c>
      <c r="CI103" s="9">
        <v>0</v>
      </c>
      <c r="CJ103" s="8">
        <v>0</v>
      </c>
      <c r="CK103" s="9">
        <v>0</v>
      </c>
      <c r="CL103" s="40">
        <v>0</v>
      </c>
      <c r="CM103" s="9"/>
      <c r="CN103" s="8"/>
      <c r="CO103" s="9">
        <v>0</v>
      </c>
      <c r="CP103" s="40">
        <v>0</v>
      </c>
      <c r="CQ103" s="9">
        <v>0</v>
      </c>
      <c r="CR103" s="8"/>
    </row>
    <row r="104" spans="1:96" x14ac:dyDescent="0.25">
      <c r="A104" s="12">
        <v>83</v>
      </c>
      <c r="B104" s="18" t="s">
        <v>78</v>
      </c>
      <c r="C104" s="12">
        <v>330248</v>
      </c>
      <c r="D104" s="25" t="s">
        <v>176</v>
      </c>
      <c r="E104" s="25" t="s">
        <v>155</v>
      </c>
      <c r="F104" s="31" t="s">
        <v>177</v>
      </c>
      <c r="G104" s="8">
        <f t="shared" si="21"/>
        <v>53921316.770000003</v>
      </c>
      <c r="H104" s="8">
        <f t="shared" si="22"/>
        <v>6296310.9900000002</v>
      </c>
      <c r="I104" s="9">
        <f t="shared" si="31"/>
        <v>7944</v>
      </c>
      <c r="J104" s="8">
        <f t="shared" si="31"/>
        <v>1548646.99</v>
      </c>
      <c r="K104" s="9">
        <f t="shared" si="31"/>
        <v>0</v>
      </c>
      <c r="L104" s="8">
        <f t="shared" si="31"/>
        <v>0</v>
      </c>
      <c r="M104" s="9">
        <f t="shared" si="31"/>
        <v>5879</v>
      </c>
      <c r="N104" s="8">
        <f t="shared" si="31"/>
        <v>4747664</v>
      </c>
      <c r="O104" s="9">
        <f t="shared" si="31"/>
        <v>709</v>
      </c>
      <c r="P104" s="8">
        <f t="shared" si="31"/>
        <v>6108975.5</v>
      </c>
      <c r="Q104" s="9">
        <f t="shared" si="31"/>
        <v>2587</v>
      </c>
      <c r="R104" s="8">
        <f t="shared" si="31"/>
        <v>41516030.280000001</v>
      </c>
      <c r="S104" s="9">
        <f t="shared" si="31"/>
        <v>0</v>
      </c>
      <c r="T104" s="8">
        <f t="shared" si="31"/>
        <v>0</v>
      </c>
      <c r="U104" s="9">
        <f t="shared" si="31"/>
        <v>0</v>
      </c>
      <c r="V104" s="8">
        <f t="shared" si="31"/>
        <v>0</v>
      </c>
      <c r="W104" s="9">
        <f t="shared" si="31"/>
        <v>0</v>
      </c>
      <c r="X104" s="8">
        <f t="shared" si="18"/>
        <v>0</v>
      </c>
      <c r="Y104" s="8">
        <f t="shared" si="23"/>
        <v>13480329.199999999</v>
      </c>
      <c r="Z104" s="8">
        <f t="shared" si="24"/>
        <v>1574077.75</v>
      </c>
      <c r="AA104" s="9">
        <v>1986</v>
      </c>
      <c r="AB104" s="8">
        <v>387161.75</v>
      </c>
      <c r="AC104" s="9">
        <v>0</v>
      </c>
      <c r="AD104" s="8">
        <v>0</v>
      </c>
      <c r="AE104" s="9">
        <v>1470</v>
      </c>
      <c r="AF104" s="8">
        <v>1186916</v>
      </c>
      <c r="AG104" s="9">
        <v>177</v>
      </c>
      <c r="AH104" s="8">
        <v>1527243.88</v>
      </c>
      <c r="AI104" s="9">
        <v>647</v>
      </c>
      <c r="AJ104" s="40">
        <v>10379007.57</v>
      </c>
      <c r="AK104" s="9"/>
      <c r="AL104" s="8"/>
      <c r="AM104" s="9">
        <v>0</v>
      </c>
      <c r="AN104" s="40">
        <v>0</v>
      </c>
      <c r="AO104" s="9">
        <v>0</v>
      </c>
      <c r="AP104" s="8"/>
      <c r="AQ104" s="8">
        <f t="shared" si="25"/>
        <v>13480329.199999999</v>
      </c>
      <c r="AR104" s="8">
        <f t="shared" si="26"/>
        <v>1574077.75</v>
      </c>
      <c r="AS104" s="9">
        <v>1986</v>
      </c>
      <c r="AT104" s="8">
        <v>387161.75</v>
      </c>
      <c r="AU104" s="9">
        <v>0</v>
      </c>
      <c r="AV104" s="8">
        <v>0</v>
      </c>
      <c r="AW104" s="9">
        <v>1470</v>
      </c>
      <c r="AX104" s="8">
        <v>1186916</v>
      </c>
      <c r="AY104" s="9">
        <v>177</v>
      </c>
      <c r="AZ104" s="8">
        <v>1527243.88</v>
      </c>
      <c r="BA104" s="9">
        <v>647</v>
      </c>
      <c r="BB104" s="40">
        <v>10379007.57</v>
      </c>
      <c r="BC104" s="9"/>
      <c r="BD104" s="8"/>
      <c r="BE104" s="9">
        <v>0</v>
      </c>
      <c r="BF104" s="40">
        <v>0</v>
      </c>
      <c r="BG104" s="9">
        <v>0</v>
      </c>
      <c r="BH104" s="8"/>
      <c r="BI104" s="8">
        <f t="shared" si="27"/>
        <v>13480329.199999999</v>
      </c>
      <c r="BJ104" s="8">
        <f t="shared" si="28"/>
        <v>1574077.75</v>
      </c>
      <c r="BK104" s="9">
        <v>1986</v>
      </c>
      <c r="BL104" s="8">
        <v>387161.75</v>
      </c>
      <c r="BM104" s="9">
        <v>0</v>
      </c>
      <c r="BN104" s="8">
        <v>0</v>
      </c>
      <c r="BO104" s="9">
        <v>1470</v>
      </c>
      <c r="BP104" s="8">
        <v>1186916</v>
      </c>
      <c r="BQ104" s="9">
        <v>177</v>
      </c>
      <c r="BR104" s="8">
        <v>1527243.88</v>
      </c>
      <c r="BS104" s="9">
        <v>647</v>
      </c>
      <c r="BT104" s="40">
        <v>10379007.57</v>
      </c>
      <c r="BU104" s="9"/>
      <c r="BV104" s="8"/>
      <c r="BW104" s="9">
        <v>0</v>
      </c>
      <c r="BX104" s="40">
        <v>0</v>
      </c>
      <c r="BY104" s="9">
        <v>0</v>
      </c>
      <c r="BZ104" s="8"/>
      <c r="CA104" s="8">
        <f t="shared" si="29"/>
        <v>13480329.17</v>
      </c>
      <c r="CB104" s="8">
        <f t="shared" si="30"/>
        <v>1574077.74</v>
      </c>
      <c r="CC104" s="9">
        <v>1986</v>
      </c>
      <c r="CD104" s="8">
        <v>387161.74</v>
      </c>
      <c r="CE104" s="9">
        <v>0</v>
      </c>
      <c r="CF104" s="8">
        <v>0</v>
      </c>
      <c r="CG104" s="9">
        <v>1469</v>
      </c>
      <c r="CH104" s="8">
        <v>1186916</v>
      </c>
      <c r="CI104" s="9">
        <v>178</v>
      </c>
      <c r="CJ104" s="8">
        <v>1527243.86</v>
      </c>
      <c r="CK104" s="9">
        <v>646</v>
      </c>
      <c r="CL104" s="40">
        <v>10379007.57</v>
      </c>
      <c r="CM104" s="9"/>
      <c r="CN104" s="8"/>
      <c r="CO104" s="9">
        <v>0</v>
      </c>
      <c r="CP104" s="40">
        <v>0</v>
      </c>
      <c r="CQ104" s="9">
        <v>0</v>
      </c>
      <c r="CR104" s="8"/>
    </row>
    <row r="105" spans="1:96" x14ac:dyDescent="0.25">
      <c r="A105" s="12">
        <v>84</v>
      </c>
      <c r="B105" s="18" t="s">
        <v>79</v>
      </c>
      <c r="C105" s="12">
        <v>330059</v>
      </c>
      <c r="D105" s="25" t="s">
        <v>176</v>
      </c>
      <c r="E105" s="25" t="s">
        <v>155</v>
      </c>
      <c r="F105" s="31" t="s">
        <v>177</v>
      </c>
      <c r="G105" s="8">
        <f t="shared" si="21"/>
        <v>133422670.40000001</v>
      </c>
      <c r="H105" s="8">
        <f t="shared" si="22"/>
        <v>89684322.079999998</v>
      </c>
      <c r="I105" s="9">
        <f t="shared" si="31"/>
        <v>48529</v>
      </c>
      <c r="J105" s="8">
        <f t="shared" si="31"/>
        <v>43792673.159999996</v>
      </c>
      <c r="K105" s="9">
        <f t="shared" si="31"/>
        <v>7955</v>
      </c>
      <c r="L105" s="8">
        <f t="shared" si="31"/>
        <v>3212386.72</v>
      </c>
      <c r="M105" s="9">
        <f t="shared" si="31"/>
        <v>29140</v>
      </c>
      <c r="N105" s="8">
        <f t="shared" si="31"/>
        <v>42679262.200000003</v>
      </c>
      <c r="O105" s="9">
        <f t="shared" si="31"/>
        <v>836</v>
      </c>
      <c r="P105" s="8">
        <f t="shared" si="31"/>
        <v>15977945.800000001</v>
      </c>
      <c r="Q105" s="9">
        <f t="shared" si="31"/>
        <v>1563</v>
      </c>
      <c r="R105" s="8">
        <f t="shared" si="31"/>
        <v>27760402.52</v>
      </c>
      <c r="S105" s="9">
        <f t="shared" si="31"/>
        <v>0</v>
      </c>
      <c r="T105" s="8">
        <f t="shared" si="31"/>
        <v>0</v>
      </c>
      <c r="U105" s="9">
        <f t="shared" si="31"/>
        <v>0</v>
      </c>
      <c r="V105" s="8">
        <f t="shared" si="31"/>
        <v>0</v>
      </c>
      <c r="W105" s="9">
        <f t="shared" si="31"/>
        <v>0</v>
      </c>
      <c r="X105" s="8">
        <f t="shared" si="18"/>
        <v>0</v>
      </c>
      <c r="Y105" s="8">
        <f t="shared" si="23"/>
        <v>34134663.460000001</v>
      </c>
      <c r="Z105" s="8">
        <f t="shared" si="24"/>
        <v>23200076.379999999</v>
      </c>
      <c r="AA105" s="9">
        <v>12132</v>
      </c>
      <c r="AB105" s="8">
        <v>11283136.51</v>
      </c>
      <c r="AC105" s="9">
        <v>1989</v>
      </c>
      <c r="AD105" s="8">
        <v>803096.68</v>
      </c>
      <c r="AE105" s="9">
        <v>7285</v>
      </c>
      <c r="AF105" s="8">
        <v>11113843.189999999</v>
      </c>
      <c r="AG105" s="9">
        <v>209</v>
      </c>
      <c r="AH105" s="8">
        <v>3994486.45</v>
      </c>
      <c r="AI105" s="9">
        <v>391</v>
      </c>
      <c r="AJ105" s="40">
        <v>6940100.6299999999</v>
      </c>
      <c r="AK105" s="9"/>
      <c r="AL105" s="8"/>
      <c r="AM105" s="9">
        <v>0</v>
      </c>
      <c r="AN105" s="40">
        <v>0</v>
      </c>
      <c r="AO105" s="9">
        <v>0</v>
      </c>
      <c r="AP105" s="8"/>
      <c r="AQ105" s="8">
        <f t="shared" si="25"/>
        <v>34134663.460000001</v>
      </c>
      <c r="AR105" s="8">
        <f t="shared" si="26"/>
        <v>23200076.379999999</v>
      </c>
      <c r="AS105" s="9">
        <v>12132</v>
      </c>
      <c r="AT105" s="8">
        <v>11283136.51</v>
      </c>
      <c r="AU105" s="9">
        <v>1989</v>
      </c>
      <c r="AV105" s="8">
        <v>803096.68</v>
      </c>
      <c r="AW105" s="9">
        <v>7285</v>
      </c>
      <c r="AX105" s="8">
        <v>11113843.189999999</v>
      </c>
      <c r="AY105" s="9">
        <v>209</v>
      </c>
      <c r="AZ105" s="8">
        <v>3994486.45</v>
      </c>
      <c r="BA105" s="9">
        <v>391</v>
      </c>
      <c r="BB105" s="40">
        <v>6940100.6299999999</v>
      </c>
      <c r="BC105" s="9"/>
      <c r="BD105" s="8"/>
      <c r="BE105" s="9">
        <v>0</v>
      </c>
      <c r="BF105" s="40">
        <v>0</v>
      </c>
      <c r="BG105" s="9">
        <v>0</v>
      </c>
      <c r="BH105" s="8"/>
      <c r="BI105" s="8">
        <f t="shared" si="27"/>
        <v>34134663.460000001</v>
      </c>
      <c r="BJ105" s="8">
        <f t="shared" si="28"/>
        <v>23200076.379999999</v>
      </c>
      <c r="BK105" s="9">
        <v>12132</v>
      </c>
      <c r="BL105" s="8">
        <v>11283136.51</v>
      </c>
      <c r="BM105" s="9">
        <v>1989</v>
      </c>
      <c r="BN105" s="8">
        <v>803096.68</v>
      </c>
      <c r="BO105" s="9">
        <v>7285</v>
      </c>
      <c r="BP105" s="8">
        <v>11113843.189999999</v>
      </c>
      <c r="BQ105" s="9">
        <v>209</v>
      </c>
      <c r="BR105" s="8">
        <v>3994486.45</v>
      </c>
      <c r="BS105" s="9">
        <v>391</v>
      </c>
      <c r="BT105" s="40">
        <v>6940100.6299999999</v>
      </c>
      <c r="BU105" s="9"/>
      <c r="BV105" s="8"/>
      <c r="BW105" s="9">
        <v>0</v>
      </c>
      <c r="BX105" s="40">
        <v>0</v>
      </c>
      <c r="BY105" s="9">
        <v>0</v>
      </c>
      <c r="BZ105" s="8"/>
      <c r="CA105" s="8">
        <f t="shared" si="29"/>
        <v>31018680.02</v>
      </c>
      <c r="CB105" s="8">
        <f t="shared" si="30"/>
        <v>20084092.940000001</v>
      </c>
      <c r="CC105" s="9">
        <v>12133</v>
      </c>
      <c r="CD105" s="8">
        <v>9943263.6300000008</v>
      </c>
      <c r="CE105" s="9">
        <v>1988</v>
      </c>
      <c r="CF105" s="8">
        <v>803096.68</v>
      </c>
      <c r="CG105" s="9">
        <v>7285</v>
      </c>
      <c r="CH105" s="8">
        <v>9337732.6300000008</v>
      </c>
      <c r="CI105" s="9">
        <v>209</v>
      </c>
      <c r="CJ105" s="8">
        <v>3994486.45</v>
      </c>
      <c r="CK105" s="9">
        <v>390</v>
      </c>
      <c r="CL105" s="40">
        <v>6940100.6299999999</v>
      </c>
      <c r="CM105" s="9"/>
      <c r="CN105" s="8"/>
      <c r="CO105" s="9">
        <v>0</v>
      </c>
      <c r="CP105" s="40">
        <v>0</v>
      </c>
      <c r="CQ105" s="9">
        <v>0</v>
      </c>
      <c r="CR105" s="8"/>
    </row>
    <row r="106" spans="1:96" x14ac:dyDescent="0.25">
      <c r="A106" s="12">
        <v>85</v>
      </c>
      <c r="B106" s="18" t="s">
        <v>80</v>
      </c>
      <c r="C106" s="12">
        <v>330336</v>
      </c>
      <c r="D106" s="25" t="s">
        <v>176</v>
      </c>
      <c r="E106" s="25" t="s">
        <v>155</v>
      </c>
      <c r="F106" s="31" t="s">
        <v>177</v>
      </c>
      <c r="G106" s="8">
        <f t="shared" si="21"/>
        <v>55830392.579999998</v>
      </c>
      <c r="H106" s="8">
        <f t="shared" si="22"/>
        <v>0</v>
      </c>
      <c r="I106" s="9">
        <f t="shared" si="31"/>
        <v>0</v>
      </c>
      <c r="J106" s="8">
        <f t="shared" si="31"/>
        <v>0</v>
      </c>
      <c r="K106" s="9">
        <f t="shared" si="31"/>
        <v>0</v>
      </c>
      <c r="L106" s="8">
        <f t="shared" si="31"/>
        <v>0</v>
      </c>
      <c r="M106" s="9">
        <f t="shared" si="31"/>
        <v>0</v>
      </c>
      <c r="N106" s="8">
        <f t="shared" si="31"/>
        <v>0</v>
      </c>
      <c r="O106" s="9">
        <f t="shared" si="31"/>
        <v>0</v>
      </c>
      <c r="P106" s="8">
        <f t="shared" si="31"/>
        <v>0</v>
      </c>
      <c r="Q106" s="9">
        <f t="shared" si="31"/>
        <v>0</v>
      </c>
      <c r="R106" s="8">
        <f t="shared" si="31"/>
        <v>0</v>
      </c>
      <c r="S106" s="9">
        <f t="shared" si="31"/>
        <v>0</v>
      </c>
      <c r="T106" s="8">
        <f t="shared" si="31"/>
        <v>0</v>
      </c>
      <c r="U106" s="9">
        <f t="shared" si="31"/>
        <v>0</v>
      </c>
      <c r="V106" s="8">
        <f t="shared" si="31"/>
        <v>0</v>
      </c>
      <c r="W106" s="9">
        <f t="shared" si="31"/>
        <v>21703</v>
      </c>
      <c r="X106" s="8">
        <f t="shared" si="18"/>
        <v>55830392.579999998</v>
      </c>
      <c r="Y106" s="8">
        <f t="shared" si="23"/>
        <v>13988355.65</v>
      </c>
      <c r="Z106" s="8">
        <f t="shared" si="24"/>
        <v>0</v>
      </c>
      <c r="AA106" s="9">
        <v>0</v>
      </c>
      <c r="AB106" s="8">
        <v>0</v>
      </c>
      <c r="AC106" s="9">
        <v>0</v>
      </c>
      <c r="AD106" s="8">
        <v>0</v>
      </c>
      <c r="AE106" s="9">
        <v>0</v>
      </c>
      <c r="AF106" s="8">
        <v>0</v>
      </c>
      <c r="AG106" s="9">
        <v>0</v>
      </c>
      <c r="AH106" s="8">
        <v>0</v>
      </c>
      <c r="AI106" s="9">
        <v>0</v>
      </c>
      <c r="AJ106" s="40">
        <v>0</v>
      </c>
      <c r="AK106" s="9"/>
      <c r="AL106" s="8"/>
      <c r="AM106" s="9">
        <v>0</v>
      </c>
      <c r="AN106" s="40">
        <v>0</v>
      </c>
      <c r="AO106" s="9">
        <v>5426</v>
      </c>
      <c r="AP106" s="8">
        <v>13988355.65</v>
      </c>
      <c r="AQ106" s="8">
        <f t="shared" si="25"/>
        <v>13947345.65</v>
      </c>
      <c r="AR106" s="8">
        <f t="shared" si="26"/>
        <v>0</v>
      </c>
      <c r="AS106" s="9">
        <v>0</v>
      </c>
      <c r="AT106" s="8">
        <v>0</v>
      </c>
      <c r="AU106" s="9">
        <v>0</v>
      </c>
      <c r="AV106" s="8">
        <v>0</v>
      </c>
      <c r="AW106" s="9">
        <v>0</v>
      </c>
      <c r="AX106" s="8">
        <v>0</v>
      </c>
      <c r="AY106" s="9">
        <v>0</v>
      </c>
      <c r="AZ106" s="8">
        <v>0</v>
      </c>
      <c r="BA106" s="9">
        <v>0</v>
      </c>
      <c r="BB106" s="40">
        <v>0</v>
      </c>
      <c r="BC106" s="9"/>
      <c r="BD106" s="8"/>
      <c r="BE106" s="9">
        <v>0</v>
      </c>
      <c r="BF106" s="40">
        <v>0</v>
      </c>
      <c r="BG106" s="9">
        <v>5426</v>
      </c>
      <c r="BH106" s="8">
        <v>13947345.65</v>
      </c>
      <c r="BI106" s="8">
        <f t="shared" si="27"/>
        <v>13947345.640000001</v>
      </c>
      <c r="BJ106" s="8">
        <f t="shared" si="28"/>
        <v>0</v>
      </c>
      <c r="BK106" s="9">
        <v>0</v>
      </c>
      <c r="BL106" s="8">
        <v>0</v>
      </c>
      <c r="BM106" s="9">
        <v>0</v>
      </c>
      <c r="BN106" s="8">
        <v>0</v>
      </c>
      <c r="BO106" s="9">
        <v>0</v>
      </c>
      <c r="BP106" s="8">
        <v>0</v>
      </c>
      <c r="BQ106" s="9">
        <v>0</v>
      </c>
      <c r="BR106" s="8">
        <v>0</v>
      </c>
      <c r="BS106" s="9">
        <v>0</v>
      </c>
      <c r="BT106" s="40">
        <v>0</v>
      </c>
      <c r="BU106" s="9"/>
      <c r="BV106" s="8"/>
      <c r="BW106" s="9">
        <v>0</v>
      </c>
      <c r="BX106" s="40">
        <v>0</v>
      </c>
      <c r="BY106" s="9">
        <v>5426</v>
      </c>
      <c r="BZ106" s="8">
        <v>13947345.640000001</v>
      </c>
      <c r="CA106" s="8">
        <f t="shared" si="29"/>
        <v>13947345.640000001</v>
      </c>
      <c r="CB106" s="8">
        <f t="shared" si="30"/>
        <v>0</v>
      </c>
      <c r="CC106" s="9">
        <v>0</v>
      </c>
      <c r="CD106" s="8">
        <v>0</v>
      </c>
      <c r="CE106" s="9">
        <v>0</v>
      </c>
      <c r="CF106" s="8">
        <v>0</v>
      </c>
      <c r="CG106" s="9">
        <v>0</v>
      </c>
      <c r="CH106" s="8">
        <v>0</v>
      </c>
      <c r="CI106" s="9">
        <v>0</v>
      </c>
      <c r="CJ106" s="8">
        <v>0</v>
      </c>
      <c r="CK106" s="9">
        <v>0</v>
      </c>
      <c r="CL106" s="40">
        <v>0</v>
      </c>
      <c r="CM106" s="9"/>
      <c r="CN106" s="8"/>
      <c r="CO106" s="9">
        <v>0</v>
      </c>
      <c r="CP106" s="40">
        <v>0</v>
      </c>
      <c r="CQ106" s="9">
        <v>5425</v>
      </c>
      <c r="CR106" s="8">
        <v>13947345.640000001</v>
      </c>
    </row>
    <row r="107" spans="1:96" x14ac:dyDescent="0.25">
      <c r="A107" s="12">
        <v>86</v>
      </c>
      <c r="B107" s="18" t="s">
        <v>81</v>
      </c>
      <c r="C107" s="12">
        <v>330245</v>
      </c>
      <c r="D107" s="25" t="s">
        <v>176</v>
      </c>
      <c r="E107" s="25" t="s">
        <v>155</v>
      </c>
      <c r="F107" s="31" t="s">
        <v>177</v>
      </c>
      <c r="G107" s="8">
        <f t="shared" si="21"/>
        <v>9678772.0199999996</v>
      </c>
      <c r="H107" s="8">
        <f t="shared" si="22"/>
        <v>2065199</v>
      </c>
      <c r="I107" s="9">
        <f t="shared" si="31"/>
        <v>8014</v>
      </c>
      <c r="J107" s="8">
        <f t="shared" si="31"/>
        <v>908687.56</v>
      </c>
      <c r="K107" s="9">
        <f t="shared" si="31"/>
        <v>0</v>
      </c>
      <c r="L107" s="8">
        <f t="shared" si="31"/>
        <v>0</v>
      </c>
      <c r="M107" s="9">
        <f t="shared" si="31"/>
        <v>4235</v>
      </c>
      <c r="N107" s="8">
        <f t="shared" si="31"/>
        <v>1156511.44</v>
      </c>
      <c r="O107" s="9">
        <f t="shared" si="31"/>
        <v>448</v>
      </c>
      <c r="P107" s="8">
        <f t="shared" si="31"/>
        <v>7613573.0199999996</v>
      </c>
      <c r="Q107" s="9">
        <f t="shared" si="31"/>
        <v>0</v>
      </c>
      <c r="R107" s="8">
        <f t="shared" si="31"/>
        <v>0</v>
      </c>
      <c r="S107" s="9">
        <f t="shared" si="31"/>
        <v>0</v>
      </c>
      <c r="T107" s="8">
        <f t="shared" si="31"/>
        <v>0</v>
      </c>
      <c r="U107" s="9">
        <f t="shared" si="31"/>
        <v>0</v>
      </c>
      <c r="V107" s="8">
        <f t="shared" si="31"/>
        <v>0</v>
      </c>
      <c r="W107" s="9">
        <f t="shared" si="31"/>
        <v>0</v>
      </c>
      <c r="X107" s="8">
        <f t="shared" si="18"/>
        <v>0</v>
      </c>
      <c r="Y107" s="8">
        <f t="shared" si="23"/>
        <v>2419693.0099999998</v>
      </c>
      <c r="Z107" s="8">
        <f t="shared" si="24"/>
        <v>516299.75</v>
      </c>
      <c r="AA107" s="9">
        <v>2004</v>
      </c>
      <c r="AB107" s="8">
        <v>227171.89</v>
      </c>
      <c r="AC107" s="9">
        <v>0</v>
      </c>
      <c r="AD107" s="8">
        <v>0</v>
      </c>
      <c r="AE107" s="9">
        <v>1059</v>
      </c>
      <c r="AF107" s="8">
        <v>289127.86</v>
      </c>
      <c r="AG107" s="9">
        <v>112</v>
      </c>
      <c r="AH107" s="8">
        <v>1903393.26</v>
      </c>
      <c r="AI107" s="9">
        <v>0</v>
      </c>
      <c r="AJ107" s="40">
        <v>0</v>
      </c>
      <c r="AK107" s="9"/>
      <c r="AL107" s="8"/>
      <c r="AM107" s="9">
        <v>0</v>
      </c>
      <c r="AN107" s="40">
        <v>0</v>
      </c>
      <c r="AO107" s="9">
        <v>0</v>
      </c>
      <c r="AP107" s="8"/>
      <c r="AQ107" s="8">
        <f t="shared" si="25"/>
        <v>2419693.0099999998</v>
      </c>
      <c r="AR107" s="8">
        <f t="shared" si="26"/>
        <v>516299.75</v>
      </c>
      <c r="AS107" s="9">
        <v>2004</v>
      </c>
      <c r="AT107" s="8">
        <v>227171.89</v>
      </c>
      <c r="AU107" s="9">
        <v>0</v>
      </c>
      <c r="AV107" s="8">
        <v>0</v>
      </c>
      <c r="AW107" s="9">
        <v>1059</v>
      </c>
      <c r="AX107" s="8">
        <v>289127.86</v>
      </c>
      <c r="AY107" s="9">
        <v>112</v>
      </c>
      <c r="AZ107" s="8">
        <v>1903393.26</v>
      </c>
      <c r="BA107" s="9">
        <v>0</v>
      </c>
      <c r="BB107" s="40">
        <v>0</v>
      </c>
      <c r="BC107" s="9"/>
      <c r="BD107" s="8"/>
      <c r="BE107" s="9">
        <v>0</v>
      </c>
      <c r="BF107" s="40">
        <v>0</v>
      </c>
      <c r="BG107" s="9">
        <v>0</v>
      </c>
      <c r="BH107" s="8"/>
      <c r="BI107" s="8">
        <f t="shared" si="27"/>
        <v>2419693.0099999998</v>
      </c>
      <c r="BJ107" s="8">
        <f t="shared" si="28"/>
        <v>516299.75</v>
      </c>
      <c r="BK107" s="9">
        <v>2004</v>
      </c>
      <c r="BL107" s="8">
        <v>227171.89</v>
      </c>
      <c r="BM107" s="9">
        <v>0</v>
      </c>
      <c r="BN107" s="8">
        <v>0</v>
      </c>
      <c r="BO107" s="9">
        <v>1059</v>
      </c>
      <c r="BP107" s="8">
        <v>289127.86</v>
      </c>
      <c r="BQ107" s="9">
        <v>112</v>
      </c>
      <c r="BR107" s="8">
        <v>1903393.26</v>
      </c>
      <c r="BS107" s="9">
        <v>0</v>
      </c>
      <c r="BT107" s="40">
        <v>0</v>
      </c>
      <c r="BU107" s="9"/>
      <c r="BV107" s="8"/>
      <c r="BW107" s="9">
        <v>0</v>
      </c>
      <c r="BX107" s="40">
        <v>0</v>
      </c>
      <c r="BY107" s="9">
        <v>0</v>
      </c>
      <c r="BZ107" s="8"/>
      <c r="CA107" s="8">
        <f t="shared" si="29"/>
        <v>2419692.9900000002</v>
      </c>
      <c r="CB107" s="8">
        <f t="shared" si="30"/>
        <v>516299.75</v>
      </c>
      <c r="CC107" s="9">
        <v>2002</v>
      </c>
      <c r="CD107" s="8">
        <v>227171.89</v>
      </c>
      <c r="CE107" s="9">
        <v>0</v>
      </c>
      <c r="CF107" s="8">
        <v>0</v>
      </c>
      <c r="CG107" s="9">
        <v>1058</v>
      </c>
      <c r="CH107" s="8">
        <v>289127.86</v>
      </c>
      <c r="CI107" s="9">
        <v>112</v>
      </c>
      <c r="CJ107" s="8">
        <v>1903393.24</v>
      </c>
      <c r="CK107" s="9">
        <v>0</v>
      </c>
      <c r="CL107" s="40">
        <v>0</v>
      </c>
      <c r="CM107" s="9"/>
      <c r="CN107" s="8"/>
      <c r="CO107" s="9">
        <v>0</v>
      </c>
      <c r="CP107" s="40">
        <v>0</v>
      </c>
      <c r="CQ107" s="9">
        <v>0</v>
      </c>
      <c r="CR107" s="8"/>
    </row>
    <row r="108" spans="1:96" x14ac:dyDescent="0.25">
      <c r="A108" s="12">
        <v>87</v>
      </c>
      <c r="B108" s="18" t="s">
        <v>136</v>
      </c>
      <c r="C108" s="12">
        <v>330113</v>
      </c>
      <c r="D108" s="25" t="s">
        <v>176</v>
      </c>
      <c r="E108" s="25" t="s">
        <v>167</v>
      </c>
      <c r="F108" s="31" t="s">
        <v>177</v>
      </c>
      <c r="G108" s="8">
        <f t="shared" si="21"/>
        <v>142764722.15000001</v>
      </c>
      <c r="H108" s="8">
        <f t="shared" si="22"/>
        <v>70155744.510000005</v>
      </c>
      <c r="I108" s="9">
        <f t="shared" ref="I108:X124" si="32">AA108+AS108+BK108+CC108</f>
        <v>58000</v>
      </c>
      <c r="J108" s="8">
        <f t="shared" si="32"/>
        <v>33301063.350000001</v>
      </c>
      <c r="K108" s="9">
        <f t="shared" si="32"/>
        <v>13159</v>
      </c>
      <c r="L108" s="8">
        <f t="shared" si="32"/>
        <v>5767552.1799999997</v>
      </c>
      <c r="M108" s="9">
        <f t="shared" si="32"/>
        <v>46620</v>
      </c>
      <c r="N108" s="8">
        <f t="shared" si="32"/>
        <v>31087128.98</v>
      </c>
      <c r="O108" s="9">
        <f t="shared" si="32"/>
        <v>1404</v>
      </c>
      <c r="P108" s="8">
        <f t="shared" si="32"/>
        <v>13957883.35</v>
      </c>
      <c r="Q108" s="9">
        <f t="shared" si="32"/>
        <v>2440</v>
      </c>
      <c r="R108" s="8">
        <f t="shared" si="32"/>
        <v>58651094.289999999</v>
      </c>
      <c r="S108" s="9">
        <f t="shared" si="32"/>
        <v>661</v>
      </c>
      <c r="T108" s="8">
        <f t="shared" si="32"/>
        <v>18474901.809999999</v>
      </c>
      <c r="U108" s="9">
        <f t="shared" si="32"/>
        <v>34</v>
      </c>
      <c r="V108" s="8">
        <f t="shared" si="32"/>
        <v>5258752.05</v>
      </c>
      <c r="W108" s="9">
        <f t="shared" si="32"/>
        <v>0</v>
      </c>
      <c r="X108" s="8">
        <f t="shared" si="18"/>
        <v>0</v>
      </c>
      <c r="Y108" s="8">
        <f t="shared" si="23"/>
        <v>36144664.200000003</v>
      </c>
      <c r="Z108" s="8">
        <f t="shared" si="24"/>
        <v>17992419.789999999</v>
      </c>
      <c r="AA108" s="9">
        <v>14500</v>
      </c>
      <c r="AB108" s="8">
        <v>8542937.9900000002</v>
      </c>
      <c r="AC108" s="9">
        <v>3290</v>
      </c>
      <c r="AD108" s="8">
        <v>1441888.05</v>
      </c>
      <c r="AE108" s="9">
        <v>11655</v>
      </c>
      <c r="AF108" s="8">
        <v>8007593.75</v>
      </c>
      <c r="AG108" s="9">
        <v>351</v>
      </c>
      <c r="AH108" s="8">
        <v>3489470.84</v>
      </c>
      <c r="AI108" s="9">
        <v>610</v>
      </c>
      <c r="AJ108" s="40">
        <v>14662773.57</v>
      </c>
      <c r="AK108" s="9">
        <v>165</v>
      </c>
      <c r="AL108" s="40">
        <v>4618725.45</v>
      </c>
      <c r="AM108" s="9">
        <v>9</v>
      </c>
      <c r="AN108" s="40">
        <v>1314688.01</v>
      </c>
      <c r="AO108" s="9">
        <v>0</v>
      </c>
      <c r="AP108" s="8"/>
      <c r="AQ108" s="8">
        <f t="shared" si="25"/>
        <v>36144664.200000003</v>
      </c>
      <c r="AR108" s="8">
        <f t="shared" si="26"/>
        <v>17992419.789999999</v>
      </c>
      <c r="AS108" s="9">
        <v>14500</v>
      </c>
      <c r="AT108" s="8">
        <v>8542937.9900000002</v>
      </c>
      <c r="AU108" s="9">
        <v>3290</v>
      </c>
      <c r="AV108" s="8">
        <v>1441888.05</v>
      </c>
      <c r="AW108" s="9">
        <v>11655</v>
      </c>
      <c r="AX108" s="8">
        <v>8007593.75</v>
      </c>
      <c r="AY108" s="9">
        <v>351</v>
      </c>
      <c r="AZ108" s="8">
        <v>3489470.84</v>
      </c>
      <c r="BA108" s="9">
        <v>610</v>
      </c>
      <c r="BB108" s="40">
        <v>14662773.57</v>
      </c>
      <c r="BC108" s="9">
        <v>165</v>
      </c>
      <c r="BD108" s="40">
        <v>4618725.45</v>
      </c>
      <c r="BE108" s="9">
        <v>9</v>
      </c>
      <c r="BF108" s="40">
        <v>1314688.01</v>
      </c>
      <c r="BG108" s="9">
        <v>0</v>
      </c>
      <c r="BH108" s="8"/>
      <c r="BI108" s="8">
        <f t="shared" si="27"/>
        <v>36144664.200000003</v>
      </c>
      <c r="BJ108" s="8">
        <f t="shared" si="28"/>
        <v>17992419.789999999</v>
      </c>
      <c r="BK108" s="9">
        <v>14500</v>
      </c>
      <c r="BL108" s="8">
        <v>8542937.9900000002</v>
      </c>
      <c r="BM108" s="9">
        <v>3290</v>
      </c>
      <c r="BN108" s="8">
        <v>1441888.05</v>
      </c>
      <c r="BO108" s="9">
        <v>11655</v>
      </c>
      <c r="BP108" s="8">
        <v>8007593.75</v>
      </c>
      <c r="BQ108" s="9">
        <v>351</v>
      </c>
      <c r="BR108" s="8">
        <v>3489470.84</v>
      </c>
      <c r="BS108" s="9">
        <v>610</v>
      </c>
      <c r="BT108" s="40">
        <v>14662773.57</v>
      </c>
      <c r="BU108" s="9">
        <v>165</v>
      </c>
      <c r="BV108" s="40">
        <v>4618725.45</v>
      </c>
      <c r="BW108" s="9">
        <v>9</v>
      </c>
      <c r="BX108" s="40">
        <v>1314688.01</v>
      </c>
      <c r="BY108" s="9">
        <v>0</v>
      </c>
      <c r="BZ108" s="8"/>
      <c r="CA108" s="8">
        <f t="shared" si="29"/>
        <v>34330729.549999997</v>
      </c>
      <c r="CB108" s="8">
        <f t="shared" si="30"/>
        <v>16178485.140000001</v>
      </c>
      <c r="CC108" s="9">
        <v>14500</v>
      </c>
      <c r="CD108" s="8">
        <v>7672249.3799999999</v>
      </c>
      <c r="CE108" s="9">
        <v>3289</v>
      </c>
      <c r="CF108" s="8">
        <v>1441888.03</v>
      </c>
      <c r="CG108" s="9">
        <v>11655</v>
      </c>
      <c r="CH108" s="8">
        <v>7064347.7300000004</v>
      </c>
      <c r="CI108" s="9">
        <v>351</v>
      </c>
      <c r="CJ108" s="8">
        <v>3489470.83</v>
      </c>
      <c r="CK108" s="9">
        <v>610</v>
      </c>
      <c r="CL108" s="40">
        <v>14662773.58</v>
      </c>
      <c r="CM108" s="9">
        <v>166</v>
      </c>
      <c r="CN108" s="40">
        <v>4618725.46</v>
      </c>
      <c r="CO108" s="9">
        <v>7</v>
      </c>
      <c r="CP108" s="40">
        <v>1314688.02</v>
      </c>
      <c r="CQ108" s="9">
        <v>0</v>
      </c>
      <c r="CR108" s="8"/>
    </row>
    <row r="109" spans="1:96" x14ac:dyDescent="0.25">
      <c r="A109" s="12">
        <v>88</v>
      </c>
      <c r="B109" s="18" t="s">
        <v>82</v>
      </c>
      <c r="C109" s="12">
        <v>330305</v>
      </c>
      <c r="D109" s="25" t="s">
        <v>176</v>
      </c>
      <c r="E109" s="25" t="s">
        <v>161</v>
      </c>
      <c r="F109" s="31" t="s">
        <v>177</v>
      </c>
      <c r="G109" s="8">
        <f t="shared" si="21"/>
        <v>832975.13</v>
      </c>
      <c r="H109" s="8">
        <f t="shared" si="22"/>
        <v>712495.26</v>
      </c>
      <c r="I109" s="9">
        <f t="shared" si="32"/>
        <v>211</v>
      </c>
      <c r="J109" s="8">
        <f t="shared" si="32"/>
        <v>71030.27</v>
      </c>
      <c r="K109" s="9">
        <f t="shared" si="32"/>
        <v>158</v>
      </c>
      <c r="L109" s="8">
        <f t="shared" si="32"/>
        <v>65676.740000000005</v>
      </c>
      <c r="M109" s="9">
        <f t="shared" si="32"/>
        <v>744</v>
      </c>
      <c r="N109" s="8">
        <f t="shared" si="32"/>
        <v>575788.25</v>
      </c>
      <c r="O109" s="9">
        <f t="shared" si="32"/>
        <v>17</v>
      </c>
      <c r="P109" s="8">
        <f t="shared" si="32"/>
        <v>120479.87</v>
      </c>
      <c r="Q109" s="9">
        <f t="shared" si="32"/>
        <v>0</v>
      </c>
      <c r="R109" s="8">
        <f t="shared" si="32"/>
        <v>0</v>
      </c>
      <c r="S109" s="9">
        <f t="shared" si="32"/>
        <v>0</v>
      </c>
      <c r="T109" s="8">
        <f t="shared" si="32"/>
        <v>0</v>
      </c>
      <c r="U109" s="9">
        <f t="shared" si="32"/>
        <v>0</v>
      </c>
      <c r="V109" s="8">
        <f t="shared" si="32"/>
        <v>0</v>
      </c>
      <c r="W109" s="9">
        <f t="shared" si="32"/>
        <v>0</v>
      </c>
      <c r="X109" s="8">
        <f t="shared" si="18"/>
        <v>0</v>
      </c>
      <c r="Y109" s="8">
        <f t="shared" si="23"/>
        <v>208243.79</v>
      </c>
      <c r="Z109" s="8">
        <f t="shared" si="24"/>
        <v>178123.82</v>
      </c>
      <c r="AA109" s="9">
        <v>53</v>
      </c>
      <c r="AB109" s="8">
        <v>17757.57</v>
      </c>
      <c r="AC109" s="9">
        <v>40</v>
      </c>
      <c r="AD109" s="8">
        <v>16419.189999999999</v>
      </c>
      <c r="AE109" s="9">
        <v>186</v>
      </c>
      <c r="AF109" s="8">
        <v>143947.06</v>
      </c>
      <c r="AG109" s="9">
        <v>4</v>
      </c>
      <c r="AH109" s="8">
        <v>30119.97</v>
      </c>
      <c r="AI109" s="9">
        <v>0</v>
      </c>
      <c r="AJ109" s="40">
        <v>0</v>
      </c>
      <c r="AK109" s="9"/>
      <c r="AL109" s="8"/>
      <c r="AM109" s="9">
        <v>0</v>
      </c>
      <c r="AN109" s="40">
        <v>0</v>
      </c>
      <c r="AO109" s="9">
        <v>0</v>
      </c>
      <c r="AP109" s="8"/>
      <c r="AQ109" s="8">
        <f t="shared" si="25"/>
        <v>208243.79</v>
      </c>
      <c r="AR109" s="8">
        <f t="shared" si="26"/>
        <v>178123.82</v>
      </c>
      <c r="AS109" s="9">
        <v>53</v>
      </c>
      <c r="AT109" s="8">
        <v>17757.57</v>
      </c>
      <c r="AU109" s="9">
        <v>40</v>
      </c>
      <c r="AV109" s="8">
        <v>16419.189999999999</v>
      </c>
      <c r="AW109" s="9">
        <v>186</v>
      </c>
      <c r="AX109" s="8">
        <v>143947.06</v>
      </c>
      <c r="AY109" s="9">
        <v>4</v>
      </c>
      <c r="AZ109" s="8">
        <v>30119.97</v>
      </c>
      <c r="BA109" s="9">
        <v>0</v>
      </c>
      <c r="BB109" s="40">
        <v>0</v>
      </c>
      <c r="BC109" s="9"/>
      <c r="BD109" s="8"/>
      <c r="BE109" s="9">
        <v>0</v>
      </c>
      <c r="BF109" s="40">
        <v>0</v>
      </c>
      <c r="BG109" s="9">
        <v>0</v>
      </c>
      <c r="BH109" s="8"/>
      <c r="BI109" s="8">
        <f t="shared" si="27"/>
        <v>208243.79</v>
      </c>
      <c r="BJ109" s="8">
        <f t="shared" si="28"/>
        <v>178123.82</v>
      </c>
      <c r="BK109" s="9">
        <v>53</v>
      </c>
      <c r="BL109" s="8">
        <v>17757.57</v>
      </c>
      <c r="BM109" s="9">
        <v>40</v>
      </c>
      <c r="BN109" s="8">
        <v>16419.189999999999</v>
      </c>
      <c r="BO109" s="9">
        <v>186</v>
      </c>
      <c r="BP109" s="8">
        <v>143947.06</v>
      </c>
      <c r="BQ109" s="9">
        <v>4</v>
      </c>
      <c r="BR109" s="8">
        <v>30119.97</v>
      </c>
      <c r="BS109" s="9">
        <v>0</v>
      </c>
      <c r="BT109" s="40">
        <v>0</v>
      </c>
      <c r="BU109" s="9"/>
      <c r="BV109" s="8"/>
      <c r="BW109" s="9">
        <v>0</v>
      </c>
      <c r="BX109" s="40">
        <v>0</v>
      </c>
      <c r="BY109" s="9">
        <v>0</v>
      </c>
      <c r="BZ109" s="8"/>
      <c r="CA109" s="8">
        <f t="shared" si="29"/>
        <v>208243.76</v>
      </c>
      <c r="CB109" s="8">
        <f t="shared" si="30"/>
        <v>178123.8</v>
      </c>
      <c r="CC109" s="9">
        <v>52</v>
      </c>
      <c r="CD109" s="8">
        <v>17757.560000000001</v>
      </c>
      <c r="CE109" s="9">
        <v>38</v>
      </c>
      <c r="CF109" s="8">
        <v>16419.169999999998</v>
      </c>
      <c r="CG109" s="9">
        <v>186</v>
      </c>
      <c r="CH109" s="8">
        <v>143947.07</v>
      </c>
      <c r="CI109" s="9">
        <v>5</v>
      </c>
      <c r="CJ109" s="8">
        <v>30119.96</v>
      </c>
      <c r="CK109" s="9">
        <v>0</v>
      </c>
      <c r="CL109" s="40">
        <v>0</v>
      </c>
      <c r="CM109" s="9"/>
      <c r="CN109" s="8"/>
      <c r="CO109" s="9">
        <v>0</v>
      </c>
      <c r="CP109" s="40">
        <v>0</v>
      </c>
      <c r="CQ109" s="9">
        <v>0</v>
      </c>
      <c r="CR109" s="8"/>
    </row>
    <row r="110" spans="1:96" x14ac:dyDescent="0.25">
      <c r="A110" s="12">
        <v>89</v>
      </c>
      <c r="B110" s="18" t="s">
        <v>141</v>
      </c>
      <c r="C110" s="12">
        <v>330307</v>
      </c>
      <c r="D110" s="25" t="s">
        <v>176</v>
      </c>
      <c r="E110" s="25" t="s">
        <v>161</v>
      </c>
      <c r="F110" s="31" t="s">
        <v>177</v>
      </c>
      <c r="G110" s="8">
        <f t="shared" si="21"/>
        <v>357065.19</v>
      </c>
      <c r="H110" s="8">
        <f t="shared" si="22"/>
        <v>357065.19</v>
      </c>
      <c r="I110" s="9">
        <f t="shared" si="32"/>
        <v>115</v>
      </c>
      <c r="J110" s="8">
        <f t="shared" si="32"/>
        <v>43569.61</v>
      </c>
      <c r="K110" s="9">
        <f t="shared" si="32"/>
        <v>125</v>
      </c>
      <c r="L110" s="8">
        <f t="shared" si="32"/>
        <v>58179.05</v>
      </c>
      <c r="M110" s="9">
        <f t="shared" si="32"/>
        <v>295</v>
      </c>
      <c r="N110" s="8">
        <f t="shared" si="32"/>
        <v>255316.53</v>
      </c>
      <c r="O110" s="9">
        <f t="shared" si="32"/>
        <v>0</v>
      </c>
      <c r="P110" s="8">
        <f t="shared" si="32"/>
        <v>0</v>
      </c>
      <c r="Q110" s="9">
        <f t="shared" si="32"/>
        <v>0</v>
      </c>
      <c r="R110" s="8">
        <f t="shared" si="32"/>
        <v>0</v>
      </c>
      <c r="S110" s="9">
        <f t="shared" si="32"/>
        <v>0</v>
      </c>
      <c r="T110" s="8">
        <f t="shared" si="32"/>
        <v>0</v>
      </c>
      <c r="U110" s="9">
        <f t="shared" si="32"/>
        <v>0</v>
      </c>
      <c r="V110" s="8">
        <f t="shared" si="32"/>
        <v>0</v>
      </c>
      <c r="W110" s="9">
        <f t="shared" si="32"/>
        <v>0</v>
      </c>
      <c r="X110" s="8">
        <f t="shared" si="18"/>
        <v>0</v>
      </c>
      <c r="Y110" s="8">
        <f t="shared" si="23"/>
        <v>89266.29</v>
      </c>
      <c r="Z110" s="8">
        <f t="shared" si="24"/>
        <v>89266.29</v>
      </c>
      <c r="AA110" s="9">
        <v>29</v>
      </c>
      <c r="AB110" s="8">
        <v>10892.4</v>
      </c>
      <c r="AC110" s="9">
        <v>31</v>
      </c>
      <c r="AD110" s="8">
        <v>14544.76</v>
      </c>
      <c r="AE110" s="9">
        <v>74</v>
      </c>
      <c r="AF110" s="8">
        <v>63829.13</v>
      </c>
      <c r="AG110" s="9">
        <v>0</v>
      </c>
      <c r="AH110" s="8">
        <v>0</v>
      </c>
      <c r="AI110" s="9">
        <v>0</v>
      </c>
      <c r="AJ110" s="40">
        <v>0</v>
      </c>
      <c r="AK110" s="9"/>
      <c r="AL110" s="8"/>
      <c r="AM110" s="9">
        <v>0</v>
      </c>
      <c r="AN110" s="40">
        <v>0</v>
      </c>
      <c r="AO110" s="9">
        <v>0</v>
      </c>
      <c r="AP110" s="8"/>
      <c r="AQ110" s="8">
        <f t="shared" si="25"/>
        <v>89266.29</v>
      </c>
      <c r="AR110" s="8">
        <f t="shared" si="26"/>
        <v>89266.29</v>
      </c>
      <c r="AS110" s="9">
        <v>29</v>
      </c>
      <c r="AT110" s="8">
        <v>10892.4</v>
      </c>
      <c r="AU110" s="9">
        <v>31</v>
      </c>
      <c r="AV110" s="8">
        <v>14544.76</v>
      </c>
      <c r="AW110" s="9">
        <v>74</v>
      </c>
      <c r="AX110" s="8">
        <v>63829.13</v>
      </c>
      <c r="AY110" s="9">
        <v>0</v>
      </c>
      <c r="AZ110" s="8">
        <v>0</v>
      </c>
      <c r="BA110" s="9">
        <v>0</v>
      </c>
      <c r="BB110" s="40">
        <v>0</v>
      </c>
      <c r="BC110" s="9"/>
      <c r="BD110" s="8"/>
      <c r="BE110" s="9">
        <v>0</v>
      </c>
      <c r="BF110" s="40">
        <v>0</v>
      </c>
      <c r="BG110" s="9">
        <v>0</v>
      </c>
      <c r="BH110" s="8"/>
      <c r="BI110" s="8">
        <f t="shared" si="27"/>
        <v>89266.29</v>
      </c>
      <c r="BJ110" s="8">
        <f t="shared" si="28"/>
        <v>89266.29</v>
      </c>
      <c r="BK110" s="9">
        <v>29</v>
      </c>
      <c r="BL110" s="8">
        <v>10892.4</v>
      </c>
      <c r="BM110" s="9">
        <v>31</v>
      </c>
      <c r="BN110" s="8">
        <v>14544.76</v>
      </c>
      <c r="BO110" s="9">
        <v>74</v>
      </c>
      <c r="BP110" s="8">
        <v>63829.13</v>
      </c>
      <c r="BQ110" s="9">
        <v>0</v>
      </c>
      <c r="BR110" s="8">
        <v>0</v>
      </c>
      <c r="BS110" s="9">
        <v>0</v>
      </c>
      <c r="BT110" s="40">
        <v>0</v>
      </c>
      <c r="BU110" s="9"/>
      <c r="BV110" s="8"/>
      <c r="BW110" s="9">
        <v>0</v>
      </c>
      <c r="BX110" s="40">
        <v>0</v>
      </c>
      <c r="BY110" s="9">
        <v>0</v>
      </c>
      <c r="BZ110" s="8"/>
      <c r="CA110" s="8">
        <f t="shared" si="29"/>
        <v>89266.32</v>
      </c>
      <c r="CB110" s="8">
        <f t="shared" si="30"/>
        <v>89266.32</v>
      </c>
      <c r="CC110" s="9">
        <v>28</v>
      </c>
      <c r="CD110" s="8">
        <v>10892.41</v>
      </c>
      <c r="CE110" s="9">
        <v>32</v>
      </c>
      <c r="CF110" s="8">
        <v>14544.77</v>
      </c>
      <c r="CG110" s="9">
        <v>73</v>
      </c>
      <c r="CH110" s="8">
        <v>63829.14</v>
      </c>
      <c r="CI110" s="9">
        <v>0</v>
      </c>
      <c r="CJ110" s="8">
        <v>0</v>
      </c>
      <c r="CK110" s="9">
        <v>0</v>
      </c>
      <c r="CL110" s="40">
        <v>0</v>
      </c>
      <c r="CM110" s="9"/>
      <c r="CN110" s="8"/>
      <c r="CO110" s="9">
        <v>0</v>
      </c>
      <c r="CP110" s="40">
        <v>0</v>
      </c>
      <c r="CQ110" s="9">
        <v>0</v>
      </c>
      <c r="CR110" s="8"/>
    </row>
    <row r="111" spans="1:96" x14ac:dyDescent="0.25">
      <c r="A111" s="12">
        <v>90</v>
      </c>
      <c r="B111" s="18" t="s">
        <v>83</v>
      </c>
      <c r="C111" s="12">
        <v>330338</v>
      </c>
      <c r="D111" s="25" t="s">
        <v>176</v>
      </c>
      <c r="E111" s="25" t="s">
        <v>161</v>
      </c>
      <c r="F111" s="31" t="s">
        <v>177</v>
      </c>
      <c r="G111" s="8">
        <f t="shared" si="21"/>
        <v>10616513.51</v>
      </c>
      <c r="H111" s="8">
        <f t="shared" si="22"/>
        <v>277556.90000000002</v>
      </c>
      <c r="I111" s="9">
        <f t="shared" si="32"/>
        <v>385</v>
      </c>
      <c r="J111" s="8">
        <f t="shared" si="32"/>
        <v>277556.90000000002</v>
      </c>
      <c r="K111" s="9">
        <f t="shared" si="32"/>
        <v>0</v>
      </c>
      <c r="L111" s="8">
        <f t="shared" si="32"/>
        <v>0</v>
      </c>
      <c r="M111" s="9">
        <f t="shared" si="32"/>
        <v>0</v>
      </c>
      <c r="N111" s="8">
        <f t="shared" si="32"/>
        <v>0</v>
      </c>
      <c r="O111" s="9">
        <f t="shared" si="32"/>
        <v>114</v>
      </c>
      <c r="P111" s="8">
        <f t="shared" si="32"/>
        <v>4779438.1500000004</v>
      </c>
      <c r="Q111" s="9">
        <f t="shared" si="32"/>
        <v>79</v>
      </c>
      <c r="R111" s="8">
        <f t="shared" si="32"/>
        <v>5559518.46</v>
      </c>
      <c r="S111" s="9">
        <f t="shared" si="32"/>
        <v>0</v>
      </c>
      <c r="T111" s="8">
        <f t="shared" si="32"/>
        <v>0</v>
      </c>
      <c r="U111" s="9">
        <f t="shared" si="32"/>
        <v>77</v>
      </c>
      <c r="V111" s="8">
        <f t="shared" si="32"/>
        <v>5482873.4000000004</v>
      </c>
      <c r="W111" s="9">
        <f t="shared" si="32"/>
        <v>0</v>
      </c>
      <c r="X111" s="8">
        <f t="shared" si="18"/>
        <v>0</v>
      </c>
      <c r="Y111" s="8">
        <f t="shared" si="23"/>
        <v>2654128.39</v>
      </c>
      <c r="Z111" s="8">
        <f t="shared" si="24"/>
        <v>69389.23</v>
      </c>
      <c r="AA111" s="9">
        <v>96</v>
      </c>
      <c r="AB111" s="8">
        <v>69389.23</v>
      </c>
      <c r="AC111" s="9">
        <v>0</v>
      </c>
      <c r="AD111" s="8">
        <v>0</v>
      </c>
      <c r="AE111" s="9">
        <v>0</v>
      </c>
      <c r="AF111" s="8">
        <v>0</v>
      </c>
      <c r="AG111" s="9">
        <v>29</v>
      </c>
      <c r="AH111" s="8">
        <v>1194859.54</v>
      </c>
      <c r="AI111" s="9">
        <v>20</v>
      </c>
      <c r="AJ111" s="40">
        <v>1389879.62</v>
      </c>
      <c r="AK111" s="9"/>
      <c r="AL111" s="8"/>
      <c r="AM111" s="9">
        <v>19</v>
      </c>
      <c r="AN111" s="40">
        <v>1370718.35</v>
      </c>
      <c r="AO111" s="9">
        <v>0</v>
      </c>
      <c r="AP111" s="8"/>
      <c r="AQ111" s="8">
        <f t="shared" si="25"/>
        <v>2654128.39</v>
      </c>
      <c r="AR111" s="8">
        <f t="shared" si="26"/>
        <v>69389.23</v>
      </c>
      <c r="AS111" s="9">
        <v>96</v>
      </c>
      <c r="AT111" s="8">
        <v>69389.23</v>
      </c>
      <c r="AU111" s="9">
        <v>0</v>
      </c>
      <c r="AV111" s="8">
        <v>0</v>
      </c>
      <c r="AW111" s="9">
        <v>0</v>
      </c>
      <c r="AX111" s="8">
        <v>0</v>
      </c>
      <c r="AY111" s="9">
        <v>29</v>
      </c>
      <c r="AZ111" s="8">
        <v>1194859.54</v>
      </c>
      <c r="BA111" s="9">
        <v>20</v>
      </c>
      <c r="BB111" s="40">
        <v>1389879.62</v>
      </c>
      <c r="BC111" s="9"/>
      <c r="BD111" s="8"/>
      <c r="BE111" s="9">
        <v>19</v>
      </c>
      <c r="BF111" s="40">
        <v>1370718.35</v>
      </c>
      <c r="BG111" s="9">
        <v>0</v>
      </c>
      <c r="BH111" s="8"/>
      <c r="BI111" s="8">
        <f t="shared" si="27"/>
        <v>2654128.39</v>
      </c>
      <c r="BJ111" s="8">
        <f t="shared" si="28"/>
        <v>69389.23</v>
      </c>
      <c r="BK111" s="9">
        <v>96</v>
      </c>
      <c r="BL111" s="8">
        <v>69389.23</v>
      </c>
      <c r="BM111" s="9">
        <v>0</v>
      </c>
      <c r="BN111" s="8">
        <v>0</v>
      </c>
      <c r="BO111" s="9">
        <v>0</v>
      </c>
      <c r="BP111" s="8">
        <v>0</v>
      </c>
      <c r="BQ111" s="9">
        <v>29</v>
      </c>
      <c r="BR111" s="8">
        <v>1194859.54</v>
      </c>
      <c r="BS111" s="9">
        <v>20</v>
      </c>
      <c r="BT111" s="40">
        <v>1389879.62</v>
      </c>
      <c r="BU111" s="9"/>
      <c r="BV111" s="8"/>
      <c r="BW111" s="9">
        <v>19</v>
      </c>
      <c r="BX111" s="40">
        <v>1370718.35</v>
      </c>
      <c r="BY111" s="9">
        <v>0</v>
      </c>
      <c r="BZ111" s="8"/>
      <c r="CA111" s="8">
        <f t="shared" si="29"/>
        <v>2654128.34</v>
      </c>
      <c r="CB111" s="8">
        <f t="shared" si="30"/>
        <v>69389.210000000006</v>
      </c>
      <c r="CC111" s="9">
        <v>97</v>
      </c>
      <c r="CD111" s="8">
        <v>69389.210000000006</v>
      </c>
      <c r="CE111" s="9">
        <v>0</v>
      </c>
      <c r="CF111" s="8">
        <v>0</v>
      </c>
      <c r="CG111" s="9">
        <v>0</v>
      </c>
      <c r="CH111" s="8">
        <v>0</v>
      </c>
      <c r="CI111" s="9">
        <v>27</v>
      </c>
      <c r="CJ111" s="8">
        <v>1194859.53</v>
      </c>
      <c r="CK111" s="9">
        <v>19</v>
      </c>
      <c r="CL111" s="40">
        <v>1389879.6</v>
      </c>
      <c r="CM111" s="9"/>
      <c r="CN111" s="8"/>
      <c r="CO111" s="9">
        <v>20</v>
      </c>
      <c r="CP111" s="40">
        <v>1370718.35</v>
      </c>
      <c r="CQ111" s="9">
        <v>0</v>
      </c>
      <c r="CR111" s="8"/>
    </row>
    <row r="112" spans="1:96" x14ac:dyDescent="0.25">
      <c r="A112" s="12">
        <v>91</v>
      </c>
      <c r="B112" s="18" t="s">
        <v>84</v>
      </c>
      <c r="C112" s="12">
        <v>330339</v>
      </c>
      <c r="D112" s="25" t="s">
        <v>176</v>
      </c>
      <c r="E112" s="25" t="s">
        <v>161</v>
      </c>
      <c r="F112" s="31" t="s">
        <v>177</v>
      </c>
      <c r="G112" s="8">
        <f t="shared" si="21"/>
        <v>2288638.2799999998</v>
      </c>
      <c r="H112" s="8">
        <f t="shared" si="22"/>
        <v>2288638.2799999998</v>
      </c>
      <c r="I112" s="9">
        <f t="shared" si="32"/>
        <v>0</v>
      </c>
      <c r="J112" s="8">
        <f t="shared" si="32"/>
        <v>0</v>
      </c>
      <c r="K112" s="9">
        <f t="shared" si="32"/>
        <v>0</v>
      </c>
      <c r="L112" s="8">
        <f t="shared" si="32"/>
        <v>0</v>
      </c>
      <c r="M112" s="9">
        <f t="shared" si="32"/>
        <v>0</v>
      </c>
      <c r="N112" s="8">
        <f t="shared" si="32"/>
        <v>2288638.2799999998</v>
      </c>
      <c r="O112" s="9">
        <f t="shared" si="32"/>
        <v>0</v>
      </c>
      <c r="P112" s="8">
        <f t="shared" si="32"/>
        <v>0</v>
      </c>
      <c r="Q112" s="9">
        <f t="shared" si="32"/>
        <v>0</v>
      </c>
      <c r="R112" s="8">
        <f t="shared" si="32"/>
        <v>0</v>
      </c>
      <c r="S112" s="9">
        <f t="shared" si="32"/>
        <v>0</v>
      </c>
      <c r="T112" s="8">
        <f t="shared" si="32"/>
        <v>0</v>
      </c>
      <c r="U112" s="9">
        <f t="shared" si="32"/>
        <v>0</v>
      </c>
      <c r="V112" s="8">
        <f t="shared" si="32"/>
        <v>0</v>
      </c>
      <c r="W112" s="9">
        <f t="shared" si="32"/>
        <v>0</v>
      </c>
      <c r="X112" s="8">
        <f t="shared" si="18"/>
        <v>0</v>
      </c>
      <c r="Y112" s="8">
        <f t="shared" si="23"/>
        <v>572159.56999999995</v>
      </c>
      <c r="Z112" s="8">
        <f t="shared" si="24"/>
        <v>572159.56999999995</v>
      </c>
      <c r="AA112" s="9">
        <v>0</v>
      </c>
      <c r="AB112" s="8">
        <v>0</v>
      </c>
      <c r="AC112" s="9">
        <v>0</v>
      </c>
      <c r="AD112" s="8">
        <v>0</v>
      </c>
      <c r="AE112" s="9">
        <v>0</v>
      </c>
      <c r="AF112" s="8">
        <v>572159.56999999995</v>
      </c>
      <c r="AG112" s="9">
        <v>0</v>
      </c>
      <c r="AH112" s="8">
        <v>0</v>
      </c>
      <c r="AI112" s="9">
        <v>0</v>
      </c>
      <c r="AJ112" s="40">
        <v>0</v>
      </c>
      <c r="AK112" s="9"/>
      <c r="AL112" s="8"/>
      <c r="AM112" s="9">
        <v>0</v>
      </c>
      <c r="AN112" s="40">
        <v>0</v>
      </c>
      <c r="AO112" s="9">
        <v>0</v>
      </c>
      <c r="AP112" s="8"/>
      <c r="AQ112" s="8">
        <f t="shared" si="25"/>
        <v>572159.56999999995</v>
      </c>
      <c r="AR112" s="8">
        <f t="shared" si="26"/>
        <v>572159.56999999995</v>
      </c>
      <c r="AS112" s="9">
        <v>0</v>
      </c>
      <c r="AT112" s="8">
        <v>0</v>
      </c>
      <c r="AU112" s="9">
        <v>0</v>
      </c>
      <c r="AV112" s="8">
        <v>0</v>
      </c>
      <c r="AW112" s="9">
        <v>0</v>
      </c>
      <c r="AX112" s="8">
        <v>572159.56999999995</v>
      </c>
      <c r="AY112" s="9">
        <v>0</v>
      </c>
      <c r="AZ112" s="8">
        <v>0</v>
      </c>
      <c r="BA112" s="9">
        <v>0</v>
      </c>
      <c r="BB112" s="40">
        <v>0</v>
      </c>
      <c r="BC112" s="9"/>
      <c r="BD112" s="8"/>
      <c r="BE112" s="9">
        <v>0</v>
      </c>
      <c r="BF112" s="40">
        <v>0</v>
      </c>
      <c r="BG112" s="9">
        <v>0</v>
      </c>
      <c r="BH112" s="8"/>
      <c r="BI112" s="8">
        <f t="shared" si="27"/>
        <v>572159.56999999995</v>
      </c>
      <c r="BJ112" s="8">
        <f t="shared" si="28"/>
        <v>572159.56999999995</v>
      </c>
      <c r="BK112" s="9">
        <v>0</v>
      </c>
      <c r="BL112" s="8">
        <v>0</v>
      </c>
      <c r="BM112" s="9">
        <v>0</v>
      </c>
      <c r="BN112" s="8">
        <v>0</v>
      </c>
      <c r="BO112" s="9">
        <v>0</v>
      </c>
      <c r="BP112" s="8">
        <v>572159.56999999995</v>
      </c>
      <c r="BQ112" s="9">
        <v>0</v>
      </c>
      <c r="BR112" s="8">
        <v>0</v>
      </c>
      <c r="BS112" s="9">
        <v>0</v>
      </c>
      <c r="BT112" s="40">
        <v>0</v>
      </c>
      <c r="BU112" s="9"/>
      <c r="BV112" s="8"/>
      <c r="BW112" s="9">
        <v>0</v>
      </c>
      <c r="BX112" s="40">
        <v>0</v>
      </c>
      <c r="BY112" s="9">
        <v>0</v>
      </c>
      <c r="BZ112" s="8"/>
      <c r="CA112" s="8">
        <f t="shared" si="29"/>
        <v>572159.56999999995</v>
      </c>
      <c r="CB112" s="8">
        <f t="shared" si="30"/>
        <v>572159.56999999995</v>
      </c>
      <c r="CC112" s="9">
        <v>0</v>
      </c>
      <c r="CD112" s="8">
        <v>0</v>
      </c>
      <c r="CE112" s="9">
        <v>0</v>
      </c>
      <c r="CF112" s="8">
        <v>0</v>
      </c>
      <c r="CG112" s="9">
        <v>0</v>
      </c>
      <c r="CH112" s="8">
        <v>572159.56999999995</v>
      </c>
      <c r="CI112" s="9">
        <v>0</v>
      </c>
      <c r="CJ112" s="8">
        <v>0</v>
      </c>
      <c r="CK112" s="9">
        <v>0</v>
      </c>
      <c r="CL112" s="40">
        <v>0</v>
      </c>
      <c r="CM112" s="9"/>
      <c r="CN112" s="8"/>
      <c r="CO112" s="9">
        <v>0</v>
      </c>
      <c r="CP112" s="40">
        <v>0</v>
      </c>
      <c r="CQ112" s="9">
        <v>0</v>
      </c>
      <c r="CR112" s="8"/>
    </row>
    <row r="113" spans="1:96" x14ac:dyDescent="0.25">
      <c r="A113" s="12">
        <v>92</v>
      </c>
      <c r="B113" s="18" t="s">
        <v>134</v>
      </c>
      <c r="C113" s="12">
        <v>330400</v>
      </c>
      <c r="D113" s="25" t="s">
        <v>176</v>
      </c>
      <c r="E113" s="25" t="s">
        <v>161</v>
      </c>
      <c r="F113" s="31" t="s">
        <v>177</v>
      </c>
      <c r="G113" s="8">
        <f t="shared" si="21"/>
        <v>478868.89</v>
      </c>
      <c r="H113" s="8">
        <f t="shared" si="22"/>
        <v>478868.89</v>
      </c>
      <c r="I113" s="9">
        <f t="shared" si="32"/>
        <v>360</v>
      </c>
      <c r="J113" s="8">
        <f t="shared" si="32"/>
        <v>162474.28</v>
      </c>
      <c r="K113" s="9">
        <f t="shared" si="32"/>
        <v>0</v>
      </c>
      <c r="L113" s="8">
        <f t="shared" si="32"/>
        <v>0</v>
      </c>
      <c r="M113" s="9">
        <f t="shared" si="32"/>
        <v>298</v>
      </c>
      <c r="N113" s="8">
        <f t="shared" si="32"/>
        <v>316394.61</v>
      </c>
      <c r="O113" s="9">
        <f t="shared" si="32"/>
        <v>0</v>
      </c>
      <c r="P113" s="8">
        <f t="shared" si="32"/>
        <v>0</v>
      </c>
      <c r="Q113" s="9">
        <f t="shared" si="32"/>
        <v>0</v>
      </c>
      <c r="R113" s="8">
        <f t="shared" si="32"/>
        <v>0</v>
      </c>
      <c r="S113" s="9">
        <f t="shared" si="32"/>
        <v>0</v>
      </c>
      <c r="T113" s="8">
        <f t="shared" si="32"/>
        <v>0</v>
      </c>
      <c r="U113" s="9">
        <f t="shared" si="32"/>
        <v>0</v>
      </c>
      <c r="V113" s="8">
        <f t="shared" si="32"/>
        <v>0</v>
      </c>
      <c r="W113" s="9">
        <f t="shared" si="32"/>
        <v>0</v>
      </c>
      <c r="X113" s="8">
        <f t="shared" si="18"/>
        <v>0</v>
      </c>
      <c r="Y113" s="8">
        <f t="shared" si="23"/>
        <v>119717.22</v>
      </c>
      <c r="Z113" s="8">
        <f t="shared" si="24"/>
        <v>119717.22</v>
      </c>
      <c r="AA113" s="9">
        <v>90</v>
      </c>
      <c r="AB113" s="8">
        <v>40618.57</v>
      </c>
      <c r="AC113" s="9">
        <v>0</v>
      </c>
      <c r="AD113" s="8">
        <v>0</v>
      </c>
      <c r="AE113" s="9">
        <v>75</v>
      </c>
      <c r="AF113" s="8">
        <v>79098.649999999994</v>
      </c>
      <c r="AG113" s="9">
        <v>0</v>
      </c>
      <c r="AH113" s="8">
        <v>0</v>
      </c>
      <c r="AI113" s="9">
        <v>0</v>
      </c>
      <c r="AJ113" s="40">
        <v>0</v>
      </c>
      <c r="AK113" s="9"/>
      <c r="AL113" s="8"/>
      <c r="AM113" s="9">
        <v>0</v>
      </c>
      <c r="AN113" s="40">
        <v>0</v>
      </c>
      <c r="AO113" s="9">
        <v>0</v>
      </c>
      <c r="AP113" s="8"/>
      <c r="AQ113" s="8">
        <f t="shared" si="25"/>
        <v>119717.22</v>
      </c>
      <c r="AR113" s="8">
        <f t="shared" si="26"/>
        <v>119717.22</v>
      </c>
      <c r="AS113" s="9">
        <v>90</v>
      </c>
      <c r="AT113" s="8">
        <v>40618.57</v>
      </c>
      <c r="AU113" s="9">
        <v>0</v>
      </c>
      <c r="AV113" s="8">
        <v>0</v>
      </c>
      <c r="AW113" s="9">
        <v>75</v>
      </c>
      <c r="AX113" s="8">
        <v>79098.649999999994</v>
      </c>
      <c r="AY113" s="9">
        <v>0</v>
      </c>
      <c r="AZ113" s="8">
        <v>0</v>
      </c>
      <c r="BA113" s="9">
        <v>0</v>
      </c>
      <c r="BB113" s="40">
        <v>0</v>
      </c>
      <c r="BC113" s="9"/>
      <c r="BD113" s="8"/>
      <c r="BE113" s="9">
        <v>0</v>
      </c>
      <c r="BF113" s="40">
        <v>0</v>
      </c>
      <c r="BG113" s="9">
        <v>0</v>
      </c>
      <c r="BH113" s="8"/>
      <c r="BI113" s="8">
        <f t="shared" si="27"/>
        <v>119717.22</v>
      </c>
      <c r="BJ113" s="8">
        <f t="shared" si="28"/>
        <v>119717.22</v>
      </c>
      <c r="BK113" s="9">
        <v>90</v>
      </c>
      <c r="BL113" s="8">
        <v>40618.57</v>
      </c>
      <c r="BM113" s="9">
        <v>0</v>
      </c>
      <c r="BN113" s="8">
        <v>0</v>
      </c>
      <c r="BO113" s="9">
        <v>75</v>
      </c>
      <c r="BP113" s="8">
        <v>79098.649999999994</v>
      </c>
      <c r="BQ113" s="9">
        <v>0</v>
      </c>
      <c r="BR113" s="8">
        <v>0</v>
      </c>
      <c r="BS113" s="9">
        <v>0</v>
      </c>
      <c r="BT113" s="40">
        <v>0</v>
      </c>
      <c r="BU113" s="9"/>
      <c r="BV113" s="8"/>
      <c r="BW113" s="9">
        <v>0</v>
      </c>
      <c r="BX113" s="40">
        <v>0</v>
      </c>
      <c r="BY113" s="9">
        <v>0</v>
      </c>
      <c r="BZ113" s="8"/>
      <c r="CA113" s="8">
        <f t="shared" si="29"/>
        <v>119717.23</v>
      </c>
      <c r="CB113" s="8">
        <f t="shared" si="30"/>
        <v>119717.23</v>
      </c>
      <c r="CC113" s="9">
        <v>90</v>
      </c>
      <c r="CD113" s="8">
        <v>40618.57</v>
      </c>
      <c r="CE113" s="9">
        <v>0</v>
      </c>
      <c r="CF113" s="8">
        <v>0</v>
      </c>
      <c r="CG113" s="9">
        <v>73</v>
      </c>
      <c r="CH113" s="8">
        <v>79098.66</v>
      </c>
      <c r="CI113" s="9">
        <v>0</v>
      </c>
      <c r="CJ113" s="8">
        <v>0</v>
      </c>
      <c r="CK113" s="9">
        <v>0</v>
      </c>
      <c r="CL113" s="40">
        <v>0</v>
      </c>
      <c r="CM113" s="9"/>
      <c r="CN113" s="8"/>
      <c r="CO113" s="9">
        <v>0</v>
      </c>
      <c r="CP113" s="40">
        <v>0</v>
      </c>
      <c r="CQ113" s="9">
        <v>0</v>
      </c>
      <c r="CR113" s="8"/>
    </row>
    <row r="114" spans="1:96" x14ac:dyDescent="0.25">
      <c r="A114" s="12">
        <v>93</v>
      </c>
      <c r="B114" s="18" t="s">
        <v>135</v>
      </c>
      <c r="C114" s="12">
        <v>330405</v>
      </c>
      <c r="D114" s="25" t="s">
        <v>176</v>
      </c>
      <c r="E114" s="25" t="s">
        <v>161</v>
      </c>
      <c r="F114" s="31" t="s">
        <v>177</v>
      </c>
      <c r="G114" s="8">
        <f t="shared" si="21"/>
        <v>571782.54</v>
      </c>
      <c r="H114" s="8">
        <f t="shared" si="22"/>
        <v>492658.76</v>
      </c>
      <c r="I114" s="9">
        <f t="shared" si="32"/>
        <v>515</v>
      </c>
      <c r="J114" s="8">
        <f t="shared" si="32"/>
        <v>252298.15</v>
      </c>
      <c r="K114" s="9">
        <f t="shared" si="32"/>
        <v>0</v>
      </c>
      <c r="L114" s="8">
        <f t="shared" si="32"/>
        <v>0</v>
      </c>
      <c r="M114" s="9">
        <f t="shared" si="32"/>
        <v>219</v>
      </c>
      <c r="N114" s="8">
        <f t="shared" si="32"/>
        <v>240360.61</v>
      </c>
      <c r="O114" s="9">
        <f t="shared" si="32"/>
        <v>12</v>
      </c>
      <c r="P114" s="8">
        <f t="shared" si="32"/>
        <v>79123.78</v>
      </c>
      <c r="Q114" s="9">
        <f t="shared" si="32"/>
        <v>0</v>
      </c>
      <c r="R114" s="8">
        <f t="shared" si="32"/>
        <v>0</v>
      </c>
      <c r="S114" s="9">
        <f t="shared" si="32"/>
        <v>0</v>
      </c>
      <c r="T114" s="8">
        <f t="shared" si="32"/>
        <v>0</v>
      </c>
      <c r="U114" s="9">
        <f t="shared" si="32"/>
        <v>0</v>
      </c>
      <c r="V114" s="8">
        <f t="shared" si="32"/>
        <v>0</v>
      </c>
      <c r="W114" s="9">
        <f t="shared" si="32"/>
        <v>0</v>
      </c>
      <c r="X114" s="8">
        <f t="shared" si="18"/>
        <v>0</v>
      </c>
      <c r="Y114" s="8">
        <f t="shared" si="23"/>
        <v>142945.64000000001</v>
      </c>
      <c r="Z114" s="8">
        <f t="shared" si="24"/>
        <v>123164.69</v>
      </c>
      <c r="AA114" s="9">
        <v>129</v>
      </c>
      <c r="AB114" s="8">
        <v>63074.54</v>
      </c>
      <c r="AC114" s="9">
        <v>0</v>
      </c>
      <c r="AD114" s="8">
        <v>0</v>
      </c>
      <c r="AE114" s="9">
        <v>55</v>
      </c>
      <c r="AF114" s="8">
        <v>60090.15</v>
      </c>
      <c r="AG114" s="9">
        <v>3</v>
      </c>
      <c r="AH114" s="8">
        <v>19780.95</v>
      </c>
      <c r="AI114" s="9">
        <v>0</v>
      </c>
      <c r="AJ114" s="40">
        <v>0</v>
      </c>
      <c r="AK114" s="9"/>
      <c r="AL114" s="8"/>
      <c r="AM114" s="9">
        <v>0</v>
      </c>
      <c r="AN114" s="40">
        <v>0</v>
      </c>
      <c r="AO114" s="9">
        <v>0</v>
      </c>
      <c r="AP114" s="8"/>
      <c r="AQ114" s="8">
        <f t="shared" si="25"/>
        <v>142945.64000000001</v>
      </c>
      <c r="AR114" s="8">
        <f t="shared" si="26"/>
        <v>123164.69</v>
      </c>
      <c r="AS114" s="9">
        <v>129</v>
      </c>
      <c r="AT114" s="8">
        <v>63074.54</v>
      </c>
      <c r="AU114" s="9">
        <v>0</v>
      </c>
      <c r="AV114" s="8">
        <v>0</v>
      </c>
      <c r="AW114" s="9">
        <v>55</v>
      </c>
      <c r="AX114" s="8">
        <v>60090.15</v>
      </c>
      <c r="AY114" s="9">
        <v>3</v>
      </c>
      <c r="AZ114" s="8">
        <v>19780.95</v>
      </c>
      <c r="BA114" s="9">
        <v>0</v>
      </c>
      <c r="BB114" s="40">
        <v>0</v>
      </c>
      <c r="BC114" s="9"/>
      <c r="BD114" s="8"/>
      <c r="BE114" s="9">
        <v>0</v>
      </c>
      <c r="BF114" s="40">
        <v>0</v>
      </c>
      <c r="BG114" s="9">
        <v>0</v>
      </c>
      <c r="BH114" s="8"/>
      <c r="BI114" s="8">
        <f t="shared" si="27"/>
        <v>142945.64000000001</v>
      </c>
      <c r="BJ114" s="8">
        <f t="shared" si="28"/>
        <v>123164.69</v>
      </c>
      <c r="BK114" s="9">
        <v>129</v>
      </c>
      <c r="BL114" s="8">
        <v>63074.54</v>
      </c>
      <c r="BM114" s="9">
        <v>0</v>
      </c>
      <c r="BN114" s="8">
        <v>0</v>
      </c>
      <c r="BO114" s="9">
        <v>55</v>
      </c>
      <c r="BP114" s="8">
        <v>60090.15</v>
      </c>
      <c r="BQ114" s="9">
        <v>3</v>
      </c>
      <c r="BR114" s="8">
        <v>19780.95</v>
      </c>
      <c r="BS114" s="9">
        <v>0</v>
      </c>
      <c r="BT114" s="40">
        <v>0</v>
      </c>
      <c r="BU114" s="9"/>
      <c r="BV114" s="8"/>
      <c r="BW114" s="9">
        <v>0</v>
      </c>
      <c r="BX114" s="40">
        <v>0</v>
      </c>
      <c r="BY114" s="9">
        <v>0</v>
      </c>
      <c r="BZ114" s="8"/>
      <c r="CA114" s="8">
        <f t="shared" si="29"/>
        <v>142945.62</v>
      </c>
      <c r="CB114" s="8">
        <f t="shared" si="30"/>
        <v>123164.69</v>
      </c>
      <c r="CC114" s="9">
        <v>128</v>
      </c>
      <c r="CD114" s="8">
        <v>63074.53</v>
      </c>
      <c r="CE114" s="9">
        <v>0</v>
      </c>
      <c r="CF114" s="8">
        <v>0</v>
      </c>
      <c r="CG114" s="9">
        <v>54</v>
      </c>
      <c r="CH114" s="8">
        <v>60090.16</v>
      </c>
      <c r="CI114" s="9">
        <v>3</v>
      </c>
      <c r="CJ114" s="8">
        <v>19780.93</v>
      </c>
      <c r="CK114" s="9">
        <v>0</v>
      </c>
      <c r="CL114" s="40">
        <v>0</v>
      </c>
      <c r="CM114" s="9"/>
      <c r="CN114" s="8"/>
      <c r="CO114" s="9">
        <v>0</v>
      </c>
      <c r="CP114" s="40">
        <v>0</v>
      </c>
      <c r="CQ114" s="9">
        <v>0</v>
      </c>
      <c r="CR114" s="8"/>
    </row>
    <row r="115" spans="1:96" x14ac:dyDescent="0.25">
      <c r="A115" s="12"/>
      <c r="B115" s="17" t="s">
        <v>85</v>
      </c>
      <c r="C115" s="12"/>
      <c r="D115" s="25"/>
      <c r="E115" s="25"/>
      <c r="F115" s="31"/>
      <c r="G115" s="8">
        <f t="shared" si="21"/>
        <v>0</v>
      </c>
      <c r="H115" s="8">
        <f t="shared" si="22"/>
        <v>0</v>
      </c>
      <c r="I115" s="9">
        <f t="shared" si="32"/>
        <v>0</v>
      </c>
      <c r="J115" s="8">
        <f t="shared" si="32"/>
        <v>0</v>
      </c>
      <c r="K115" s="9">
        <f t="shared" si="32"/>
        <v>0</v>
      </c>
      <c r="L115" s="8">
        <f t="shared" si="32"/>
        <v>0</v>
      </c>
      <c r="M115" s="9">
        <f t="shared" si="32"/>
        <v>0</v>
      </c>
      <c r="N115" s="8">
        <f t="shared" si="32"/>
        <v>0</v>
      </c>
      <c r="O115" s="9">
        <f t="shared" si="32"/>
        <v>0</v>
      </c>
      <c r="P115" s="8">
        <f t="shared" si="32"/>
        <v>0</v>
      </c>
      <c r="Q115" s="9">
        <f t="shared" si="32"/>
        <v>0</v>
      </c>
      <c r="R115" s="8">
        <f t="shared" si="32"/>
        <v>0</v>
      </c>
      <c r="S115" s="9">
        <f t="shared" si="32"/>
        <v>0</v>
      </c>
      <c r="T115" s="8">
        <f t="shared" si="32"/>
        <v>0</v>
      </c>
      <c r="U115" s="9">
        <f t="shared" si="32"/>
        <v>0</v>
      </c>
      <c r="V115" s="8">
        <f t="shared" si="32"/>
        <v>0</v>
      </c>
      <c r="W115" s="9">
        <f t="shared" si="32"/>
        <v>0</v>
      </c>
      <c r="X115" s="8">
        <f t="shared" si="18"/>
        <v>0</v>
      </c>
      <c r="Y115" s="8">
        <f t="shared" si="23"/>
        <v>0</v>
      </c>
      <c r="Z115" s="8">
        <f t="shared" si="24"/>
        <v>0</v>
      </c>
      <c r="AA115" s="9">
        <v>0</v>
      </c>
      <c r="AB115" s="8">
        <v>0</v>
      </c>
      <c r="AC115" s="9">
        <v>0</v>
      </c>
      <c r="AD115" s="8">
        <v>0</v>
      </c>
      <c r="AE115" s="9">
        <v>0</v>
      </c>
      <c r="AF115" s="8">
        <v>0</v>
      </c>
      <c r="AG115" s="9">
        <v>0</v>
      </c>
      <c r="AH115" s="8">
        <v>0</v>
      </c>
      <c r="AI115" s="9">
        <v>0</v>
      </c>
      <c r="AJ115" s="40">
        <v>0</v>
      </c>
      <c r="AK115" s="9"/>
      <c r="AL115" s="8"/>
      <c r="AM115" s="9">
        <v>0</v>
      </c>
      <c r="AN115" s="40">
        <v>0</v>
      </c>
      <c r="AO115" s="9">
        <v>0</v>
      </c>
      <c r="AP115" s="8"/>
      <c r="AQ115" s="8">
        <f t="shared" si="25"/>
        <v>0</v>
      </c>
      <c r="AR115" s="8">
        <f t="shared" si="26"/>
        <v>0</v>
      </c>
      <c r="AS115" s="9">
        <v>0</v>
      </c>
      <c r="AT115" s="8">
        <v>0</v>
      </c>
      <c r="AU115" s="9">
        <v>0</v>
      </c>
      <c r="AV115" s="8">
        <v>0</v>
      </c>
      <c r="AW115" s="9">
        <v>0</v>
      </c>
      <c r="AX115" s="8">
        <v>0</v>
      </c>
      <c r="AY115" s="9">
        <v>0</v>
      </c>
      <c r="AZ115" s="8">
        <v>0</v>
      </c>
      <c r="BA115" s="9">
        <v>0</v>
      </c>
      <c r="BB115" s="40">
        <v>0</v>
      </c>
      <c r="BC115" s="9"/>
      <c r="BD115" s="8"/>
      <c r="BE115" s="9">
        <v>0</v>
      </c>
      <c r="BF115" s="40">
        <v>0</v>
      </c>
      <c r="BG115" s="9">
        <v>0</v>
      </c>
      <c r="BH115" s="8"/>
      <c r="BI115" s="8">
        <f t="shared" si="27"/>
        <v>0</v>
      </c>
      <c r="BJ115" s="8">
        <f t="shared" si="28"/>
        <v>0</v>
      </c>
      <c r="BK115" s="9">
        <v>0</v>
      </c>
      <c r="BL115" s="8">
        <v>0</v>
      </c>
      <c r="BM115" s="9">
        <v>0</v>
      </c>
      <c r="BN115" s="8">
        <v>0</v>
      </c>
      <c r="BO115" s="9">
        <v>0</v>
      </c>
      <c r="BP115" s="8">
        <v>0</v>
      </c>
      <c r="BQ115" s="9">
        <v>0</v>
      </c>
      <c r="BR115" s="8">
        <v>0</v>
      </c>
      <c r="BS115" s="9">
        <v>0</v>
      </c>
      <c r="BT115" s="40">
        <v>0</v>
      </c>
      <c r="BU115" s="9"/>
      <c r="BV115" s="8"/>
      <c r="BW115" s="9">
        <v>0</v>
      </c>
      <c r="BX115" s="40">
        <v>0</v>
      </c>
      <c r="BY115" s="9">
        <v>0</v>
      </c>
      <c r="BZ115" s="8"/>
      <c r="CA115" s="8">
        <f t="shared" si="29"/>
        <v>0</v>
      </c>
      <c r="CB115" s="8">
        <f t="shared" si="30"/>
        <v>0</v>
      </c>
      <c r="CC115" s="9">
        <v>0</v>
      </c>
      <c r="CD115" s="8">
        <v>0</v>
      </c>
      <c r="CE115" s="9">
        <v>0</v>
      </c>
      <c r="CF115" s="8">
        <v>0</v>
      </c>
      <c r="CG115" s="9">
        <v>0</v>
      </c>
      <c r="CH115" s="8">
        <v>0</v>
      </c>
      <c r="CI115" s="9">
        <v>0</v>
      </c>
      <c r="CJ115" s="8">
        <v>0</v>
      </c>
      <c r="CK115" s="9">
        <v>0</v>
      </c>
      <c r="CL115" s="40">
        <v>0</v>
      </c>
      <c r="CM115" s="9"/>
      <c r="CN115" s="8"/>
      <c r="CO115" s="9">
        <v>0</v>
      </c>
      <c r="CP115" s="40">
        <v>0</v>
      </c>
      <c r="CQ115" s="9">
        <v>0</v>
      </c>
      <c r="CR115" s="8"/>
    </row>
    <row r="116" spans="1:96" x14ac:dyDescent="0.25">
      <c r="A116" s="12">
        <v>94</v>
      </c>
      <c r="B116" s="18" t="s">
        <v>86</v>
      </c>
      <c r="C116" s="12">
        <v>330071</v>
      </c>
      <c r="D116" s="25" t="s">
        <v>178</v>
      </c>
      <c r="E116" s="25" t="s">
        <v>155</v>
      </c>
      <c r="F116" s="31" t="s">
        <v>179</v>
      </c>
      <c r="G116" s="8">
        <f t="shared" si="21"/>
        <v>231957830.88999999</v>
      </c>
      <c r="H116" s="8">
        <f t="shared" si="22"/>
        <v>121417115.14</v>
      </c>
      <c r="I116" s="9">
        <f t="shared" si="32"/>
        <v>110715</v>
      </c>
      <c r="J116" s="8">
        <f t="shared" si="32"/>
        <v>60581662.229999997</v>
      </c>
      <c r="K116" s="9">
        <f t="shared" si="32"/>
        <v>12874</v>
      </c>
      <c r="L116" s="8">
        <f t="shared" si="32"/>
        <v>4857341.07</v>
      </c>
      <c r="M116" s="9">
        <f t="shared" si="32"/>
        <v>42903</v>
      </c>
      <c r="N116" s="8">
        <f t="shared" si="32"/>
        <v>55978111.840000004</v>
      </c>
      <c r="O116" s="9">
        <f t="shared" si="32"/>
        <v>1160</v>
      </c>
      <c r="P116" s="8">
        <f t="shared" si="32"/>
        <v>8168634.8899999997</v>
      </c>
      <c r="Q116" s="9">
        <f t="shared" si="32"/>
        <v>3743</v>
      </c>
      <c r="R116" s="8">
        <f t="shared" si="32"/>
        <v>65780318.57</v>
      </c>
      <c r="S116" s="9">
        <f t="shared" si="32"/>
        <v>0</v>
      </c>
      <c r="T116" s="8">
        <f t="shared" si="32"/>
        <v>0</v>
      </c>
      <c r="U116" s="9">
        <f t="shared" si="32"/>
        <v>0</v>
      </c>
      <c r="V116" s="8">
        <f t="shared" si="32"/>
        <v>0</v>
      </c>
      <c r="W116" s="9">
        <f t="shared" si="32"/>
        <v>12477</v>
      </c>
      <c r="X116" s="8">
        <f t="shared" si="18"/>
        <v>36591762.289999999</v>
      </c>
      <c r="Y116" s="8">
        <f t="shared" si="23"/>
        <v>58423852.579999998</v>
      </c>
      <c r="Z116" s="8">
        <f t="shared" si="24"/>
        <v>30778421.149999999</v>
      </c>
      <c r="AA116" s="9">
        <v>27679</v>
      </c>
      <c r="AB116" s="8">
        <v>15336279.619999999</v>
      </c>
      <c r="AC116" s="9">
        <v>3219</v>
      </c>
      <c r="AD116" s="8">
        <v>1214335.27</v>
      </c>
      <c r="AE116" s="9">
        <v>10726</v>
      </c>
      <c r="AF116" s="8">
        <v>14227806.26</v>
      </c>
      <c r="AG116" s="9">
        <v>290</v>
      </c>
      <c r="AH116" s="8">
        <v>2042158.72</v>
      </c>
      <c r="AI116" s="9">
        <v>936</v>
      </c>
      <c r="AJ116" s="40">
        <v>16445079.640000001</v>
      </c>
      <c r="AK116" s="9"/>
      <c r="AL116" s="8"/>
      <c r="AM116" s="9">
        <v>0</v>
      </c>
      <c r="AN116" s="40">
        <v>0</v>
      </c>
      <c r="AO116" s="9">
        <v>3119</v>
      </c>
      <c r="AP116" s="8">
        <v>9158193.0700000003</v>
      </c>
      <c r="AQ116" s="8">
        <f t="shared" si="25"/>
        <v>58423852.579999998</v>
      </c>
      <c r="AR116" s="8">
        <f t="shared" si="26"/>
        <v>30778421.149999999</v>
      </c>
      <c r="AS116" s="9">
        <v>27679</v>
      </c>
      <c r="AT116" s="8">
        <v>15336279.619999999</v>
      </c>
      <c r="AU116" s="9">
        <v>3219</v>
      </c>
      <c r="AV116" s="8">
        <v>1214335.27</v>
      </c>
      <c r="AW116" s="9">
        <v>10726</v>
      </c>
      <c r="AX116" s="8">
        <v>14227806.26</v>
      </c>
      <c r="AY116" s="9">
        <v>290</v>
      </c>
      <c r="AZ116" s="8">
        <v>2042158.72</v>
      </c>
      <c r="BA116" s="9">
        <v>936</v>
      </c>
      <c r="BB116" s="40">
        <v>16445079.640000001</v>
      </c>
      <c r="BC116" s="9"/>
      <c r="BD116" s="8"/>
      <c r="BE116" s="9">
        <v>0</v>
      </c>
      <c r="BF116" s="40">
        <v>0</v>
      </c>
      <c r="BG116" s="9">
        <v>3119</v>
      </c>
      <c r="BH116" s="8">
        <v>9158193.0700000003</v>
      </c>
      <c r="BI116" s="8">
        <f t="shared" si="27"/>
        <v>58423852.579999998</v>
      </c>
      <c r="BJ116" s="8">
        <f t="shared" si="28"/>
        <v>30778421.149999999</v>
      </c>
      <c r="BK116" s="9">
        <v>27679</v>
      </c>
      <c r="BL116" s="8">
        <v>15336279.619999999</v>
      </c>
      <c r="BM116" s="9">
        <v>3219</v>
      </c>
      <c r="BN116" s="8">
        <v>1214335.27</v>
      </c>
      <c r="BO116" s="9">
        <v>10726</v>
      </c>
      <c r="BP116" s="8">
        <v>14227806.26</v>
      </c>
      <c r="BQ116" s="9">
        <v>290</v>
      </c>
      <c r="BR116" s="8">
        <v>2042158.72</v>
      </c>
      <c r="BS116" s="9">
        <v>936</v>
      </c>
      <c r="BT116" s="40">
        <v>16445079.640000001</v>
      </c>
      <c r="BU116" s="9"/>
      <c r="BV116" s="8"/>
      <c r="BW116" s="9">
        <v>0</v>
      </c>
      <c r="BX116" s="40">
        <v>0</v>
      </c>
      <c r="BY116" s="9">
        <v>3119</v>
      </c>
      <c r="BZ116" s="8">
        <v>9158193.0700000003</v>
      </c>
      <c r="CA116" s="8">
        <f t="shared" si="29"/>
        <v>56686273.149999999</v>
      </c>
      <c r="CB116" s="8">
        <f t="shared" si="30"/>
        <v>29081851.690000001</v>
      </c>
      <c r="CC116" s="9">
        <v>27678</v>
      </c>
      <c r="CD116" s="8">
        <v>14572823.369999999</v>
      </c>
      <c r="CE116" s="9">
        <v>3217</v>
      </c>
      <c r="CF116" s="8">
        <v>1214335.26</v>
      </c>
      <c r="CG116" s="9">
        <v>10725</v>
      </c>
      <c r="CH116" s="8">
        <v>13294693.060000001</v>
      </c>
      <c r="CI116" s="9">
        <v>290</v>
      </c>
      <c r="CJ116" s="8">
        <v>2042158.73</v>
      </c>
      <c r="CK116" s="9">
        <v>935</v>
      </c>
      <c r="CL116" s="40">
        <v>16445079.65</v>
      </c>
      <c r="CM116" s="9"/>
      <c r="CN116" s="8"/>
      <c r="CO116" s="9">
        <v>0</v>
      </c>
      <c r="CP116" s="40">
        <v>0</v>
      </c>
      <c r="CQ116" s="9">
        <v>3120</v>
      </c>
      <c r="CR116" s="8">
        <v>9117183.0800000001</v>
      </c>
    </row>
    <row r="117" spans="1:96" x14ac:dyDescent="0.25">
      <c r="A117" s="12">
        <v>95</v>
      </c>
      <c r="B117" s="18" t="s">
        <v>87</v>
      </c>
      <c r="C117" s="12">
        <v>330359</v>
      </c>
      <c r="D117" s="25" t="s">
        <v>178</v>
      </c>
      <c r="E117" s="25" t="s">
        <v>161</v>
      </c>
      <c r="F117" s="31" t="s">
        <v>179</v>
      </c>
      <c r="G117" s="8">
        <f t="shared" si="21"/>
        <v>13436639.800000001</v>
      </c>
      <c r="H117" s="8">
        <f t="shared" si="22"/>
        <v>3814580.31</v>
      </c>
      <c r="I117" s="9">
        <f t="shared" si="32"/>
        <v>129</v>
      </c>
      <c r="J117" s="8">
        <f t="shared" si="32"/>
        <v>73099.08</v>
      </c>
      <c r="K117" s="9">
        <f t="shared" si="32"/>
        <v>2876</v>
      </c>
      <c r="L117" s="8">
        <f t="shared" si="32"/>
        <v>1197964.98</v>
      </c>
      <c r="M117" s="9">
        <f t="shared" si="32"/>
        <v>6029</v>
      </c>
      <c r="N117" s="8">
        <f t="shared" si="32"/>
        <v>2543516.25</v>
      </c>
      <c r="O117" s="9">
        <f t="shared" si="32"/>
        <v>965</v>
      </c>
      <c r="P117" s="8">
        <f t="shared" si="32"/>
        <v>9622059.4900000002</v>
      </c>
      <c r="Q117" s="9">
        <f t="shared" si="32"/>
        <v>0</v>
      </c>
      <c r="R117" s="8">
        <f t="shared" si="32"/>
        <v>0</v>
      </c>
      <c r="S117" s="9">
        <f t="shared" si="32"/>
        <v>0</v>
      </c>
      <c r="T117" s="8">
        <f t="shared" si="32"/>
        <v>0</v>
      </c>
      <c r="U117" s="9">
        <f t="shared" si="32"/>
        <v>0</v>
      </c>
      <c r="V117" s="8">
        <f t="shared" si="32"/>
        <v>0</v>
      </c>
      <c r="W117" s="9">
        <f t="shared" si="32"/>
        <v>0</v>
      </c>
      <c r="X117" s="8">
        <f t="shared" si="18"/>
        <v>0</v>
      </c>
      <c r="Y117" s="8">
        <f t="shared" si="23"/>
        <v>3359159.95</v>
      </c>
      <c r="Z117" s="8">
        <f t="shared" si="24"/>
        <v>953645.08</v>
      </c>
      <c r="AA117" s="9">
        <v>32</v>
      </c>
      <c r="AB117" s="8">
        <v>18274.77</v>
      </c>
      <c r="AC117" s="9">
        <v>719</v>
      </c>
      <c r="AD117" s="8">
        <v>299491.25</v>
      </c>
      <c r="AE117" s="9">
        <v>1507</v>
      </c>
      <c r="AF117" s="8">
        <v>635879.06000000006</v>
      </c>
      <c r="AG117" s="9">
        <v>241</v>
      </c>
      <c r="AH117" s="8">
        <v>2405514.87</v>
      </c>
      <c r="AI117" s="9">
        <v>0</v>
      </c>
      <c r="AJ117" s="40">
        <v>0</v>
      </c>
      <c r="AK117" s="9"/>
      <c r="AL117" s="8"/>
      <c r="AM117" s="9">
        <v>0</v>
      </c>
      <c r="AN117" s="40">
        <v>0</v>
      </c>
      <c r="AO117" s="9">
        <v>0</v>
      </c>
      <c r="AP117" s="8"/>
      <c r="AQ117" s="8">
        <f t="shared" si="25"/>
        <v>3359159.95</v>
      </c>
      <c r="AR117" s="8">
        <f t="shared" si="26"/>
        <v>953645.08</v>
      </c>
      <c r="AS117" s="9">
        <v>32</v>
      </c>
      <c r="AT117" s="8">
        <v>18274.77</v>
      </c>
      <c r="AU117" s="9">
        <v>719</v>
      </c>
      <c r="AV117" s="8">
        <v>299491.25</v>
      </c>
      <c r="AW117" s="9">
        <v>1507</v>
      </c>
      <c r="AX117" s="8">
        <v>635879.06000000006</v>
      </c>
      <c r="AY117" s="9">
        <v>241</v>
      </c>
      <c r="AZ117" s="8">
        <v>2405514.87</v>
      </c>
      <c r="BA117" s="9">
        <v>0</v>
      </c>
      <c r="BB117" s="40">
        <v>0</v>
      </c>
      <c r="BC117" s="9"/>
      <c r="BD117" s="8"/>
      <c r="BE117" s="9">
        <v>0</v>
      </c>
      <c r="BF117" s="40">
        <v>0</v>
      </c>
      <c r="BG117" s="9">
        <v>0</v>
      </c>
      <c r="BH117" s="8"/>
      <c r="BI117" s="8">
        <f t="shared" si="27"/>
        <v>3359159.95</v>
      </c>
      <c r="BJ117" s="8">
        <f t="shared" si="28"/>
        <v>953645.08</v>
      </c>
      <c r="BK117" s="9">
        <v>32</v>
      </c>
      <c r="BL117" s="8">
        <v>18274.77</v>
      </c>
      <c r="BM117" s="9">
        <v>719</v>
      </c>
      <c r="BN117" s="8">
        <v>299491.25</v>
      </c>
      <c r="BO117" s="9">
        <v>1507</v>
      </c>
      <c r="BP117" s="8">
        <v>635879.06000000006</v>
      </c>
      <c r="BQ117" s="9">
        <v>241</v>
      </c>
      <c r="BR117" s="8">
        <v>2405514.87</v>
      </c>
      <c r="BS117" s="9">
        <v>0</v>
      </c>
      <c r="BT117" s="40">
        <v>0</v>
      </c>
      <c r="BU117" s="9"/>
      <c r="BV117" s="8"/>
      <c r="BW117" s="9">
        <v>0</v>
      </c>
      <c r="BX117" s="40">
        <v>0</v>
      </c>
      <c r="BY117" s="9">
        <v>0</v>
      </c>
      <c r="BZ117" s="8"/>
      <c r="CA117" s="8">
        <f t="shared" si="29"/>
        <v>3359159.95</v>
      </c>
      <c r="CB117" s="8">
        <f t="shared" si="30"/>
        <v>953645.07</v>
      </c>
      <c r="CC117" s="9">
        <v>33</v>
      </c>
      <c r="CD117" s="8">
        <v>18274.77</v>
      </c>
      <c r="CE117" s="9">
        <v>719</v>
      </c>
      <c r="CF117" s="8">
        <v>299491.23</v>
      </c>
      <c r="CG117" s="9">
        <v>1508</v>
      </c>
      <c r="CH117" s="8">
        <v>635879.06999999995</v>
      </c>
      <c r="CI117" s="9">
        <v>242</v>
      </c>
      <c r="CJ117" s="8">
        <v>2405514.88</v>
      </c>
      <c r="CK117" s="9">
        <v>0</v>
      </c>
      <c r="CL117" s="40">
        <v>0</v>
      </c>
      <c r="CM117" s="9"/>
      <c r="CN117" s="8"/>
      <c r="CO117" s="9">
        <v>0</v>
      </c>
      <c r="CP117" s="40">
        <v>0</v>
      </c>
      <c r="CQ117" s="9">
        <v>0</v>
      </c>
      <c r="CR117" s="8"/>
    </row>
    <row r="118" spans="1:96" x14ac:dyDescent="0.25">
      <c r="A118" s="12">
        <v>96</v>
      </c>
      <c r="B118" s="18" t="s">
        <v>88</v>
      </c>
      <c r="C118" s="12">
        <v>330360</v>
      </c>
      <c r="D118" s="25" t="s">
        <v>178</v>
      </c>
      <c r="E118" s="25" t="s">
        <v>161</v>
      </c>
      <c r="F118" s="31" t="s">
        <v>179</v>
      </c>
      <c r="G118" s="8">
        <f t="shared" si="21"/>
        <v>13818523.390000001</v>
      </c>
      <c r="H118" s="8">
        <f t="shared" si="22"/>
        <v>8906327.5999999996</v>
      </c>
      <c r="I118" s="9">
        <f t="shared" si="32"/>
        <v>0</v>
      </c>
      <c r="J118" s="8">
        <f t="shared" si="32"/>
        <v>0</v>
      </c>
      <c r="K118" s="9">
        <f t="shared" si="32"/>
        <v>0</v>
      </c>
      <c r="L118" s="8">
        <f t="shared" si="32"/>
        <v>0</v>
      </c>
      <c r="M118" s="9">
        <f t="shared" si="32"/>
        <v>14287</v>
      </c>
      <c r="N118" s="8">
        <f t="shared" si="32"/>
        <v>8906327.5999999996</v>
      </c>
      <c r="O118" s="9">
        <f t="shared" si="32"/>
        <v>452</v>
      </c>
      <c r="P118" s="8">
        <f t="shared" si="32"/>
        <v>3263196.69</v>
      </c>
      <c r="Q118" s="9">
        <f t="shared" si="32"/>
        <v>139</v>
      </c>
      <c r="R118" s="8">
        <f t="shared" si="32"/>
        <v>1648999.1</v>
      </c>
      <c r="S118" s="9">
        <f t="shared" si="32"/>
        <v>0</v>
      </c>
      <c r="T118" s="8">
        <f t="shared" si="32"/>
        <v>0</v>
      </c>
      <c r="U118" s="9">
        <f t="shared" si="32"/>
        <v>0</v>
      </c>
      <c r="V118" s="8">
        <f t="shared" si="32"/>
        <v>0</v>
      </c>
      <c r="W118" s="9">
        <f t="shared" si="32"/>
        <v>0</v>
      </c>
      <c r="X118" s="8">
        <f t="shared" si="18"/>
        <v>0</v>
      </c>
      <c r="Y118" s="8">
        <f t="shared" si="23"/>
        <v>3454630.85</v>
      </c>
      <c r="Z118" s="8">
        <f t="shared" si="24"/>
        <v>2226581.9</v>
      </c>
      <c r="AA118" s="9">
        <v>0</v>
      </c>
      <c r="AB118" s="8">
        <v>0</v>
      </c>
      <c r="AC118" s="9">
        <v>0</v>
      </c>
      <c r="AD118" s="8">
        <v>0</v>
      </c>
      <c r="AE118" s="9">
        <v>3572</v>
      </c>
      <c r="AF118" s="8">
        <v>2226581.9</v>
      </c>
      <c r="AG118" s="9">
        <v>113</v>
      </c>
      <c r="AH118" s="8">
        <v>815799.17</v>
      </c>
      <c r="AI118" s="9">
        <v>35</v>
      </c>
      <c r="AJ118" s="40">
        <v>412249.78</v>
      </c>
      <c r="AK118" s="9"/>
      <c r="AL118" s="8"/>
      <c r="AM118" s="9">
        <v>0</v>
      </c>
      <c r="AN118" s="40">
        <v>0</v>
      </c>
      <c r="AO118" s="9">
        <v>0</v>
      </c>
      <c r="AP118" s="8"/>
      <c r="AQ118" s="8">
        <f t="shared" si="25"/>
        <v>3454630.85</v>
      </c>
      <c r="AR118" s="8">
        <f t="shared" si="26"/>
        <v>2226581.9</v>
      </c>
      <c r="AS118" s="9">
        <v>0</v>
      </c>
      <c r="AT118" s="8">
        <v>0</v>
      </c>
      <c r="AU118" s="9">
        <v>0</v>
      </c>
      <c r="AV118" s="8">
        <v>0</v>
      </c>
      <c r="AW118" s="9">
        <v>3572</v>
      </c>
      <c r="AX118" s="8">
        <v>2226581.9</v>
      </c>
      <c r="AY118" s="9">
        <v>113</v>
      </c>
      <c r="AZ118" s="8">
        <v>815799.17</v>
      </c>
      <c r="BA118" s="9">
        <v>35</v>
      </c>
      <c r="BB118" s="40">
        <v>412249.78</v>
      </c>
      <c r="BC118" s="9"/>
      <c r="BD118" s="8"/>
      <c r="BE118" s="9">
        <v>0</v>
      </c>
      <c r="BF118" s="40">
        <v>0</v>
      </c>
      <c r="BG118" s="9">
        <v>0</v>
      </c>
      <c r="BH118" s="8"/>
      <c r="BI118" s="8">
        <f t="shared" si="27"/>
        <v>3454630.85</v>
      </c>
      <c r="BJ118" s="8">
        <f t="shared" si="28"/>
        <v>2226581.9</v>
      </c>
      <c r="BK118" s="9">
        <v>0</v>
      </c>
      <c r="BL118" s="8">
        <v>0</v>
      </c>
      <c r="BM118" s="9">
        <v>0</v>
      </c>
      <c r="BN118" s="8">
        <v>0</v>
      </c>
      <c r="BO118" s="9">
        <v>3572</v>
      </c>
      <c r="BP118" s="8">
        <v>2226581.9</v>
      </c>
      <c r="BQ118" s="9">
        <v>113</v>
      </c>
      <c r="BR118" s="8">
        <v>815799.17</v>
      </c>
      <c r="BS118" s="9">
        <v>35</v>
      </c>
      <c r="BT118" s="40">
        <v>412249.78</v>
      </c>
      <c r="BU118" s="9"/>
      <c r="BV118" s="8"/>
      <c r="BW118" s="9">
        <v>0</v>
      </c>
      <c r="BX118" s="40">
        <v>0</v>
      </c>
      <c r="BY118" s="9">
        <v>0</v>
      </c>
      <c r="BZ118" s="8"/>
      <c r="CA118" s="8">
        <f t="shared" si="29"/>
        <v>3454630.84</v>
      </c>
      <c r="CB118" s="8">
        <f t="shared" si="30"/>
        <v>2226581.9</v>
      </c>
      <c r="CC118" s="9">
        <v>0</v>
      </c>
      <c r="CD118" s="8">
        <v>0</v>
      </c>
      <c r="CE118" s="9">
        <v>0</v>
      </c>
      <c r="CF118" s="8">
        <v>0</v>
      </c>
      <c r="CG118" s="9">
        <v>3571</v>
      </c>
      <c r="CH118" s="8">
        <v>2226581.9</v>
      </c>
      <c r="CI118" s="9">
        <v>113</v>
      </c>
      <c r="CJ118" s="8">
        <v>815799.18</v>
      </c>
      <c r="CK118" s="9">
        <v>34</v>
      </c>
      <c r="CL118" s="40">
        <v>412249.76</v>
      </c>
      <c r="CM118" s="9"/>
      <c r="CN118" s="8"/>
      <c r="CO118" s="9">
        <v>0</v>
      </c>
      <c r="CP118" s="40">
        <v>0</v>
      </c>
      <c r="CQ118" s="9">
        <v>0</v>
      </c>
      <c r="CR118" s="8"/>
    </row>
    <row r="119" spans="1:96" x14ac:dyDescent="0.25">
      <c r="A119" s="12">
        <v>97</v>
      </c>
      <c r="B119" s="18" t="s">
        <v>142</v>
      </c>
      <c r="C119" s="12">
        <v>330415</v>
      </c>
      <c r="D119" s="25" t="s">
        <v>178</v>
      </c>
      <c r="E119" s="25" t="s">
        <v>161</v>
      </c>
      <c r="F119" s="31" t="s">
        <v>179</v>
      </c>
      <c r="G119" s="8">
        <f t="shared" si="21"/>
        <v>1033438.56</v>
      </c>
      <c r="H119" s="8">
        <f t="shared" si="22"/>
        <v>1033438.56</v>
      </c>
      <c r="I119" s="9">
        <f t="shared" si="32"/>
        <v>0</v>
      </c>
      <c r="J119" s="8">
        <f t="shared" si="32"/>
        <v>0</v>
      </c>
      <c r="K119" s="9">
        <f t="shared" si="32"/>
        <v>0</v>
      </c>
      <c r="L119" s="8">
        <f t="shared" si="32"/>
        <v>0</v>
      </c>
      <c r="M119" s="9">
        <f t="shared" si="32"/>
        <v>2803</v>
      </c>
      <c r="N119" s="8">
        <f t="shared" si="32"/>
        <v>1033438.56</v>
      </c>
      <c r="O119" s="9">
        <f t="shared" si="32"/>
        <v>0</v>
      </c>
      <c r="P119" s="8">
        <f t="shared" si="32"/>
        <v>0</v>
      </c>
      <c r="Q119" s="9">
        <f t="shared" si="32"/>
        <v>0</v>
      </c>
      <c r="R119" s="8">
        <f t="shared" si="32"/>
        <v>0</v>
      </c>
      <c r="S119" s="9">
        <f t="shared" si="32"/>
        <v>0</v>
      </c>
      <c r="T119" s="8">
        <f t="shared" si="32"/>
        <v>0</v>
      </c>
      <c r="U119" s="9">
        <f t="shared" si="32"/>
        <v>0</v>
      </c>
      <c r="V119" s="8">
        <f t="shared" si="32"/>
        <v>0</v>
      </c>
      <c r="W119" s="9">
        <f t="shared" si="32"/>
        <v>0</v>
      </c>
      <c r="X119" s="8">
        <f t="shared" si="18"/>
        <v>0</v>
      </c>
      <c r="Y119" s="8">
        <f t="shared" si="23"/>
        <v>258359.64</v>
      </c>
      <c r="Z119" s="8">
        <f t="shared" si="24"/>
        <v>258359.64</v>
      </c>
      <c r="AA119" s="9">
        <v>0</v>
      </c>
      <c r="AB119" s="8">
        <v>0</v>
      </c>
      <c r="AC119" s="9">
        <v>0</v>
      </c>
      <c r="AD119" s="8">
        <v>0</v>
      </c>
      <c r="AE119" s="9">
        <v>701</v>
      </c>
      <c r="AF119" s="8">
        <v>258359.64</v>
      </c>
      <c r="AG119" s="9">
        <v>0</v>
      </c>
      <c r="AH119" s="8">
        <v>0</v>
      </c>
      <c r="AI119" s="9">
        <v>0</v>
      </c>
      <c r="AJ119" s="40">
        <v>0</v>
      </c>
      <c r="AK119" s="9"/>
      <c r="AL119" s="8"/>
      <c r="AM119" s="9">
        <v>0</v>
      </c>
      <c r="AN119" s="40">
        <v>0</v>
      </c>
      <c r="AO119" s="9">
        <v>0</v>
      </c>
      <c r="AP119" s="8"/>
      <c r="AQ119" s="8">
        <f t="shared" si="25"/>
        <v>258359.64</v>
      </c>
      <c r="AR119" s="8">
        <f t="shared" si="26"/>
        <v>258359.64</v>
      </c>
      <c r="AS119" s="9">
        <v>0</v>
      </c>
      <c r="AT119" s="8">
        <v>0</v>
      </c>
      <c r="AU119" s="9">
        <v>0</v>
      </c>
      <c r="AV119" s="8">
        <v>0</v>
      </c>
      <c r="AW119" s="9">
        <v>701</v>
      </c>
      <c r="AX119" s="8">
        <v>258359.64</v>
      </c>
      <c r="AY119" s="9">
        <v>0</v>
      </c>
      <c r="AZ119" s="8">
        <v>0</v>
      </c>
      <c r="BA119" s="9">
        <v>0</v>
      </c>
      <c r="BB119" s="40">
        <v>0</v>
      </c>
      <c r="BC119" s="9"/>
      <c r="BD119" s="8"/>
      <c r="BE119" s="9">
        <v>0</v>
      </c>
      <c r="BF119" s="40">
        <v>0</v>
      </c>
      <c r="BG119" s="9">
        <v>0</v>
      </c>
      <c r="BH119" s="8"/>
      <c r="BI119" s="8">
        <f t="shared" si="27"/>
        <v>258359.64</v>
      </c>
      <c r="BJ119" s="8">
        <f t="shared" si="28"/>
        <v>258359.64</v>
      </c>
      <c r="BK119" s="9">
        <v>0</v>
      </c>
      <c r="BL119" s="8">
        <v>0</v>
      </c>
      <c r="BM119" s="9">
        <v>0</v>
      </c>
      <c r="BN119" s="8">
        <v>0</v>
      </c>
      <c r="BO119" s="9">
        <v>701</v>
      </c>
      <c r="BP119" s="8">
        <v>258359.64</v>
      </c>
      <c r="BQ119" s="9">
        <v>0</v>
      </c>
      <c r="BR119" s="8">
        <v>0</v>
      </c>
      <c r="BS119" s="9">
        <v>0</v>
      </c>
      <c r="BT119" s="40">
        <v>0</v>
      </c>
      <c r="BU119" s="9"/>
      <c r="BV119" s="8"/>
      <c r="BW119" s="9">
        <v>0</v>
      </c>
      <c r="BX119" s="40">
        <v>0</v>
      </c>
      <c r="BY119" s="9">
        <v>0</v>
      </c>
      <c r="BZ119" s="8"/>
      <c r="CA119" s="8">
        <f t="shared" si="29"/>
        <v>258359.64</v>
      </c>
      <c r="CB119" s="8">
        <f t="shared" si="30"/>
        <v>258359.64</v>
      </c>
      <c r="CC119" s="9">
        <v>0</v>
      </c>
      <c r="CD119" s="8">
        <v>0</v>
      </c>
      <c r="CE119" s="9">
        <v>0</v>
      </c>
      <c r="CF119" s="8">
        <v>0</v>
      </c>
      <c r="CG119" s="9">
        <v>700</v>
      </c>
      <c r="CH119" s="8">
        <v>258359.64</v>
      </c>
      <c r="CI119" s="9">
        <v>0</v>
      </c>
      <c r="CJ119" s="8">
        <v>0</v>
      </c>
      <c r="CK119" s="9">
        <v>0</v>
      </c>
      <c r="CL119" s="40">
        <v>0</v>
      </c>
      <c r="CM119" s="9"/>
      <c r="CN119" s="8"/>
      <c r="CO119" s="9">
        <v>0</v>
      </c>
      <c r="CP119" s="40">
        <v>0</v>
      </c>
      <c r="CQ119" s="9">
        <v>0</v>
      </c>
      <c r="CR119" s="8"/>
    </row>
    <row r="120" spans="1:96" x14ac:dyDescent="0.25">
      <c r="A120" s="12">
        <v>98</v>
      </c>
      <c r="B120" s="18" t="s">
        <v>180</v>
      </c>
      <c r="C120" s="12">
        <v>330409</v>
      </c>
      <c r="D120" s="25" t="s">
        <v>178</v>
      </c>
      <c r="E120" s="25" t="s">
        <v>161</v>
      </c>
      <c r="F120" s="31" t="s">
        <v>179</v>
      </c>
      <c r="G120" s="8">
        <f t="shared" si="21"/>
        <v>692563.53</v>
      </c>
      <c r="H120" s="8">
        <f t="shared" si="22"/>
        <v>692563.53</v>
      </c>
      <c r="I120" s="9">
        <f t="shared" si="32"/>
        <v>0</v>
      </c>
      <c r="J120" s="8">
        <f t="shared" si="32"/>
        <v>0</v>
      </c>
      <c r="K120" s="9">
        <f t="shared" si="32"/>
        <v>0</v>
      </c>
      <c r="L120" s="8">
        <f t="shared" si="32"/>
        <v>0</v>
      </c>
      <c r="M120" s="9">
        <f t="shared" si="32"/>
        <v>1352</v>
      </c>
      <c r="N120" s="8">
        <f t="shared" si="32"/>
        <v>692563.53</v>
      </c>
      <c r="O120" s="9">
        <f t="shared" si="32"/>
        <v>0</v>
      </c>
      <c r="P120" s="8">
        <f t="shared" si="32"/>
        <v>0</v>
      </c>
      <c r="Q120" s="9">
        <f t="shared" si="32"/>
        <v>0</v>
      </c>
      <c r="R120" s="8">
        <f t="shared" si="32"/>
        <v>0</v>
      </c>
      <c r="S120" s="9">
        <f t="shared" si="32"/>
        <v>0</v>
      </c>
      <c r="T120" s="8">
        <f t="shared" si="32"/>
        <v>0</v>
      </c>
      <c r="U120" s="9">
        <f t="shared" si="32"/>
        <v>0</v>
      </c>
      <c r="V120" s="8">
        <f t="shared" si="32"/>
        <v>0</v>
      </c>
      <c r="W120" s="9">
        <f t="shared" si="32"/>
        <v>0</v>
      </c>
      <c r="X120" s="8">
        <f t="shared" si="32"/>
        <v>0</v>
      </c>
      <c r="Y120" s="8">
        <f t="shared" si="23"/>
        <v>173140.88</v>
      </c>
      <c r="Z120" s="8">
        <f t="shared" si="24"/>
        <v>173140.88</v>
      </c>
      <c r="AA120" s="9">
        <v>0</v>
      </c>
      <c r="AB120" s="8">
        <v>0</v>
      </c>
      <c r="AC120" s="9">
        <v>0</v>
      </c>
      <c r="AD120" s="8">
        <v>0</v>
      </c>
      <c r="AE120" s="9">
        <v>338</v>
      </c>
      <c r="AF120" s="8">
        <v>173140.88</v>
      </c>
      <c r="AG120" s="9">
        <v>0</v>
      </c>
      <c r="AH120" s="8">
        <v>0</v>
      </c>
      <c r="AI120" s="9">
        <v>0</v>
      </c>
      <c r="AJ120" s="40">
        <v>0</v>
      </c>
      <c r="AK120" s="9"/>
      <c r="AL120" s="8"/>
      <c r="AM120" s="9">
        <v>0</v>
      </c>
      <c r="AN120" s="40">
        <v>0</v>
      </c>
      <c r="AO120" s="9">
        <v>0</v>
      </c>
      <c r="AP120" s="8"/>
      <c r="AQ120" s="8">
        <f t="shared" si="25"/>
        <v>173140.88</v>
      </c>
      <c r="AR120" s="8">
        <f t="shared" si="26"/>
        <v>173140.88</v>
      </c>
      <c r="AS120" s="9">
        <v>0</v>
      </c>
      <c r="AT120" s="8">
        <v>0</v>
      </c>
      <c r="AU120" s="9">
        <v>0</v>
      </c>
      <c r="AV120" s="8">
        <v>0</v>
      </c>
      <c r="AW120" s="9">
        <v>338</v>
      </c>
      <c r="AX120" s="8">
        <v>173140.88</v>
      </c>
      <c r="AY120" s="9">
        <v>0</v>
      </c>
      <c r="AZ120" s="8">
        <v>0</v>
      </c>
      <c r="BA120" s="9">
        <v>0</v>
      </c>
      <c r="BB120" s="40">
        <v>0</v>
      </c>
      <c r="BC120" s="9"/>
      <c r="BD120" s="8"/>
      <c r="BE120" s="9">
        <v>0</v>
      </c>
      <c r="BF120" s="40">
        <v>0</v>
      </c>
      <c r="BG120" s="9">
        <v>0</v>
      </c>
      <c r="BH120" s="8"/>
      <c r="BI120" s="8">
        <f t="shared" si="27"/>
        <v>173140.88</v>
      </c>
      <c r="BJ120" s="8">
        <f t="shared" si="28"/>
        <v>173140.88</v>
      </c>
      <c r="BK120" s="9">
        <v>0</v>
      </c>
      <c r="BL120" s="8">
        <v>0</v>
      </c>
      <c r="BM120" s="9">
        <v>0</v>
      </c>
      <c r="BN120" s="8">
        <v>0</v>
      </c>
      <c r="BO120" s="9">
        <v>338</v>
      </c>
      <c r="BP120" s="8">
        <v>173140.88</v>
      </c>
      <c r="BQ120" s="9">
        <v>0</v>
      </c>
      <c r="BR120" s="8">
        <v>0</v>
      </c>
      <c r="BS120" s="9">
        <v>0</v>
      </c>
      <c r="BT120" s="40">
        <v>0</v>
      </c>
      <c r="BU120" s="9"/>
      <c r="BV120" s="8"/>
      <c r="BW120" s="9">
        <v>0</v>
      </c>
      <c r="BX120" s="40">
        <v>0</v>
      </c>
      <c r="BY120" s="9">
        <v>0</v>
      </c>
      <c r="BZ120" s="8"/>
      <c r="CA120" s="8">
        <f t="shared" si="29"/>
        <v>173140.89</v>
      </c>
      <c r="CB120" s="8">
        <f t="shared" si="30"/>
        <v>173140.89</v>
      </c>
      <c r="CC120" s="9">
        <v>0</v>
      </c>
      <c r="CD120" s="8">
        <v>0</v>
      </c>
      <c r="CE120" s="9">
        <v>0</v>
      </c>
      <c r="CF120" s="8">
        <v>0</v>
      </c>
      <c r="CG120" s="9">
        <v>338</v>
      </c>
      <c r="CH120" s="8">
        <v>173140.89</v>
      </c>
      <c r="CI120" s="9">
        <v>0</v>
      </c>
      <c r="CJ120" s="8">
        <v>0</v>
      </c>
      <c r="CK120" s="9">
        <v>0</v>
      </c>
      <c r="CL120" s="40">
        <v>0</v>
      </c>
      <c r="CM120" s="9"/>
      <c r="CN120" s="8"/>
      <c r="CO120" s="9">
        <v>0</v>
      </c>
      <c r="CP120" s="40">
        <v>0</v>
      </c>
      <c r="CQ120" s="9">
        <v>0</v>
      </c>
      <c r="CR120" s="8"/>
    </row>
    <row r="121" spans="1:96" x14ac:dyDescent="0.25">
      <c r="A121" s="12">
        <v>99</v>
      </c>
      <c r="B121" s="18" t="s">
        <v>147</v>
      </c>
      <c r="C121" s="12">
        <v>330420</v>
      </c>
      <c r="D121" s="25" t="s">
        <v>178</v>
      </c>
      <c r="E121" s="25" t="s">
        <v>161</v>
      </c>
      <c r="F121" s="31" t="s">
        <v>179</v>
      </c>
      <c r="G121" s="8">
        <f t="shared" si="21"/>
        <v>38262014.57</v>
      </c>
      <c r="H121" s="8">
        <f t="shared" si="22"/>
        <v>383298.74</v>
      </c>
      <c r="I121" s="9">
        <f t="shared" si="32"/>
        <v>0</v>
      </c>
      <c r="J121" s="8">
        <f t="shared" si="32"/>
        <v>0</v>
      </c>
      <c r="K121" s="9">
        <f t="shared" si="32"/>
        <v>0</v>
      </c>
      <c r="L121" s="8">
        <f t="shared" si="32"/>
        <v>0</v>
      </c>
      <c r="M121" s="9">
        <f t="shared" si="32"/>
        <v>630</v>
      </c>
      <c r="N121" s="8">
        <f t="shared" si="32"/>
        <v>383298.74</v>
      </c>
      <c r="O121" s="9">
        <f t="shared" si="32"/>
        <v>280</v>
      </c>
      <c r="P121" s="8">
        <f t="shared" si="32"/>
        <v>37878715.829999998</v>
      </c>
      <c r="Q121" s="9">
        <f t="shared" si="32"/>
        <v>0</v>
      </c>
      <c r="R121" s="8">
        <f t="shared" si="32"/>
        <v>0</v>
      </c>
      <c r="S121" s="9">
        <f t="shared" si="32"/>
        <v>0</v>
      </c>
      <c r="T121" s="8">
        <f t="shared" si="32"/>
        <v>0</v>
      </c>
      <c r="U121" s="9">
        <f t="shared" si="32"/>
        <v>0</v>
      </c>
      <c r="V121" s="8">
        <f t="shared" si="32"/>
        <v>0</v>
      </c>
      <c r="W121" s="9">
        <f t="shared" si="32"/>
        <v>0</v>
      </c>
      <c r="X121" s="8">
        <f t="shared" si="32"/>
        <v>0</v>
      </c>
      <c r="Y121" s="8">
        <f t="shared" si="23"/>
        <v>9565503.6500000004</v>
      </c>
      <c r="Z121" s="8">
        <f t="shared" si="24"/>
        <v>95824.69</v>
      </c>
      <c r="AA121" s="9">
        <v>0</v>
      </c>
      <c r="AB121" s="8">
        <v>0</v>
      </c>
      <c r="AC121" s="9">
        <v>0</v>
      </c>
      <c r="AD121" s="8">
        <v>0</v>
      </c>
      <c r="AE121" s="9">
        <v>158</v>
      </c>
      <c r="AF121" s="8">
        <v>95824.69</v>
      </c>
      <c r="AG121" s="9">
        <v>70</v>
      </c>
      <c r="AH121" s="8">
        <v>9469678.9600000009</v>
      </c>
      <c r="AI121" s="9">
        <v>0</v>
      </c>
      <c r="AJ121" s="40">
        <v>0</v>
      </c>
      <c r="AK121" s="9"/>
      <c r="AL121" s="8"/>
      <c r="AM121" s="9">
        <v>0</v>
      </c>
      <c r="AN121" s="40">
        <v>0</v>
      </c>
      <c r="AO121" s="9">
        <v>0</v>
      </c>
      <c r="AP121" s="8"/>
      <c r="AQ121" s="8">
        <f t="shared" si="25"/>
        <v>9565503.6500000004</v>
      </c>
      <c r="AR121" s="8">
        <f t="shared" si="26"/>
        <v>95824.69</v>
      </c>
      <c r="AS121" s="9">
        <v>0</v>
      </c>
      <c r="AT121" s="8">
        <v>0</v>
      </c>
      <c r="AU121" s="9">
        <v>0</v>
      </c>
      <c r="AV121" s="8">
        <v>0</v>
      </c>
      <c r="AW121" s="9">
        <v>158</v>
      </c>
      <c r="AX121" s="8">
        <v>95824.69</v>
      </c>
      <c r="AY121" s="9">
        <v>70</v>
      </c>
      <c r="AZ121" s="8">
        <v>9469678.9600000009</v>
      </c>
      <c r="BA121" s="9">
        <v>0</v>
      </c>
      <c r="BB121" s="40">
        <v>0</v>
      </c>
      <c r="BC121" s="9"/>
      <c r="BD121" s="8"/>
      <c r="BE121" s="9">
        <v>0</v>
      </c>
      <c r="BF121" s="40">
        <v>0</v>
      </c>
      <c r="BG121" s="9">
        <v>0</v>
      </c>
      <c r="BH121" s="8"/>
      <c r="BI121" s="8">
        <f t="shared" si="27"/>
        <v>9565503.6500000004</v>
      </c>
      <c r="BJ121" s="8">
        <f t="shared" si="28"/>
        <v>95824.69</v>
      </c>
      <c r="BK121" s="9">
        <v>0</v>
      </c>
      <c r="BL121" s="8">
        <v>0</v>
      </c>
      <c r="BM121" s="9">
        <v>0</v>
      </c>
      <c r="BN121" s="8">
        <v>0</v>
      </c>
      <c r="BO121" s="9">
        <v>158</v>
      </c>
      <c r="BP121" s="8">
        <v>95824.69</v>
      </c>
      <c r="BQ121" s="9">
        <v>70</v>
      </c>
      <c r="BR121" s="8">
        <v>9469678.9600000009</v>
      </c>
      <c r="BS121" s="9">
        <v>0</v>
      </c>
      <c r="BT121" s="40">
        <v>0</v>
      </c>
      <c r="BU121" s="9"/>
      <c r="BV121" s="8"/>
      <c r="BW121" s="9">
        <v>0</v>
      </c>
      <c r="BX121" s="40">
        <v>0</v>
      </c>
      <c r="BY121" s="9">
        <v>0</v>
      </c>
      <c r="BZ121" s="8"/>
      <c r="CA121" s="8">
        <f t="shared" si="29"/>
        <v>9565503.6199999992</v>
      </c>
      <c r="CB121" s="8">
        <f t="shared" si="30"/>
        <v>95824.67</v>
      </c>
      <c r="CC121" s="9">
        <v>0</v>
      </c>
      <c r="CD121" s="8">
        <v>0</v>
      </c>
      <c r="CE121" s="9">
        <v>0</v>
      </c>
      <c r="CF121" s="8">
        <v>0</v>
      </c>
      <c r="CG121" s="9">
        <v>156</v>
      </c>
      <c r="CH121" s="8">
        <v>95824.67</v>
      </c>
      <c r="CI121" s="9">
        <v>70</v>
      </c>
      <c r="CJ121" s="8">
        <v>9469678.9499999993</v>
      </c>
      <c r="CK121" s="9">
        <v>0</v>
      </c>
      <c r="CL121" s="40">
        <v>0</v>
      </c>
      <c r="CM121" s="9"/>
      <c r="CN121" s="8"/>
      <c r="CO121" s="9">
        <v>0</v>
      </c>
      <c r="CP121" s="40">
        <v>0</v>
      </c>
      <c r="CQ121" s="9">
        <v>0</v>
      </c>
      <c r="CR121" s="8"/>
    </row>
    <row r="122" spans="1:96" x14ac:dyDescent="0.25">
      <c r="A122" s="12"/>
      <c r="B122" s="17" t="s">
        <v>89</v>
      </c>
      <c r="C122" s="12"/>
      <c r="D122" s="25"/>
      <c r="E122" s="26" t="s">
        <v>155</v>
      </c>
      <c r="F122" s="31"/>
      <c r="G122" s="8">
        <f t="shared" si="21"/>
        <v>0</v>
      </c>
      <c r="H122" s="8">
        <f t="shared" si="22"/>
        <v>0</v>
      </c>
      <c r="I122" s="9">
        <f t="shared" si="32"/>
        <v>0</v>
      </c>
      <c r="J122" s="8">
        <f t="shared" si="32"/>
        <v>0</v>
      </c>
      <c r="K122" s="9">
        <f t="shared" si="32"/>
        <v>0</v>
      </c>
      <c r="L122" s="8">
        <f t="shared" si="32"/>
        <v>0</v>
      </c>
      <c r="M122" s="9">
        <f t="shared" si="32"/>
        <v>0</v>
      </c>
      <c r="N122" s="8">
        <f t="shared" si="32"/>
        <v>0</v>
      </c>
      <c r="O122" s="9">
        <f t="shared" si="32"/>
        <v>0</v>
      </c>
      <c r="P122" s="8">
        <f t="shared" si="32"/>
        <v>0</v>
      </c>
      <c r="Q122" s="9">
        <f t="shared" si="32"/>
        <v>0</v>
      </c>
      <c r="R122" s="8">
        <f t="shared" si="32"/>
        <v>0</v>
      </c>
      <c r="S122" s="9">
        <f t="shared" si="32"/>
        <v>0</v>
      </c>
      <c r="T122" s="8">
        <f t="shared" si="32"/>
        <v>0</v>
      </c>
      <c r="U122" s="9">
        <f t="shared" si="32"/>
        <v>0</v>
      </c>
      <c r="V122" s="8">
        <f t="shared" si="32"/>
        <v>0</v>
      </c>
      <c r="W122" s="9">
        <f t="shared" si="32"/>
        <v>0</v>
      </c>
      <c r="X122" s="8">
        <f t="shared" si="32"/>
        <v>0</v>
      </c>
      <c r="Y122" s="8">
        <f t="shared" si="23"/>
        <v>0</v>
      </c>
      <c r="Z122" s="8">
        <f t="shared" si="24"/>
        <v>0</v>
      </c>
      <c r="AA122" s="9">
        <v>0</v>
      </c>
      <c r="AB122" s="8">
        <v>0</v>
      </c>
      <c r="AC122" s="9">
        <v>0</v>
      </c>
      <c r="AD122" s="8">
        <v>0</v>
      </c>
      <c r="AE122" s="9">
        <v>0</v>
      </c>
      <c r="AF122" s="8">
        <v>0</v>
      </c>
      <c r="AG122" s="9">
        <v>0</v>
      </c>
      <c r="AH122" s="8">
        <v>0</v>
      </c>
      <c r="AI122" s="9">
        <v>0</v>
      </c>
      <c r="AJ122" s="40">
        <v>0</v>
      </c>
      <c r="AK122" s="9"/>
      <c r="AL122" s="8"/>
      <c r="AM122" s="9">
        <v>0</v>
      </c>
      <c r="AN122" s="40">
        <v>0</v>
      </c>
      <c r="AO122" s="9">
        <v>0</v>
      </c>
      <c r="AP122" s="8"/>
      <c r="AQ122" s="8">
        <f t="shared" si="25"/>
        <v>0</v>
      </c>
      <c r="AR122" s="8">
        <f t="shared" si="26"/>
        <v>0</v>
      </c>
      <c r="AS122" s="9">
        <v>0</v>
      </c>
      <c r="AT122" s="8">
        <v>0</v>
      </c>
      <c r="AU122" s="9">
        <v>0</v>
      </c>
      <c r="AV122" s="8">
        <v>0</v>
      </c>
      <c r="AW122" s="9">
        <v>0</v>
      </c>
      <c r="AX122" s="8">
        <v>0</v>
      </c>
      <c r="AY122" s="9">
        <v>0</v>
      </c>
      <c r="AZ122" s="8">
        <v>0</v>
      </c>
      <c r="BA122" s="9">
        <v>0</v>
      </c>
      <c r="BB122" s="40">
        <v>0</v>
      </c>
      <c r="BC122" s="9"/>
      <c r="BD122" s="8"/>
      <c r="BE122" s="9">
        <v>0</v>
      </c>
      <c r="BF122" s="40">
        <v>0</v>
      </c>
      <c r="BG122" s="9">
        <v>0</v>
      </c>
      <c r="BH122" s="8"/>
      <c r="BI122" s="8">
        <f t="shared" si="27"/>
        <v>0</v>
      </c>
      <c r="BJ122" s="8">
        <f t="shared" si="28"/>
        <v>0</v>
      </c>
      <c r="BK122" s="9">
        <v>0</v>
      </c>
      <c r="BL122" s="8">
        <v>0</v>
      </c>
      <c r="BM122" s="9">
        <v>0</v>
      </c>
      <c r="BN122" s="8">
        <v>0</v>
      </c>
      <c r="BO122" s="9">
        <v>0</v>
      </c>
      <c r="BP122" s="8">
        <v>0</v>
      </c>
      <c r="BQ122" s="9">
        <v>0</v>
      </c>
      <c r="BR122" s="8">
        <v>0</v>
      </c>
      <c r="BS122" s="9">
        <v>0</v>
      </c>
      <c r="BT122" s="40">
        <v>0</v>
      </c>
      <c r="BU122" s="9"/>
      <c r="BV122" s="8"/>
      <c r="BW122" s="9">
        <v>0</v>
      </c>
      <c r="BX122" s="40">
        <v>0</v>
      </c>
      <c r="BY122" s="9">
        <v>0</v>
      </c>
      <c r="BZ122" s="8"/>
      <c r="CA122" s="8">
        <f t="shared" si="29"/>
        <v>0</v>
      </c>
      <c r="CB122" s="8">
        <f t="shared" si="30"/>
        <v>0</v>
      </c>
      <c r="CC122" s="9">
        <v>0</v>
      </c>
      <c r="CD122" s="8">
        <v>0</v>
      </c>
      <c r="CE122" s="9">
        <v>0</v>
      </c>
      <c r="CF122" s="8">
        <v>0</v>
      </c>
      <c r="CG122" s="9">
        <v>0</v>
      </c>
      <c r="CH122" s="8">
        <v>0</v>
      </c>
      <c r="CI122" s="9">
        <v>0</v>
      </c>
      <c r="CJ122" s="8">
        <v>0</v>
      </c>
      <c r="CK122" s="9">
        <v>0</v>
      </c>
      <c r="CL122" s="40">
        <v>0</v>
      </c>
      <c r="CM122" s="9"/>
      <c r="CN122" s="8"/>
      <c r="CO122" s="9">
        <v>0</v>
      </c>
      <c r="CP122" s="40">
        <v>0</v>
      </c>
      <c r="CQ122" s="9">
        <v>0</v>
      </c>
      <c r="CR122" s="8"/>
    </row>
    <row r="123" spans="1:96" x14ac:dyDescent="0.25">
      <c r="A123" s="12">
        <v>100</v>
      </c>
      <c r="B123" s="18" t="s">
        <v>90</v>
      </c>
      <c r="C123" s="12">
        <v>330074</v>
      </c>
      <c r="D123" s="25" t="s">
        <v>176</v>
      </c>
      <c r="E123" s="25" t="s">
        <v>155</v>
      </c>
      <c r="F123" s="31" t="s">
        <v>177</v>
      </c>
      <c r="G123" s="8">
        <f t="shared" si="21"/>
        <v>93106103.790000007</v>
      </c>
      <c r="H123" s="8">
        <f t="shared" si="22"/>
        <v>63528020.859999999</v>
      </c>
      <c r="I123" s="9">
        <f t="shared" si="32"/>
        <v>34684</v>
      </c>
      <c r="J123" s="8">
        <f t="shared" si="32"/>
        <v>33806030.140000001</v>
      </c>
      <c r="K123" s="9">
        <f t="shared" si="32"/>
        <v>1908</v>
      </c>
      <c r="L123" s="8">
        <f t="shared" si="32"/>
        <v>785254.54</v>
      </c>
      <c r="M123" s="9">
        <f t="shared" si="32"/>
        <v>13745</v>
      </c>
      <c r="N123" s="8">
        <f t="shared" si="32"/>
        <v>28936736.18</v>
      </c>
      <c r="O123" s="9">
        <f t="shared" si="32"/>
        <v>364</v>
      </c>
      <c r="P123" s="8">
        <f t="shared" si="32"/>
        <v>2531608.17</v>
      </c>
      <c r="Q123" s="9">
        <f t="shared" si="32"/>
        <v>1363</v>
      </c>
      <c r="R123" s="8">
        <f t="shared" si="32"/>
        <v>16805038.949999999</v>
      </c>
      <c r="S123" s="9">
        <f t="shared" si="32"/>
        <v>0</v>
      </c>
      <c r="T123" s="8">
        <f t="shared" si="32"/>
        <v>0</v>
      </c>
      <c r="U123" s="9">
        <f t="shared" si="32"/>
        <v>0</v>
      </c>
      <c r="V123" s="8">
        <f t="shared" si="32"/>
        <v>0</v>
      </c>
      <c r="W123" s="9">
        <f t="shared" si="32"/>
        <v>3426</v>
      </c>
      <c r="X123" s="8">
        <f t="shared" si="32"/>
        <v>10241435.810000001</v>
      </c>
      <c r="Y123" s="8">
        <f t="shared" si="23"/>
        <v>23749478.289999999</v>
      </c>
      <c r="Z123" s="8">
        <f t="shared" si="24"/>
        <v>16354957.560000001</v>
      </c>
      <c r="AA123" s="9">
        <v>8671</v>
      </c>
      <c r="AB123" s="8">
        <v>8640688.4700000007</v>
      </c>
      <c r="AC123" s="9">
        <v>477</v>
      </c>
      <c r="AD123" s="8">
        <v>196313.64</v>
      </c>
      <c r="AE123" s="9">
        <v>3436</v>
      </c>
      <c r="AF123" s="8">
        <v>7517955.4500000002</v>
      </c>
      <c r="AG123" s="9">
        <v>91</v>
      </c>
      <c r="AH123" s="8">
        <v>632902.04</v>
      </c>
      <c r="AI123" s="9">
        <v>341</v>
      </c>
      <c r="AJ123" s="40">
        <v>4201259.74</v>
      </c>
      <c r="AK123" s="9"/>
      <c r="AL123" s="8"/>
      <c r="AM123" s="9">
        <v>0</v>
      </c>
      <c r="AN123" s="40">
        <v>0</v>
      </c>
      <c r="AO123" s="9">
        <v>857</v>
      </c>
      <c r="AP123" s="8">
        <v>2560358.9500000002</v>
      </c>
      <c r="AQ123" s="8">
        <f t="shared" si="25"/>
        <v>23749478.289999999</v>
      </c>
      <c r="AR123" s="8">
        <f t="shared" si="26"/>
        <v>16354957.560000001</v>
      </c>
      <c r="AS123" s="9">
        <v>8671</v>
      </c>
      <c r="AT123" s="8">
        <v>8640688.4700000007</v>
      </c>
      <c r="AU123" s="9">
        <v>477</v>
      </c>
      <c r="AV123" s="8">
        <v>196313.64</v>
      </c>
      <c r="AW123" s="9">
        <v>3436</v>
      </c>
      <c r="AX123" s="8">
        <v>7517955.4500000002</v>
      </c>
      <c r="AY123" s="9">
        <v>91</v>
      </c>
      <c r="AZ123" s="8">
        <v>632902.04</v>
      </c>
      <c r="BA123" s="9">
        <v>341</v>
      </c>
      <c r="BB123" s="40">
        <v>4201259.74</v>
      </c>
      <c r="BC123" s="9"/>
      <c r="BD123" s="8"/>
      <c r="BE123" s="9">
        <v>0</v>
      </c>
      <c r="BF123" s="40">
        <v>0</v>
      </c>
      <c r="BG123" s="9">
        <v>857</v>
      </c>
      <c r="BH123" s="8">
        <v>2560358.9500000002</v>
      </c>
      <c r="BI123" s="8">
        <f t="shared" si="27"/>
        <v>23749478.289999999</v>
      </c>
      <c r="BJ123" s="8">
        <f t="shared" si="28"/>
        <v>16354957.560000001</v>
      </c>
      <c r="BK123" s="9">
        <v>8671</v>
      </c>
      <c r="BL123" s="8">
        <v>8640688.4700000007</v>
      </c>
      <c r="BM123" s="9">
        <v>477</v>
      </c>
      <c r="BN123" s="8">
        <v>196313.64</v>
      </c>
      <c r="BO123" s="9">
        <v>3436</v>
      </c>
      <c r="BP123" s="8">
        <v>7517955.4500000002</v>
      </c>
      <c r="BQ123" s="9">
        <v>91</v>
      </c>
      <c r="BR123" s="8">
        <v>632902.04</v>
      </c>
      <c r="BS123" s="9">
        <v>341</v>
      </c>
      <c r="BT123" s="40">
        <v>4201259.74</v>
      </c>
      <c r="BU123" s="9"/>
      <c r="BV123" s="8"/>
      <c r="BW123" s="9">
        <v>0</v>
      </c>
      <c r="BX123" s="40">
        <v>0</v>
      </c>
      <c r="BY123" s="9">
        <v>856</v>
      </c>
      <c r="BZ123" s="8">
        <v>2560358.9500000002</v>
      </c>
      <c r="CA123" s="8">
        <f t="shared" si="29"/>
        <v>21857668.920000002</v>
      </c>
      <c r="CB123" s="8">
        <f t="shared" si="30"/>
        <v>14463148.18</v>
      </c>
      <c r="CC123" s="9">
        <v>8671</v>
      </c>
      <c r="CD123" s="8">
        <v>7883964.7300000004</v>
      </c>
      <c r="CE123" s="9">
        <v>477</v>
      </c>
      <c r="CF123" s="8">
        <v>196313.62</v>
      </c>
      <c r="CG123" s="9">
        <v>3437</v>
      </c>
      <c r="CH123" s="8">
        <v>6382869.8300000001</v>
      </c>
      <c r="CI123" s="9">
        <v>91</v>
      </c>
      <c r="CJ123" s="8">
        <v>632902.05000000005</v>
      </c>
      <c r="CK123" s="9">
        <v>340</v>
      </c>
      <c r="CL123" s="40">
        <v>4201259.7300000004</v>
      </c>
      <c r="CM123" s="9"/>
      <c r="CN123" s="8"/>
      <c r="CO123" s="9">
        <v>0</v>
      </c>
      <c r="CP123" s="40">
        <v>0</v>
      </c>
      <c r="CQ123" s="9">
        <v>856</v>
      </c>
      <c r="CR123" s="8">
        <v>2560358.96</v>
      </c>
    </row>
    <row r="124" spans="1:96" x14ac:dyDescent="0.25">
      <c r="A124" s="12"/>
      <c r="B124" s="17" t="s">
        <v>91</v>
      </c>
      <c r="C124" s="12"/>
      <c r="D124" s="25"/>
      <c r="E124" s="26" t="s">
        <v>155</v>
      </c>
      <c r="F124" s="31"/>
      <c r="G124" s="8">
        <f t="shared" si="21"/>
        <v>0</v>
      </c>
      <c r="H124" s="8">
        <f t="shared" si="22"/>
        <v>0</v>
      </c>
      <c r="I124" s="9">
        <f t="shared" si="32"/>
        <v>0</v>
      </c>
      <c r="J124" s="8">
        <f t="shared" si="32"/>
        <v>0</v>
      </c>
      <c r="K124" s="9">
        <f t="shared" si="32"/>
        <v>0</v>
      </c>
      <c r="L124" s="8">
        <f t="shared" si="32"/>
        <v>0</v>
      </c>
      <c r="M124" s="9">
        <f t="shared" si="32"/>
        <v>0</v>
      </c>
      <c r="N124" s="8">
        <f t="shared" si="32"/>
        <v>0</v>
      </c>
      <c r="O124" s="9">
        <f t="shared" si="32"/>
        <v>0</v>
      </c>
      <c r="P124" s="8">
        <f t="shared" si="32"/>
        <v>0</v>
      </c>
      <c r="Q124" s="9">
        <f t="shared" si="32"/>
        <v>0</v>
      </c>
      <c r="R124" s="8">
        <f t="shared" si="32"/>
        <v>0</v>
      </c>
      <c r="S124" s="9">
        <f t="shared" si="32"/>
        <v>0</v>
      </c>
      <c r="T124" s="8">
        <f t="shared" ref="T124:X149" si="33">AL124+BD124+BV124+CN124</f>
        <v>0</v>
      </c>
      <c r="U124" s="9">
        <f t="shared" si="33"/>
        <v>0</v>
      </c>
      <c r="V124" s="8">
        <f t="shared" si="33"/>
        <v>0</v>
      </c>
      <c r="W124" s="9">
        <f t="shared" si="33"/>
        <v>0</v>
      </c>
      <c r="X124" s="8">
        <f t="shared" si="33"/>
        <v>0</v>
      </c>
      <c r="Y124" s="8">
        <f t="shared" si="23"/>
        <v>0</v>
      </c>
      <c r="Z124" s="8">
        <f t="shared" si="24"/>
        <v>0</v>
      </c>
      <c r="AA124" s="9">
        <v>0</v>
      </c>
      <c r="AB124" s="8">
        <v>0</v>
      </c>
      <c r="AC124" s="9">
        <v>0</v>
      </c>
      <c r="AD124" s="8">
        <v>0</v>
      </c>
      <c r="AE124" s="9">
        <v>0</v>
      </c>
      <c r="AF124" s="8">
        <v>0</v>
      </c>
      <c r="AG124" s="9">
        <v>0</v>
      </c>
      <c r="AH124" s="8">
        <v>0</v>
      </c>
      <c r="AI124" s="9">
        <v>0</v>
      </c>
      <c r="AJ124" s="40">
        <v>0</v>
      </c>
      <c r="AK124" s="9"/>
      <c r="AL124" s="8"/>
      <c r="AM124" s="9">
        <v>0</v>
      </c>
      <c r="AN124" s="40">
        <v>0</v>
      </c>
      <c r="AO124" s="9">
        <v>0</v>
      </c>
      <c r="AP124" s="8"/>
      <c r="AQ124" s="8">
        <f t="shared" si="25"/>
        <v>0</v>
      </c>
      <c r="AR124" s="8">
        <f t="shared" si="26"/>
        <v>0</v>
      </c>
      <c r="AS124" s="9">
        <v>0</v>
      </c>
      <c r="AT124" s="8">
        <v>0</v>
      </c>
      <c r="AU124" s="9">
        <v>0</v>
      </c>
      <c r="AV124" s="8">
        <v>0</v>
      </c>
      <c r="AW124" s="9">
        <v>0</v>
      </c>
      <c r="AX124" s="8">
        <v>0</v>
      </c>
      <c r="AY124" s="9">
        <v>0</v>
      </c>
      <c r="AZ124" s="8">
        <v>0</v>
      </c>
      <c r="BA124" s="9">
        <v>0</v>
      </c>
      <c r="BB124" s="40">
        <v>0</v>
      </c>
      <c r="BC124" s="9"/>
      <c r="BD124" s="8"/>
      <c r="BE124" s="9">
        <v>0</v>
      </c>
      <c r="BF124" s="40">
        <v>0</v>
      </c>
      <c r="BG124" s="9">
        <v>0</v>
      </c>
      <c r="BH124" s="8"/>
      <c r="BI124" s="8">
        <f t="shared" si="27"/>
        <v>0</v>
      </c>
      <c r="BJ124" s="8">
        <f t="shared" si="28"/>
        <v>0</v>
      </c>
      <c r="BK124" s="9">
        <v>0</v>
      </c>
      <c r="BL124" s="8">
        <v>0</v>
      </c>
      <c r="BM124" s="9">
        <v>0</v>
      </c>
      <c r="BN124" s="8">
        <v>0</v>
      </c>
      <c r="BO124" s="9">
        <v>0</v>
      </c>
      <c r="BP124" s="8">
        <v>0</v>
      </c>
      <c r="BQ124" s="9">
        <v>0</v>
      </c>
      <c r="BR124" s="8">
        <v>0</v>
      </c>
      <c r="BS124" s="9">
        <v>0</v>
      </c>
      <c r="BT124" s="40">
        <v>0</v>
      </c>
      <c r="BU124" s="9"/>
      <c r="BV124" s="8"/>
      <c r="BW124" s="9">
        <v>0</v>
      </c>
      <c r="BX124" s="40">
        <v>0</v>
      </c>
      <c r="BY124" s="9">
        <v>0</v>
      </c>
      <c r="BZ124" s="8"/>
      <c r="CA124" s="8">
        <f t="shared" si="29"/>
        <v>0</v>
      </c>
      <c r="CB124" s="8">
        <f t="shared" si="30"/>
        <v>0</v>
      </c>
      <c r="CC124" s="9">
        <v>0</v>
      </c>
      <c r="CD124" s="8">
        <v>0</v>
      </c>
      <c r="CE124" s="9">
        <v>0</v>
      </c>
      <c r="CF124" s="8">
        <v>0</v>
      </c>
      <c r="CG124" s="9">
        <v>0</v>
      </c>
      <c r="CH124" s="8">
        <v>0</v>
      </c>
      <c r="CI124" s="9">
        <v>0</v>
      </c>
      <c r="CJ124" s="8">
        <v>0</v>
      </c>
      <c r="CK124" s="9">
        <v>0</v>
      </c>
      <c r="CL124" s="40">
        <v>0</v>
      </c>
      <c r="CM124" s="9"/>
      <c r="CN124" s="8"/>
      <c r="CO124" s="9">
        <v>0</v>
      </c>
      <c r="CP124" s="40">
        <v>0</v>
      </c>
      <c r="CQ124" s="9">
        <v>0</v>
      </c>
      <c r="CR124" s="8"/>
    </row>
    <row r="125" spans="1:96" x14ac:dyDescent="0.25">
      <c r="A125" s="12">
        <v>101</v>
      </c>
      <c r="B125" s="18" t="s">
        <v>92</v>
      </c>
      <c r="C125" s="12">
        <v>330075</v>
      </c>
      <c r="D125" s="25" t="s">
        <v>178</v>
      </c>
      <c r="E125" s="25" t="s">
        <v>155</v>
      </c>
      <c r="F125" s="31" t="s">
        <v>179</v>
      </c>
      <c r="G125" s="8">
        <f t="shared" si="21"/>
        <v>148752982.41</v>
      </c>
      <c r="H125" s="8">
        <f t="shared" si="22"/>
        <v>92166075.109999999</v>
      </c>
      <c r="I125" s="9">
        <f t="shared" ref="I125:S148" si="34">AA125+AS125+BK125+CC125</f>
        <v>85743</v>
      </c>
      <c r="J125" s="8">
        <f t="shared" si="34"/>
        <v>52052677.149999999</v>
      </c>
      <c r="K125" s="9">
        <f t="shared" si="34"/>
        <v>16230</v>
      </c>
      <c r="L125" s="8">
        <f t="shared" si="34"/>
        <v>5959499.0499999998</v>
      </c>
      <c r="M125" s="9">
        <f t="shared" si="34"/>
        <v>35308</v>
      </c>
      <c r="N125" s="8">
        <f t="shared" si="34"/>
        <v>34153898.909999996</v>
      </c>
      <c r="O125" s="9">
        <f t="shared" si="34"/>
        <v>1071</v>
      </c>
      <c r="P125" s="8">
        <f t="shared" si="34"/>
        <v>8746695.1300000008</v>
      </c>
      <c r="Q125" s="9">
        <f t="shared" si="34"/>
        <v>1815</v>
      </c>
      <c r="R125" s="8">
        <f t="shared" si="34"/>
        <v>31540930.329999998</v>
      </c>
      <c r="S125" s="9">
        <f t="shared" si="34"/>
        <v>0</v>
      </c>
      <c r="T125" s="8">
        <f t="shared" si="33"/>
        <v>0</v>
      </c>
      <c r="U125" s="9">
        <f t="shared" si="33"/>
        <v>0</v>
      </c>
      <c r="V125" s="8">
        <f t="shared" si="33"/>
        <v>0</v>
      </c>
      <c r="W125" s="9">
        <f t="shared" si="33"/>
        <v>8970</v>
      </c>
      <c r="X125" s="8">
        <f t="shared" si="33"/>
        <v>16299281.84</v>
      </c>
      <c r="Y125" s="8">
        <f t="shared" si="23"/>
        <v>37770083.840000004</v>
      </c>
      <c r="Z125" s="8">
        <f t="shared" si="24"/>
        <v>23602852.02</v>
      </c>
      <c r="AA125" s="9">
        <v>21436</v>
      </c>
      <c r="AB125" s="8">
        <v>13276995.91</v>
      </c>
      <c r="AC125" s="9">
        <v>4058</v>
      </c>
      <c r="AD125" s="8">
        <v>1489874.76</v>
      </c>
      <c r="AE125" s="9">
        <v>8827</v>
      </c>
      <c r="AF125" s="8">
        <v>8835981.3499999996</v>
      </c>
      <c r="AG125" s="9">
        <v>268</v>
      </c>
      <c r="AH125" s="8">
        <v>2186673.7799999998</v>
      </c>
      <c r="AI125" s="9">
        <v>454</v>
      </c>
      <c r="AJ125" s="40">
        <v>7885232.5800000001</v>
      </c>
      <c r="AK125" s="9"/>
      <c r="AL125" s="8"/>
      <c r="AM125" s="9">
        <v>0</v>
      </c>
      <c r="AN125" s="40">
        <v>0</v>
      </c>
      <c r="AO125" s="9">
        <v>2243</v>
      </c>
      <c r="AP125" s="8">
        <v>4095325.46</v>
      </c>
      <c r="AQ125" s="8">
        <f t="shared" si="25"/>
        <v>37770083.840000004</v>
      </c>
      <c r="AR125" s="8">
        <f t="shared" si="26"/>
        <v>23602852.02</v>
      </c>
      <c r="AS125" s="9">
        <v>21436</v>
      </c>
      <c r="AT125" s="8">
        <v>13276995.91</v>
      </c>
      <c r="AU125" s="9">
        <v>4058</v>
      </c>
      <c r="AV125" s="8">
        <v>1489874.76</v>
      </c>
      <c r="AW125" s="9">
        <v>8827</v>
      </c>
      <c r="AX125" s="8">
        <v>8835981.3499999996</v>
      </c>
      <c r="AY125" s="9">
        <v>268</v>
      </c>
      <c r="AZ125" s="8">
        <v>2186673.7799999998</v>
      </c>
      <c r="BA125" s="9">
        <v>454</v>
      </c>
      <c r="BB125" s="40">
        <v>7885232.5800000001</v>
      </c>
      <c r="BC125" s="9"/>
      <c r="BD125" s="8"/>
      <c r="BE125" s="9">
        <v>0</v>
      </c>
      <c r="BF125" s="40">
        <v>0</v>
      </c>
      <c r="BG125" s="9">
        <v>2243</v>
      </c>
      <c r="BH125" s="8">
        <v>4095325.46</v>
      </c>
      <c r="BI125" s="8">
        <f t="shared" si="27"/>
        <v>37729073.840000004</v>
      </c>
      <c r="BJ125" s="8">
        <f t="shared" si="28"/>
        <v>23602852.02</v>
      </c>
      <c r="BK125" s="9">
        <v>21436</v>
      </c>
      <c r="BL125" s="8">
        <v>13276995.91</v>
      </c>
      <c r="BM125" s="9">
        <v>4058</v>
      </c>
      <c r="BN125" s="8">
        <v>1489874.76</v>
      </c>
      <c r="BO125" s="9">
        <v>8827</v>
      </c>
      <c r="BP125" s="8">
        <v>8835981.3499999996</v>
      </c>
      <c r="BQ125" s="9">
        <v>268</v>
      </c>
      <c r="BR125" s="8">
        <v>2186673.7799999998</v>
      </c>
      <c r="BS125" s="9">
        <v>454</v>
      </c>
      <c r="BT125" s="40">
        <v>7885232.5800000001</v>
      </c>
      <c r="BU125" s="9"/>
      <c r="BV125" s="8"/>
      <c r="BW125" s="9">
        <v>0</v>
      </c>
      <c r="BX125" s="40">
        <v>0</v>
      </c>
      <c r="BY125" s="9">
        <v>2242</v>
      </c>
      <c r="BZ125" s="8">
        <v>4054315.46</v>
      </c>
      <c r="CA125" s="8">
        <f t="shared" si="29"/>
        <v>35483740.890000001</v>
      </c>
      <c r="CB125" s="8">
        <f t="shared" si="30"/>
        <v>21357519.050000001</v>
      </c>
      <c r="CC125" s="9">
        <v>21435</v>
      </c>
      <c r="CD125" s="8">
        <v>12221689.42</v>
      </c>
      <c r="CE125" s="9">
        <v>4056</v>
      </c>
      <c r="CF125" s="8">
        <v>1489874.77</v>
      </c>
      <c r="CG125" s="9">
        <v>8827</v>
      </c>
      <c r="CH125" s="8">
        <v>7645954.8600000003</v>
      </c>
      <c r="CI125" s="9">
        <v>267</v>
      </c>
      <c r="CJ125" s="8">
        <v>2186673.79</v>
      </c>
      <c r="CK125" s="9">
        <v>453</v>
      </c>
      <c r="CL125" s="40">
        <v>7885232.5899999999</v>
      </c>
      <c r="CM125" s="9"/>
      <c r="CN125" s="8"/>
      <c r="CO125" s="9">
        <v>0</v>
      </c>
      <c r="CP125" s="40">
        <v>0</v>
      </c>
      <c r="CQ125" s="9">
        <v>2242</v>
      </c>
      <c r="CR125" s="8">
        <v>4054315.46</v>
      </c>
    </row>
    <row r="126" spans="1:96" x14ac:dyDescent="0.25">
      <c r="A126" s="12"/>
      <c r="B126" s="17" t="s">
        <v>93</v>
      </c>
      <c r="C126" s="12"/>
      <c r="D126" s="25"/>
      <c r="E126" s="26" t="s">
        <v>155</v>
      </c>
      <c r="F126" s="31"/>
      <c r="G126" s="8">
        <f t="shared" si="21"/>
        <v>0</v>
      </c>
      <c r="H126" s="8">
        <f t="shared" si="22"/>
        <v>0</v>
      </c>
      <c r="I126" s="9">
        <f t="shared" si="34"/>
        <v>0</v>
      </c>
      <c r="J126" s="8">
        <f t="shared" si="34"/>
        <v>0</v>
      </c>
      <c r="K126" s="9">
        <f t="shared" si="34"/>
        <v>0</v>
      </c>
      <c r="L126" s="8">
        <f t="shared" si="34"/>
        <v>0</v>
      </c>
      <c r="M126" s="9">
        <f t="shared" si="34"/>
        <v>0</v>
      </c>
      <c r="N126" s="8">
        <f t="shared" si="34"/>
        <v>0</v>
      </c>
      <c r="O126" s="9">
        <f t="shared" si="34"/>
        <v>0</v>
      </c>
      <c r="P126" s="8">
        <f t="shared" si="34"/>
        <v>0</v>
      </c>
      <c r="Q126" s="9">
        <f t="shared" si="34"/>
        <v>0</v>
      </c>
      <c r="R126" s="8">
        <f t="shared" si="34"/>
        <v>0</v>
      </c>
      <c r="S126" s="9">
        <f t="shared" si="34"/>
        <v>0</v>
      </c>
      <c r="T126" s="8">
        <f t="shared" si="33"/>
        <v>0</v>
      </c>
      <c r="U126" s="9">
        <f t="shared" si="33"/>
        <v>0</v>
      </c>
      <c r="V126" s="8">
        <f t="shared" si="33"/>
        <v>0</v>
      </c>
      <c r="W126" s="9">
        <f t="shared" si="33"/>
        <v>0</v>
      </c>
      <c r="X126" s="8">
        <f t="shared" si="33"/>
        <v>0</v>
      </c>
      <c r="Y126" s="8">
        <f t="shared" si="23"/>
        <v>0</v>
      </c>
      <c r="Z126" s="8">
        <f t="shared" si="24"/>
        <v>0</v>
      </c>
      <c r="AA126" s="9">
        <v>0</v>
      </c>
      <c r="AB126" s="8">
        <v>0</v>
      </c>
      <c r="AC126" s="9">
        <v>0</v>
      </c>
      <c r="AD126" s="8">
        <v>0</v>
      </c>
      <c r="AE126" s="9">
        <v>0</v>
      </c>
      <c r="AF126" s="8">
        <v>0</v>
      </c>
      <c r="AG126" s="9">
        <v>0</v>
      </c>
      <c r="AH126" s="8">
        <v>0</v>
      </c>
      <c r="AI126" s="9">
        <v>0</v>
      </c>
      <c r="AJ126" s="40">
        <v>0</v>
      </c>
      <c r="AK126" s="9"/>
      <c r="AL126" s="8"/>
      <c r="AM126" s="9">
        <v>0</v>
      </c>
      <c r="AN126" s="40">
        <v>0</v>
      </c>
      <c r="AO126" s="9">
        <v>0</v>
      </c>
      <c r="AP126" s="8"/>
      <c r="AQ126" s="8">
        <f t="shared" si="25"/>
        <v>0</v>
      </c>
      <c r="AR126" s="8">
        <f t="shared" si="26"/>
        <v>0</v>
      </c>
      <c r="AS126" s="9">
        <v>0</v>
      </c>
      <c r="AT126" s="8">
        <v>0</v>
      </c>
      <c r="AU126" s="9">
        <v>0</v>
      </c>
      <c r="AV126" s="8">
        <v>0</v>
      </c>
      <c r="AW126" s="9">
        <v>0</v>
      </c>
      <c r="AX126" s="8">
        <v>0</v>
      </c>
      <c r="AY126" s="9">
        <v>0</v>
      </c>
      <c r="AZ126" s="8">
        <v>0</v>
      </c>
      <c r="BA126" s="9">
        <v>0</v>
      </c>
      <c r="BB126" s="40">
        <v>0</v>
      </c>
      <c r="BC126" s="9"/>
      <c r="BD126" s="8"/>
      <c r="BE126" s="9">
        <v>0</v>
      </c>
      <c r="BF126" s="40">
        <v>0</v>
      </c>
      <c r="BG126" s="9">
        <v>0</v>
      </c>
      <c r="BH126" s="8"/>
      <c r="BI126" s="8">
        <f t="shared" si="27"/>
        <v>0</v>
      </c>
      <c r="BJ126" s="8">
        <f t="shared" si="28"/>
        <v>0</v>
      </c>
      <c r="BK126" s="9">
        <v>0</v>
      </c>
      <c r="BL126" s="8">
        <v>0</v>
      </c>
      <c r="BM126" s="9">
        <v>0</v>
      </c>
      <c r="BN126" s="8">
        <v>0</v>
      </c>
      <c r="BO126" s="9">
        <v>0</v>
      </c>
      <c r="BP126" s="8">
        <v>0</v>
      </c>
      <c r="BQ126" s="9">
        <v>0</v>
      </c>
      <c r="BR126" s="8">
        <v>0</v>
      </c>
      <c r="BS126" s="9">
        <v>0</v>
      </c>
      <c r="BT126" s="40">
        <v>0</v>
      </c>
      <c r="BU126" s="9"/>
      <c r="BV126" s="8"/>
      <c r="BW126" s="9">
        <v>0</v>
      </c>
      <c r="BX126" s="40">
        <v>0</v>
      </c>
      <c r="BY126" s="9">
        <v>0</v>
      </c>
      <c r="BZ126" s="8"/>
      <c r="CA126" s="8">
        <f t="shared" si="29"/>
        <v>0</v>
      </c>
      <c r="CB126" s="8">
        <f t="shared" si="30"/>
        <v>0</v>
      </c>
      <c r="CC126" s="9">
        <v>0</v>
      </c>
      <c r="CD126" s="8">
        <v>0</v>
      </c>
      <c r="CE126" s="9">
        <v>0</v>
      </c>
      <c r="CF126" s="8">
        <v>0</v>
      </c>
      <c r="CG126" s="9">
        <v>0</v>
      </c>
      <c r="CH126" s="8">
        <v>0</v>
      </c>
      <c r="CI126" s="9">
        <v>0</v>
      </c>
      <c r="CJ126" s="8">
        <v>0</v>
      </c>
      <c r="CK126" s="9">
        <v>0</v>
      </c>
      <c r="CL126" s="40">
        <v>0</v>
      </c>
      <c r="CM126" s="9"/>
      <c r="CN126" s="8"/>
      <c r="CO126" s="9">
        <v>0</v>
      </c>
      <c r="CP126" s="40">
        <v>0</v>
      </c>
      <c r="CQ126" s="9">
        <v>0</v>
      </c>
      <c r="CR126" s="8"/>
    </row>
    <row r="127" spans="1:96" x14ac:dyDescent="0.25">
      <c r="A127" s="12">
        <v>102</v>
      </c>
      <c r="B127" s="13" t="s">
        <v>94</v>
      </c>
      <c r="C127" s="12">
        <v>330079</v>
      </c>
      <c r="D127" s="25" t="s">
        <v>171</v>
      </c>
      <c r="E127" s="25" t="s">
        <v>155</v>
      </c>
      <c r="F127" s="31" t="s">
        <v>172</v>
      </c>
      <c r="G127" s="8">
        <f t="shared" si="21"/>
        <v>131719781.7</v>
      </c>
      <c r="H127" s="8">
        <f t="shared" si="22"/>
        <v>76305664.159999996</v>
      </c>
      <c r="I127" s="9">
        <f t="shared" si="34"/>
        <v>39448</v>
      </c>
      <c r="J127" s="8">
        <f t="shared" si="34"/>
        <v>37885056.359999999</v>
      </c>
      <c r="K127" s="9">
        <f t="shared" si="34"/>
        <v>20382</v>
      </c>
      <c r="L127" s="8">
        <f t="shared" si="34"/>
        <v>9346944.1300000008</v>
      </c>
      <c r="M127" s="9">
        <f t="shared" si="34"/>
        <v>45838</v>
      </c>
      <c r="N127" s="8">
        <f t="shared" si="34"/>
        <v>29073663.670000002</v>
      </c>
      <c r="O127" s="9">
        <f t="shared" si="34"/>
        <v>1215</v>
      </c>
      <c r="P127" s="8">
        <f t="shared" si="34"/>
        <v>10018877.59</v>
      </c>
      <c r="Q127" s="9">
        <f t="shared" si="34"/>
        <v>1694</v>
      </c>
      <c r="R127" s="8">
        <f t="shared" si="34"/>
        <v>32988740.149999999</v>
      </c>
      <c r="S127" s="9">
        <f t="shared" si="34"/>
        <v>0</v>
      </c>
      <c r="T127" s="8">
        <f t="shared" si="33"/>
        <v>0</v>
      </c>
      <c r="U127" s="9">
        <f t="shared" si="33"/>
        <v>0</v>
      </c>
      <c r="V127" s="8">
        <f t="shared" si="33"/>
        <v>0</v>
      </c>
      <c r="W127" s="9">
        <f t="shared" si="33"/>
        <v>8379</v>
      </c>
      <c r="X127" s="8">
        <f t="shared" si="33"/>
        <v>12406499.800000001</v>
      </c>
      <c r="Y127" s="8">
        <f t="shared" si="23"/>
        <v>33161672.84</v>
      </c>
      <c r="Z127" s="8">
        <f t="shared" si="24"/>
        <v>19297890.949999999</v>
      </c>
      <c r="AA127" s="9">
        <v>9862</v>
      </c>
      <c r="AB127" s="8">
        <v>9546565.5600000005</v>
      </c>
      <c r="AC127" s="9">
        <v>5096</v>
      </c>
      <c r="AD127" s="8">
        <v>2336736.0299999998</v>
      </c>
      <c r="AE127" s="9">
        <v>11460</v>
      </c>
      <c r="AF127" s="8">
        <v>7414589.3600000003</v>
      </c>
      <c r="AG127" s="9">
        <v>304</v>
      </c>
      <c r="AH127" s="8">
        <v>2504719.4</v>
      </c>
      <c r="AI127" s="9">
        <v>424</v>
      </c>
      <c r="AJ127" s="40">
        <v>8247185.04</v>
      </c>
      <c r="AK127" s="9"/>
      <c r="AL127" s="8"/>
      <c r="AM127" s="9">
        <v>0</v>
      </c>
      <c r="AN127" s="40">
        <v>0</v>
      </c>
      <c r="AO127" s="9">
        <v>2095</v>
      </c>
      <c r="AP127" s="8">
        <v>3111877.45</v>
      </c>
      <c r="AQ127" s="8">
        <f t="shared" si="25"/>
        <v>33161672.84</v>
      </c>
      <c r="AR127" s="8">
        <f t="shared" si="26"/>
        <v>19297890.949999999</v>
      </c>
      <c r="AS127" s="9">
        <v>9862</v>
      </c>
      <c r="AT127" s="8">
        <v>9546565.5600000005</v>
      </c>
      <c r="AU127" s="9">
        <v>5096</v>
      </c>
      <c r="AV127" s="8">
        <v>2336736.0299999998</v>
      </c>
      <c r="AW127" s="9">
        <v>11460</v>
      </c>
      <c r="AX127" s="8">
        <v>7414589.3600000003</v>
      </c>
      <c r="AY127" s="9">
        <v>304</v>
      </c>
      <c r="AZ127" s="8">
        <v>2504719.4</v>
      </c>
      <c r="BA127" s="9">
        <v>424</v>
      </c>
      <c r="BB127" s="40">
        <v>8247185.04</v>
      </c>
      <c r="BC127" s="9"/>
      <c r="BD127" s="8"/>
      <c r="BE127" s="9">
        <v>0</v>
      </c>
      <c r="BF127" s="40">
        <v>0</v>
      </c>
      <c r="BG127" s="9">
        <v>2095</v>
      </c>
      <c r="BH127" s="8">
        <v>3111877.45</v>
      </c>
      <c r="BI127" s="8">
        <f t="shared" si="27"/>
        <v>33161672.84</v>
      </c>
      <c r="BJ127" s="8">
        <f t="shared" si="28"/>
        <v>19297890.949999999</v>
      </c>
      <c r="BK127" s="9">
        <v>9862</v>
      </c>
      <c r="BL127" s="8">
        <v>9546565.5600000005</v>
      </c>
      <c r="BM127" s="9">
        <v>5096</v>
      </c>
      <c r="BN127" s="8">
        <v>2336736.0299999998</v>
      </c>
      <c r="BO127" s="9">
        <v>11460</v>
      </c>
      <c r="BP127" s="8">
        <v>7414589.3600000003</v>
      </c>
      <c r="BQ127" s="9">
        <v>304</v>
      </c>
      <c r="BR127" s="8">
        <v>2504719.4</v>
      </c>
      <c r="BS127" s="9">
        <v>424</v>
      </c>
      <c r="BT127" s="40">
        <v>8247185.04</v>
      </c>
      <c r="BU127" s="9"/>
      <c r="BV127" s="8"/>
      <c r="BW127" s="9">
        <v>0</v>
      </c>
      <c r="BX127" s="40">
        <v>0</v>
      </c>
      <c r="BY127" s="9">
        <v>2095</v>
      </c>
      <c r="BZ127" s="8">
        <v>3111877.45</v>
      </c>
      <c r="CA127" s="8">
        <f t="shared" si="29"/>
        <v>32234763.18</v>
      </c>
      <c r="CB127" s="8">
        <f t="shared" si="30"/>
        <v>18411991.309999999</v>
      </c>
      <c r="CC127" s="9">
        <v>9862</v>
      </c>
      <c r="CD127" s="8">
        <v>9245359.6799999997</v>
      </c>
      <c r="CE127" s="9">
        <v>5094</v>
      </c>
      <c r="CF127" s="8">
        <v>2336736.04</v>
      </c>
      <c r="CG127" s="9">
        <v>11458</v>
      </c>
      <c r="CH127" s="8">
        <v>6829895.5899999999</v>
      </c>
      <c r="CI127" s="9">
        <v>303</v>
      </c>
      <c r="CJ127" s="8">
        <v>2504719.39</v>
      </c>
      <c r="CK127" s="9">
        <v>422</v>
      </c>
      <c r="CL127" s="40">
        <v>8247185.0300000003</v>
      </c>
      <c r="CM127" s="9"/>
      <c r="CN127" s="8"/>
      <c r="CO127" s="9">
        <v>0</v>
      </c>
      <c r="CP127" s="40">
        <v>0</v>
      </c>
      <c r="CQ127" s="9">
        <v>2094</v>
      </c>
      <c r="CR127" s="8">
        <v>3070867.45</v>
      </c>
    </row>
    <row r="128" spans="1:96" x14ac:dyDescent="0.25">
      <c r="A128" s="12"/>
      <c r="B128" s="17" t="s">
        <v>96</v>
      </c>
      <c r="C128" s="12"/>
      <c r="D128" s="25"/>
      <c r="E128" s="26" t="s">
        <v>155</v>
      </c>
      <c r="F128" s="31"/>
      <c r="G128" s="8">
        <f t="shared" si="21"/>
        <v>0</v>
      </c>
      <c r="H128" s="8">
        <f t="shared" si="22"/>
        <v>0</v>
      </c>
      <c r="I128" s="9">
        <f t="shared" si="34"/>
        <v>0</v>
      </c>
      <c r="J128" s="8">
        <f t="shared" si="34"/>
        <v>0</v>
      </c>
      <c r="K128" s="9">
        <f t="shared" si="34"/>
        <v>0</v>
      </c>
      <c r="L128" s="8">
        <f t="shared" si="34"/>
        <v>0</v>
      </c>
      <c r="M128" s="9">
        <f t="shared" si="34"/>
        <v>0</v>
      </c>
      <c r="N128" s="8">
        <f t="shared" si="34"/>
        <v>0</v>
      </c>
      <c r="O128" s="9">
        <f t="shared" si="34"/>
        <v>0</v>
      </c>
      <c r="P128" s="8">
        <f t="shared" si="34"/>
        <v>0</v>
      </c>
      <c r="Q128" s="9">
        <f t="shared" si="34"/>
        <v>0</v>
      </c>
      <c r="R128" s="8">
        <f t="shared" si="34"/>
        <v>0</v>
      </c>
      <c r="S128" s="9">
        <f t="shared" si="34"/>
        <v>0</v>
      </c>
      <c r="T128" s="8">
        <f t="shared" si="33"/>
        <v>0</v>
      </c>
      <c r="U128" s="9">
        <f t="shared" si="33"/>
        <v>0</v>
      </c>
      <c r="V128" s="8">
        <f t="shared" si="33"/>
        <v>0</v>
      </c>
      <c r="W128" s="9">
        <f t="shared" si="33"/>
        <v>0</v>
      </c>
      <c r="X128" s="8">
        <f t="shared" si="33"/>
        <v>0</v>
      </c>
      <c r="Y128" s="8">
        <f t="shared" si="23"/>
        <v>0</v>
      </c>
      <c r="Z128" s="8">
        <f t="shared" si="24"/>
        <v>0</v>
      </c>
      <c r="AA128" s="9">
        <v>0</v>
      </c>
      <c r="AB128" s="8">
        <v>0</v>
      </c>
      <c r="AC128" s="9">
        <v>0</v>
      </c>
      <c r="AD128" s="8">
        <v>0</v>
      </c>
      <c r="AE128" s="9">
        <v>0</v>
      </c>
      <c r="AF128" s="8">
        <v>0</v>
      </c>
      <c r="AG128" s="9">
        <v>0</v>
      </c>
      <c r="AH128" s="8">
        <v>0</v>
      </c>
      <c r="AI128" s="9">
        <v>0</v>
      </c>
      <c r="AJ128" s="40">
        <v>0</v>
      </c>
      <c r="AK128" s="9"/>
      <c r="AL128" s="8"/>
      <c r="AM128" s="9">
        <v>0</v>
      </c>
      <c r="AN128" s="40">
        <v>0</v>
      </c>
      <c r="AO128" s="9">
        <v>0</v>
      </c>
      <c r="AP128" s="8"/>
      <c r="AQ128" s="8">
        <f t="shared" si="25"/>
        <v>0</v>
      </c>
      <c r="AR128" s="8">
        <f t="shared" si="26"/>
        <v>0</v>
      </c>
      <c r="AS128" s="9">
        <v>0</v>
      </c>
      <c r="AT128" s="8">
        <v>0</v>
      </c>
      <c r="AU128" s="9">
        <v>0</v>
      </c>
      <c r="AV128" s="8">
        <v>0</v>
      </c>
      <c r="AW128" s="9">
        <v>0</v>
      </c>
      <c r="AX128" s="8">
        <v>0</v>
      </c>
      <c r="AY128" s="9">
        <v>0</v>
      </c>
      <c r="AZ128" s="8">
        <v>0</v>
      </c>
      <c r="BA128" s="9">
        <v>0</v>
      </c>
      <c r="BB128" s="40">
        <v>0</v>
      </c>
      <c r="BC128" s="9"/>
      <c r="BD128" s="8"/>
      <c r="BE128" s="9">
        <v>0</v>
      </c>
      <c r="BF128" s="40">
        <v>0</v>
      </c>
      <c r="BG128" s="9">
        <v>0</v>
      </c>
      <c r="BH128" s="8"/>
      <c r="BI128" s="8">
        <f t="shared" si="27"/>
        <v>0</v>
      </c>
      <c r="BJ128" s="8">
        <f t="shared" si="28"/>
        <v>0</v>
      </c>
      <c r="BK128" s="9">
        <v>0</v>
      </c>
      <c r="BL128" s="8">
        <v>0</v>
      </c>
      <c r="BM128" s="9">
        <v>0</v>
      </c>
      <c r="BN128" s="8">
        <v>0</v>
      </c>
      <c r="BO128" s="9">
        <v>0</v>
      </c>
      <c r="BP128" s="8">
        <v>0</v>
      </c>
      <c r="BQ128" s="9">
        <v>0</v>
      </c>
      <c r="BR128" s="8">
        <v>0</v>
      </c>
      <c r="BS128" s="9">
        <v>0</v>
      </c>
      <c r="BT128" s="40">
        <v>0</v>
      </c>
      <c r="BU128" s="9"/>
      <c r="BV128" s="8"/>
      <c r="BW128" s="9">
        <v>0</v>
      </c>
      <c r="BX128" s="40">
        <v>0</v>
      </c>
      <c r="BY128" s="9">
        <v>0</v>
      </c>
      <c r="BZ128" s="8"/>
      <c r="CA128" s="8">
        <f t="shared" si="29"/>
        <v>0</v>
      </c>
      <c r="CB128" s="8">
        <f t="shared" si="30"/>
        <v>0</v>
      </c>
      <c r="CC128" s="9">
        <v>0</v>
      </c>
      <c r="CD128" s="8">
        <v>0</v>
      </c>
      <c r="CE128" s="9">
        <v>0</v>
      </c>
      <c r="CF128" s="8">
        <v>0</v>
      </c>
      <c r="CG128" s="9">
        <v>0</v>
      </c>
      <c r="CH128" s="8">
        <v>0</v>
      </c>
      <c r="CI128" s="9">
        <v>0</v>
      </c>
      <c r="CJ128" s="8">
        <v>0</v>
      </c>
      <c r="CK128" s="9">
        <v>0</v>
      </c>
      <c r="CL128" s="40">
        <v>0</v>
      </c>
      <c r="CM128" s="9"/>
      <c r="CN128" s="8"/>
      <c r="CO128" s="9">
        <v>0</v>
      </c>
      <c r="CP128" s="40">
        <v>0</v>
      </c>
      <c r="CQ128" s="9">
        <v>0</v>
      </c>
      <c r="CR128" s="8"/>
    </row>
    <row r="129" spans="1:96" x14ac:dyDescent="0.25">
      <c r="A129" s="12">
        <v>103</v>
      </c>
      <c r="B129" s="18" t="s">
        <v>97</v>
      </c>
      <c r="C129" s="12">
        <v>330091</v>
      </c>
      <c r="D129" s="25" t="s">
        <v>156</v>
      </c>
      <c r="E129" s="25" t="s">
        <v>155</v>
      </c>
      <c r="F129" s="31" t="s">
        <v>157</v>
      </c>
      <c r="G129" s="8">
        <f t="shared" si="21"/>
        <v>163768184.46000001</v>
      </c>
      <c r="H129" s="8">
        <f t="shared" si="22"/>
        <v>115921301.34999999</v>
      </c>
      <c r="I129" s="9">
        <f t="shared" si="34"/>
        <v>59303</v>
      </c>
      <c r="J129" s="8">
        <f t="shared" si="34"/>
        <v>56533310.689999998</v>
      </c>
      <c r="K129" s="9">
        <f t="shared" si="34"/>
        <v>5667</v>
      </c>
      <c r="L129" s="8">
        <f t="shared" si="34"/>
        <v>2498506.36</v>
      </c>
      <c r="M129" s="9">
        <f t="shared" si="34"/>
        <v>32634</v>
      </c>
      <c r="N129" s="8">
        <f t="shared" si="34"/>
        <v>56889484.299999997</v>
      </c>
      <c r="O129" s="9">
        <f t="shared" si="34"/>
        <v>993</v>
      </c>
      <c r="P129" s="8">
        <f t="shared" si="34"/>
        <v>7336184.2800000003</v>
      </c>
      <c r="Q129" s="9">
        <f t="shared" si="34"/>
        <v>1923</v>
      </c>
      <c r="R129" s="8">
        <f t="shared" si="34"/>
        <v>26854858.609999999</v>
      </c>
      <c r="S129" s="9">
        <f t="shared" si="34"/>
        <v>0</v>
      </c>
      <c r="T129" s="8">
        <f t="shared" si="33"/>
        <v>0</v>
      </c>
      <c r="U129" s="9">
        <f t="shared" si="33"/>
        <v>0</v>
      </c>
      <c r="V129" s="8">
        <f t="shared" si="33"/>
        <v>0</v>
      </c>
      <c r="W129" s="9">
        <f t="shared" si="33"/>
        <v>5861</v>
      </c>
      <c r="X129" s="8">
        <f t="shared" si="33"/>
        <v>13655840.220000001</v>
      </c>
      <c r="Y129" s="8">
        <f t="shared" si="23"/>
        <v>41751423.420000002</v>
      </c>
      <c r="Z129" s="8">
        <f t="shared" si="24"/>
        <v>29789702.640000001</v>
      </c>
      <c r="AA129" s="9">
        <v>14826</v>
      </c>
      <c r="AB129" s="8">
        <v>14457078.59</v>
      </c>
      <c r="AC129" s="9">
        <v>1417</v>
      </c>
      <c r="AD129" s="8">
        <v>624626.59</v>
      </c>
      <c r="AE129" s="9">
        <v>8159</v>
      </c>
      <c r="AF129" s="8">
        <v>14707997.460000001</v>
      </c>
      <c r="AG129" s="9">
        <v>248</v>
      </c>
      <c r="AH129" s="8">
        <v>1834046.07</v>
      </c>
      <c r="AI129" s="9">
        <v>481</v>
      </c>
      <c r="AJ129" s="40">
        <v>6713714.6500000004</v>
      </c>
      <c r="AK129" s="9"/>
      <c r="AL129" s="8"/>
      <c r="AM129" s="9">
        <v>0</v>
      </c>
      <c r="AN129" s="40">
        <v>0</v>
      </c>
      <c r="AO129" s="9">
        <v>1465</v>
      </c>
      <c r="AP129" s="8">
        <v>3413960.06</v>
      </c>
      <c r="AQ129" s="8">
        <f t="shared" si="25"/>
        <v>41751423.420000002</v>
      </c>
      <c r="AR129" s="8">
        <f t="shared" si="26"/>
        <v>29789702.640000001</v>
      </c>
      <c r="AS129" s="9">
        <v>14826</v>
      </c>
      <c r="AT129" s="8">
        <v>14457078.59</v>
      </c>
      <c r="AU129" s="9">
        <v>1417</v>
      </c>
      <c r="AV129" s="8">
        <v>624626.59</v>
      </c>
      <c r="AW129" s="9">
        <v>8159</v>
      </c>
      <c r="AX129" s="8">
        <v>14707997.460000001</v>
      </c>
      <c r="AY129" s="9">
        <v>248</v>
      </c>
      <c r="AZ129" s="8">
        <v>1834046.07</v>
      </c>
      <c r="BA129" s="9">
        <v>481</v>
      </c>
      <c r="BB129" s="40">
        <v>6713714.6500000004</v>
      </c>
      <c r="BC129" s="9"/>
      <c r="BD129" s="8"/>
      <c r="BE129" s="9">
        <v>0</v>
      </c>
      <c r="BF129" s="40">
        <v>0</v>
      </c>
      <c r="BG129" s="9">
        <v>1465</v>
      </c>
      <c r="BH129" s="8">
        <v>3413960.06</v>
      </c>
      <c r="BI129" s="8">
        <f t="shared" si="27"/>
        <v>41751423.409999996</v>
      </c>
      <c r="BJ129" s="8">
        <f t="shared" si="28"/>
        <v>29789702.640000001</v>
      </c>
      <c r="BK129" s="9">
        <v>14826</v>
      </c>
      <c r="BL129" s="8">
        <v>14457078.59</v>
      </c>
      <c r="BM129" s="9">
        <v>1417</v>
      </c>
      <c r="BN129" s="8">
        <v>624626.59</v>
      </c>
      <c r="BO129" s="9">
        <v>8159</v>
      </c>
      <c r="BP129" s="8">
        <v>14707997.460000001</v>
      </c>
      <c r="BQ129" s="9">
        <v>248</v>
      </c>
      <c r="BR129" s="8">
        <v>1834046.07</v>
      </c>
      <c r="BS129" s="9">
        <v>481</v>
      </c>
      <c r="BT129" s="40">
        <v>6713714.6500000004</v>
      </c>
      <c r="BU129" s="9"/>
      <c r="BV129" s="8"/>
      <c r="BW129" s="9">
        <v>0</v>
      </c>
      <c r="BX129" s="40">
        <v>0</v>
      </c>
      <c r="BY129" s="9">
        <v>1465</v>
      </c>
      <c r="BZ129" s="8">
        <v>3413960.05</v>
      </c>
      <c r="CA129" s="8">
        <f t="shared" si="29"/>
        <v>38513914.210000001</v>
      </c>
      <c r="CB129" s="8">
        <f t="shared" si="30"/>
        <v>26552193.43</v>
      </c>
      <c r="CC129" s="9">
        <v>14825</v>
      </c>
      <c r="CD129" s="8">
        <v>13162074.92</v>
      </c>
      <c r="CE129" s="9">
        <v>1416</v>
      </c>
      <c r="CF129" s="8">
        <v>624626.59</v>
      </c>
      <c r="CG129" s="9">
        <v>8157</v>
      </c>
      <c r="CH129" s="8">
        <v>12765491.92</v>
      </c>
      <c r="CI129" s="9">
        <v>249</v>
      </c>
      <c r="CJ129" s="8">
        <v>1834046.07</v>
      </c>
      <c r="CK129" s="9">
        <v>480</v>
      </c>
      <c r="CL129" s="40">
        <v>6713714.6600000001</v>
      </c>
      <c r="CM129" s="9"/>
      <c r="CN129" s="8"/>
      <c r="CO129" s="9">
        <v>0</v>
      </c>
      <c r="CP129" s="40">
        <v>0</v>
      </c>
      <c r="CQ129" s="9">
        <v>1466</v>
      </c>
      <c r="CR129" s="8">
        <v>3413960.05</v>
      </c>
    </row>
    <row r="130" spans="1:96" x14ac:dyDescent="0.25">
      <c r="A130" s="12"/>
      <c r="B130" s="17" t="s">
        <v>98</v>
      </c>
      <c r="C130" s="12"/>
      <c r="D130" s="25"/>
      <c r="E130" s="26" t="s">
        <v>155</v>
      </c>
      <c r="F130" s="31"/>
      <c r="G130" s="8">
        <f t="shared" si="21"/>
        <v>0</v>
      </c>
      <c r="H130" s="8">
        <f t="shared" si="22"/>
        <v>0</v>
      </c>
      <c r="I130" s="9">
        <f t="shared" si="34"/>
        <v>0</v>
      </c>
      <c r="J130" s="8">
        <f t="shared" si="34"/>
        <v>0</v>
      </c>
      <c r="K130" s="9">
        <f t="shared" si="34"/>
        <v>0</v>
      </c>
      <c r="L130" s="8">
        <f t="shared" si="34"/>
        <v>0</v>
      </c>
      <c r="M130" s="9">
        <f t="shared" si="34"/>
        <v>0</v>
      </c>
      <c r="N130" s="8">
        <f t="shared" si="34"/>
        <v>0</v>
      </c>
      <c r="O130" s="9">
        <f t="shared" si="34"/>
        <v>0</v>
      </c>
      <c r="P130" s="8">
        <f t="shared" si="34"/>
        <v>0</v>
      </c>
      <c r="Q130" s="9">
        <f t="shared" si="34"/>
        <v>0</v>
      </c>
      <c r="R130" s="8">
        <f t="shared" si="34"/>
        <v>0</v>
      </c>
      <c r="S130" s="9">
        <f t="shared" si="34"/>
        <v>0</v>
      </c>
      <c r="T130" s="8">
        <f t="shared" si="33"/>
        <v>0</v>
      </c>
      <c r="U130" s="9">
        <f t="shared" si="33"/>
        <v>0</v>
      </c>
      <c r="V130" s="8">
        <f t="shared" si="33"/>
        <v>0</v>
      </c>
      <c r="W130" s="9">
        <f t="shared" si="33"/>
        <v>0</v>
      </c>
      <c r="X130" s="8">
        <f t="shared" si="33"/>
        <v>0</v>
      </c>
      <c r="Y130" s="8">
        <f t="shared" si="23"/>
        <v>0</v>
      </c>
      <c r="Z130" s="8">
        <f t="shared" si="24"/>
        <v>0</v>
      </c>
      <c r="AA130" s="9">
        <v>0</v>
      </c>
      <c r="AB130" s="8">
        <v>0</v>
      </c>
      <c r="AC130" s="9">
        <v>0</v>
      </c>
      <c r="AD130" s="8">
        <v>0</v>
      </c>
      <c r="AE130" s="9">
        <v>0</v>
      </c>
      <c r="AF130" s="8">
        <v>0</v>
      </c>
      <c r="AG130" s="9">
        <v>0</v>
      </c>
      <c r="AH130" s="8">
        <v>0</v>
      </c>
      <c r="AI130" s="9">
        <v>0</v>
      </c>
      <c r="AJ130" s="40">
        <v>0</v>
      </c>
      <c r="AK130" s="9"/>
      <c r="AL130" s="8"/>
      <c r="AM130" s="9">
        <v>0</v>
      </c>
      <c r="AN130" s="40">
        <v>0</v>
      </c>
      <c r="AO130" s="9">
        <v>0</v>
      </c>
      <c r="AP130" s="8"/>
      <c r="AQ130" s="8">
        <f t="shared" si="25"/>
        <v>0</v>
      </c>
      <c r="AR130" s="8">
        <f t="shared" si="26"/>
        <v>0</v>
      </c>
      <c r="AS130" s="9">
        <v>0</v>
      </c>
      <c r="AT130" s="8">
        <v>0</v>
      </c>
      <c r="AU130" s="9">
        <v>0</v>
      </c>
      <c r="AV130" s="8">
        <v>0</v>
      </c>
      <c r="AW130" s="9">
        <v>0</v>
      </c>
      <c r="AX130" s="8">
        <v>0</v>
      </c>
      <c r="AY130" s="9">
        <v>0</v>
      </c>
      <c r="AZ130" s="8">
        <v>0</v>
      </c>
      <c r="BA130" s="9">
        <v>0</v>
      </c>
      <c r="BB130" s="40">
        <v>0</v>
      </c>
      <c r="BC130" s="9"/>
      <c r="BD130" s="8"/>
      <c r="BE130" s="9">
        <v>0</v>
      </c>
      <c r="BF130" s="40">
        <v>0</v>
      </c>
      <c r="BG130" s="9">
        <v>0</v>
      </c>
      <c r="BH130" s="8"/>
      <c r="BI130" s="8">
        <f t="shared" si="27"/>
        <v>0</v>
      </c>
      <c r="BJ130" s="8">
        <f t="shared" si="28"/>
        <v>0</v>
      </c>
      <c r="BK130" s="9">
        <v>0</v>
      </c>
      <c r="BL130" s="8">
        <v>0</v>
      </c>
      <c r="BM130" s="9">
        <v>0</v>
      </c>
      <c r="BN130" s="8">
        <v>0</v>
      </c>
      <c r="BO130" s="9">
        <v>0</v>
      </c>
      <c r="BP130" s="8">
        <v>0</v>
      </c>
      <c r="BQ130" s="9">
        <v>0</v>
      </c>
      <c r="BR130" s="8">
        <v>0</v>
      </c>
      <c r="BS130" s="9">
        <v>0</v>
      </c>
      <c r="BT130" s="40">
        <v>0</v>
      </c>
      <c r="BU130" s="9"/>
      <c r="BV130" s="8"/>
      <c r="BW130" s="9">
        <v>0</v>
      </c>
      <c r="BX130" s="40">
        <v>0</v>
      </c>
      <c r="BY130" s="9">
        <v>0</v>
      </c>
      <c r="BZ130" s="8"/>
      <c r="CA130" s="8">
        <f t="shared" si="29"/>
        <v>0</v>
      </c>
      <c r="CB130" s="8">
        <f t="shared" si="30"/>
        <v>0</v>
      </c>
      <c r="CC130" s="9">
        <v>0</v>
      </c>
      <c r="CD130" s="8">
        <v>0</v>
      </c>
      <c r="CE130" s="9">
        <v>0</v>
      </c>
      <c r="CF130" s="8">
        <v>0</v>
      </c>
      <c r="CG130" s="9">
        <v>0</v>
      </c>
      <c r="CH130" s="8">
        <v>0</v>
      </c>
      <c r="CI130" s="9">
        <v>0</v>
      </c>
      <c r="CJ130" s="8">
        <v>0</v>
      </c>
      <c r="CK130" s="9">
        <v>0</v>
      </c>
      <c r="CL130" s="40">
        <v>0</v>
      </c>
      <c r="CM130" s="9"/>
      <c r="CN130" s="8"/>
      <c r="CO130" s="9">
        <v>0</v>
      </c>
      <c r="CP130" s="40">
        <v>0</v>
      </c>
      <c r="CQ130" s="9">
        <v>0</v>
      </c>
      <c r="CR130" s="8"/>
    </row>
    <row r="131" spans="1:96" x14ac:dyDescent="0.25">
      <c r="A131" s="12">
        <v>104</v>
      </c>
      <c r="B131" s="18" t="s">
        <v>99</v>
      </c>
      <c r="C131" s="12">
        <v>330093</v>
      </c>
      <c r="D131" s="25" t="s">
        <v>174</v>
      </c>
      <c r="E131" s="25" t="s">
        <v>155</v>
      </c>
      <c r="F131" s="31" t="s">
        <v>175</v>
      </c>
      <c r="G131" s="8">
        <f t="shared" si="21"/>
        <v>165759761.99000001</v>
      </c>
      <c r="H131" s="8">
        <f t="shared" si="22"/>
        <v>90094738.049999997</v>
      </c>
      <c r="I131" s="9">
        <f t="shared" si="34"/>
        <v>79404</v>
      </c>
      <c r="J131" s="8">
        <f t="shared" si="34"/>
        <v>56811438.380000003</v>
      </c>
      <c r="K131" s="9">
        <f t="shared" si="34"/>
        <v>16632</v>
      </c>
      <c r="L131" s="8">
        <f t="shared" si="34"/>
        <v>7550162.3099999996</v>
      </c>
      <c r="M131" s="9">
        <f t="shared" si="34"/>
        <v>38015</v>
      </c>
      <c r="N131" s="8">
        <f t="shared" si="34"/>
        <v>25733137.359999999</v>
      </c>
      <c r="O131" s="9">
        <f t="shared" si="34"/>
        <v>1245</v>
      </c>
      <c r="P131" s="8">
        <f t="shared" si="34"/>
        <v>9627997.6600000001</v>
      </c>
      <c r="Q131" s="9">
        <f t="shared" si="34"/>
        <v>2672</v>
      </c>
      <c r="R131" s="8">
        <f t="shared" si="34"/>
        <v>51035917.270000003</v>
      </c>
      <c r="S131" s="9">
        <f t="shared" si="34"/>
        <v>0</v>
      </c>
      <c r="T131" s="8">
        <f t="shared" si="33"/>
        <v>0</v>
      </c>
      <c r="U131" s="9">
        <f t="shared" si="33"/>
        <v>0</v>
      </c>
      <c r="V131" s="8">
        <f t="shared" si="33"/>
        <v>0</v>
      </c>
      <c r="W131" s="9">
        <f t="shared" si="33"/>
        <v>8204</v>
      </c>
      <c r="X131" s="8">
        <f t="shared" si="33"/>
        <v>15001109.01</v>
      </c>
      <c r="Y131" s="8">
        <f t="shared" si="23"/>
        <v>41793975.810000002</v>
      </c>
      <c r="Z131" s="8">
        <f t="shared" si="24"/>
        <v>22867467.32</v>
      </c>
      <c r="AA131" s="9">
        <v>19851</v>
      </c>
      <c r="AB131" s="8">
        <v>14371313.17</v>
      </c>
      <c r="AC131" s="9">
        <v>4158</v>
      </c>
      <c r="AD131" s="8">
        <v>1887540.58</v>
      </c>
      <c r="AE131" s="9">
        <v>9504</v>
      </c>
      <c r="AF131" s="8">
        <v>6608613.5700000003</v>
      </c>
      <c r="AG131" s="9">
        <v>311</v>
      </c>
      <c r="AH131" s="8">
        <v>2406999.42</v>
      </c>
      <c r="AI131" s="9">
        <v>668</v>
      </c>
      <c r="AJ131" s="40">
        <v>12758979.32</v>
      </c>
      <c r="AK131" s="9"/>
      <c r="AL131" s="8"/>
      <c r="AM131" s="9">
        <v>0</v>
      </c>
      <c r="AN131" s="40">
        <v>0</v>
      </c>
      <c r="AO131" s="9">
        <v>2051</v>
      </c>
      <c r="AP131" s="8">
        <v>3760529.75</v>
      </c>
      <c r="AQ131" s="8">
        <f t="shared" si="25"/>
        <v>41793975.810000002</v>
      </c>
      <c r="AR131" s="8">
        <f t="shared" si="26"/>
        <v>22867467.32</v>
      </c>
      <c r="AS131" s="9">
        <v>19851</v>
      </c>
      <c r="AT131" s="8">
        <v>14371313.17</v>
      </c>
      <c r="AU131" s="9">
        <v>4158</v>
      </c>
      <c r="AV131" s="8">
        <v>1887540.58</v>
      </c>
      <c r="AW131" s="9">
        <v>9504</v>
      </c>
      <c r="AX131" s="8">
        <v>6608613.5700000003</v>
      </c>
      <c r="AY131" s="9">
        <v>311</v>
      </c>
      <c r="AZ131" s="8">
        <v>2406999.42</v>
      </c>
      <c r="BA131" s="9">
        <v>668</v>
      </c>
      <c r="BB131" s="40">
        <v>12758979.32</v>
      </c>
      <c r="BC131" s="9"/>
      <c r="BD131" s="8"/>
      <c r="BE131" s="9">
        <v>0</v>
      </c>
      <c r="BF131" s="40">
        <v>0</v>
      </c>
      <c r="BG131" s="9">
        <v>2051</v>
      </c>
      <c r="BH131" s="8">
        <v>3760529.75</v>
      </c>
      <c r="BI131" s="8">
        <f t="shared" si="27"/>
        <v>41793975.810000002</v>
      </c>
      <c r="BJ131" s="8">
        <f t="shared" si="28"/>
        <v>22867467.32</v>
      </c>
      <c r="BK131" s="9">
        <v>19851</v>
      </c>
      <c r="BL131" s="8">
        <v>14371313.17</v>
      </c>
      <c r="BM131" s="9">
        <v>4158</v>
      </c>
      <c r="BN131" s="8">
        <v>1887540.58</v>
      </c>
      <c r="BO131" s="9">
        <v>9504</v>
      </c>
      <c r="BP131" s="8">
        <v>6608613.5700000003</v>
      </c>
      <c r="BQ131" s="9">
        <v>311</v>
      </c>
      <c r="BR131" s="8">
        <v>2406999.42</v>
      </c>
      <c r="BS131" s="9">
        <v>668</v>
      </c>
      <c r="BT131" s="40">
        <v>12758979.32</v>
      </c>
      <c r="BU131" s="9"/>
      <c r="BV131" s="8"/>
      <c r="BW131" s="9">
        <v>0</v>
      </c>
      <c r="BX131" s="40">
        <v>0</v>
      </c>
      <c r="BY131" s="9">
        <v>2051</v>
      </c>
      <c r="BZ131" s="8">
        <v>3760529.75</v>
      </c>
      <c r="CA131" s="8">
        <f t="shared" si="29"/>
        <v>40377834.560000002</v>
      </c>
      <c r="CB131" s="8">
        <f t="shared" si="30"/>
        <v>21492336.09</v>
      </c>
      <c r="CC131" s="9">
        <v>19851</v>
      </c>
      <c r="CD131" s="8">
        <v>13697498.869999999</v>
      </c>
      <c r="CE131" s="9">
        <v>4158</v>
      </c>
      <c r="CF131" s="8">
        <v>1887540.57</v>
      </c>
      <c r="CG131" s="9">
        <v>9503</v>
      </c>
      <c r="CH131" s="8">
        <v>5907296.6500000004</v>
      </c>
      <c r="CI131" s="9">
        <v>312</v>
      </c>
      <c r="CJ131" s="8">
        <v>2406999.4</v>
      </c>
      <c r="CK131" s="9">
        <v>668</v>
      </c>
      <c r="CL131" s="40">
        <v>12758979.310000001</v>
      </c>
      <c r="CM131" s="9"/>
      <c r="CN131" s="8"/>
      <c r="CO131" s="9">
        <v>0</v>
      </c>
      <c r="CP131" s="40">
        <v>0</v>
      </c>
      <c r="CQ131" s="9">
        <v>2051</v>
      </c>
      <c r="CR131" s="8">
        <v>3719519.76</v>
      </c>
    </row>
    <row r="132" spans="1:96" x14ac:dyDescent="0.25">
      <c r="A132" s="12"/>
      <c r="B132" s="17" t="s">
        <v>100</v>
      </c>
      <c r="C132" s="12"/>
      <c r="D132" s="25"/>
      <c r="E132" s="26" t="s">
        <v>160</v>
      </c>
      <c r="F132" s="31"/>
      <c r="G132" s="8">
        <f t="shared" si="21"/>
        <v>0</v>
      </c>
      <c r="H132" s="8">
        <f t="shared" si="22"/>
        <v>0</v>
      </c>
      <c r="I132" s="9">
        <f t="shared" si="34"/>
        <v>0</v>
      </c>
      <c r="J132" s="8">
        <f t="shared" si="34"/>
        <v>0</v>
      </c>
      <c r="K132" s="9">
        <f t="shared" si="34"/>
        <v>0</v>
      </c>
      <c r="L132" s="8">
        <f t="shared" si="34"/>
        <v>0</v>
      </c>
      <c r="M132" s="9">
        <f t="shared" si="34"/>
        <v>0</v>
      </c>
      <c r="N132" s="8">
        <f t="shared" si="34"/>
        <v>0</v>
      </c>
      <c r="O132" s="9">
        <f t="shared" si="34"/>
        <v>0</v>
      </c>
      <c r="P132" s="8">
        <f t="shared" si="34"/>
        <v>0</v>
      </c>
      <c r="Q132" s="9">
        <f t="shared" si="34"/>
        <v>0</v>
      </c>
      <c r="R132" s="8">
        <f t="shared" si="34"/>
        <v>0</v>
      </c>
      <c r="S132" s="9">
        <f t="shared" si="34"/>
        <v>0</v>
      </c>
      <c r="T132" s="8">
        <f t="shared" si="33"/>
        <v>0</v>
      </c>
      <c r="U132" s="9">
        <f t="shared" si="33"/>
        <v>0</v>
      </c>
      <c r="V132" s="8">
        <f t="shared" si="33"/>
        <v>0</v>
      </c>
      <c r="W132" s="9">
        <f t="shared" si="33"/>
        <v>0</v>
      </c>
      <c r="X132" s="8">
        <f t="shared" si="33"/>
        <v>0</v>
      </c>
      <c r="Y132" s="8">
        <f t="shared" si="23"/>
        <v>0</v>
      </c>
      <c r="Z132" s="8">
        <f t="shared" si="24"/>
        <v>0</v>
      </c>
      <c r="AA132" s="9">
        <v>0</v>
      </c>
      <c r="AB132" s="8">
        <v>0</v>
      </c>
      <c r="AC132" s="9">
        <v>0</v>
      </c>
      <c r="AD132" s="8">
        <v>0</v>
      </c>
      <c r="AE132" s="9">
        <v>0</v>
      </c>
      <c r="AF132" s="8">
        <v>0</v>
      </c>
      <c r="AG132" s="9">
        <v>0</v>
      </c>
      <c r="AH132" s="8">
        <v>0</v>
      </c>
      <c r="AI132" s="9">
        <v>0</v>
      </c>
      <c r="AJ132" s="40">
        <v>0</v>
      </c>
      <c r="AK132" s="9"/>
      <c r="AL132" s="8"/>
      <c r="AM132" s="9">
        <v>0</v>
      </c>
      <c r="AN132" s="40">
        <v>0</v>
      </c>
      <c r="AO132" s="9">
        <v>0</v>
      </c>
      <c r="AP132" s="8"/>
      <c r="AQ132" s="8">
        <f t="shared" si="25"/>
        <v>0</v>
      </c>
      <c r="AR132" s="8">
        <f t="shared" si="26"/>
        <v>0</v>
      </c>
      <c r="AS132" s="9">
        <v>0</v>
      </c>
      <c r="AT132" s="8">
        <v>0</v>
      </c>
      <c r="AU132" s="9">
        <v>0</v>
      </c>
      <c r="AV132" s="8">
        <v>0</v>
      </c>
      <c r="AW132" s="9">
        <v>0</v>
      </c>
      <c r="AX132" s="8">
        <v>0</v>
      </c>
      <c r="AY132" s="9">
        <v>0</v>
      </c>
      <c r="AZ132" s="8">
        <v>0</v>
      </c>
      <c r="BA132" s="9">
        <v>0</v>
      </c>
      <c r="BB132" s="40">
        <v>0</v>
      </c>
      <c r="BC132" s="9"/>
      <c r="BD132" s="8"/>
      <c r="BE132" s="9">
        <v>0</v>
      </c>
      <c r="BF132" s="40">
        <v>0</v>
      </c>
      <c r="BG132" s="9">
        <v>0</v>
      </c>
      <c r="BH132" s="8"/>
      <c r="BI132" s="8">
        <f t="shared" si="27"/>
        <v>0</v>
      </c>
      <c r="BJ132" s="8">
        <f t="shared" si="28"/>
        <v>0</v>
      </c>
      <c r="BK132" s="9">
        <v>0</v>
      </c>
      <c r="BL132" s="8">
        <v>0</v>
      </c>
      <c r="BM132" s="9">
        <v>0</v>
      </c>
      <c r="BN132" s="8">
        <v>0</v>
      </c>
      <c r="BO132" s="9">
        <v>0</v>
      </c>
      <c r="BP132" s="8">
        <v>0</v>
      </c>
      <c r="BQ132" s="9">
        <v>0</v>
      </c>
      <c r="BR132" s="8">
        <v>0</v>
      </c>
      <c r="BS132" s="9">
        <v>0</v>
      </c>
      <c r="BT132" s="40">
        <v>0</v>
      </c>
      <c r="BU132" s="9"/>
      <c r="BV132" s="8"/>
      <c r="BW132" s="9">
        <v>0</v>
      </c>
      <c r="BX132" s="40">
        <v>0</v>
      </c>
      <c r="BY132" s="9">
        <v>0</v>
      </c>
      <c r="BZ132" s="8"/>
      <c r="CA132" s="8">
        <f t="shared" si="29"/>
        <v>0</v>
      </c>
      <c r="CB132" s="8">
        <f t="shared" si="30"/>
        <v>0</v>
      </c>
      <c r="CC132" s="9">
        <v>0</v>
      </c>
      <c r="CD132" s="8">
        <v>0</v>
      </c>
      <c r="CE132" s="9">
        <v>0</v>
      </c>
      <c r="CF132" s="8">
        <v>0</v>
      </c>
      <c r="CG132" s="9">
        <v>0</v>
      </c>
      <c r="CH132" s="8">
        <v>0</v>
      </c>
      <c r="CI132" s="9">
        <v>0</v>
      </c>
      <c r="CJ132" s="8">
        <v>0</v>
      </c>
      <c r="CK132" s="9">
        <v>0</v>
      </c>
      <c r="CL132" s="40">
        <v>0</v>
      </c>
      <c r="CM132" s="9"/>
      <c r="CN132" s="8"/>
      <c r="CO132" s="9">
        <v>0</v>
      </c>
      <c r="CP132" s="40">
        <v>0</v>
      </c>
      <c r="CQ132" s="9">
        <v>0</v>
      </c>
      <c r="CR132" s="8"/>
    </row>
    <row r="133" spans="1:96" ht="30" x14ac:dyDescent="0.25">
      <c r="A133" s="12">
        <v>105</v>
      </c>
      <c r="B133" s="18" t="s">
        <v>143</v>
      </c>
      <c r="C133" s="12">
        <v>330353</v>
      </c>
      <c r="D133" s="25" t="s">
        <v>169</v>
      </c>
      <c r="E133" s="25" t="s">
        <v>160</v>
      </c>
      <c r="F133" s="31" t="s">
        <v>170</v>
      </c>
      <c r="G133" s="8">
        <f t="shared" si="21"/>
        <v>43881767.840000004</v>
      </c>
      <c r="H133" s="8">
        <f t="shared" si="22"/>
        <v>0</v>
      </c>
      <c r="I133" s="9">
        <f t="shared" si="34"/>
        <v>0</v>
      </c>
      <c r="J133" s="8">
        <f t="shared" si="34"/>
        <v>0</v>
      </c>
      <c r="K133" s="9">
        <f t="shared" si="34"/>
        <v>0</v>
      </c>
      <c r="L133" s="8">
        <f t="shared" si="34"/>
        <v>0</v>
      </c>
      <c r="M133" s="9">
        <f t="shared" si="34"/>
        <v>0</v>
      </c>
      <c r="N133" s="8">
        <f t="shared" si="34"/>
        <v>0</v>
      </c>
      <c r="O133" s="9">
        <f t="shared" si="34"/>
        <v>0</v>
      </c>
      <c r="P133" s="8">
        <f t="shared" si="34"/>
        <v>0</v>
      </c>
      <c r="Q133" s="9">
        <f t="shared" si="34"/>
        <v>301</v>
      </c>
      <c r="R133" s="8">
        <f t="shared" si="34"/>
        <v>43881767.840000004</v>
      </c>
      <c r="S133" s="9">
        <f t="shared" si="34"/>
        <v>0</v>
      </c>
      <c r="T133" s="8">
        <f t="shared" si="33"/>
        <v>0</v>
      </c>
      <c r="U133" s="9">
        <f t="shared" si="33"/>
        <v>261</v>
      </c>
      <c r="V133" s="8">
        <f t="shared" si="33"/>
        <v>42690504.740000002</v>
      </c>
      <c r="W133" s="9">
        <f t="shared" si="33"/>
        <v>0</v>
      </c>
      <c r="X133" s="8">
        <f t="shared" si="33"/>
        <v>0</v>
      </c>
      <c r="Y133" s="8">
        <f t="shared" si="23"/>
        <v>10970441.960000001</v>
      </c>
      <c r="Z133" s="8">
        <f t="shared" si="24"/>
        <v>0</v>
      </c>
      <c r="AA133" s="9">
        <v>0</v>
      </c>
      <c r="AB133" s="8">
        <v>0</v>
      </c>
      <c r="AC133" s="9">
        <v>0</v>
      </c>
      <c r="AD133" s="8">
        <v>0</v>
      </c>
      <c r="AE133" s="9">
        <v>0</v>
      </c>
      <c r="AF133" s="8">
        <v>0</v>
      </c>
      <c r="AG133" s="9">
        <v>0</v>
      </c>
      <c r="AH133" s="8">
        <v>0</v>
      </c>
      <c r="AI133" s="9">
        <v>75</v>
      </c>
      <c r="AJ133" s="40">
        <v>10970441.960000001</v>
      </c>
      <c r="AK133" s="9"/>
      <c r="AL133" s="8"/>
      <c r="AM133" s="9">
        <v>65</v>
      </c>
      <c r="AN133" s="40">
        <v>10672626.189999999</v>
      </c>
      <c r="AO133" s="9">
        <v>0</v>
      </c>
      <c r="AP133" s="8"/>
      <c r="AQ133" s="8">
        <f t="shared" si="25"/>
        <v>10970441.960000001</v>
      </c>
      <c r="AR133" s="8">
        <f t="shared" si="26"/>
        <v>0</v>
      </c>
      <c r="AS133" s="9">
        <v>0</v>
      </c>
      <c r="AT133" s="8">
        <v>0</v>
      </c>
      <c r="AU133" s="9">
        <v>0</v>
      </c>
      <c r="AV133" s="8">
        <v>0</v>
      </c>
      <c r="AW133" s="9">
        <v>0</v>
      </c>
      <c r="AX133" s="8">
        <v>0</v>
      </c>
      <c r="AY133" s="9">
        <v>0</v>
      </c>
      <c r="AZ133" s="8">
        <v>0</v>
      </c>
      <c r="BA133" s="9">
        <v>75</v>
      </c>
      <c r="BB133" s="40">
        <v>10970441.960000001</v>
      </c>
      <c r="BC133" s="9"/>
      <c r="BD133" s="8"/>
      <c r="BE133" s="9">
        <v>65</v>
      </c>
      <c r="BF133" s="40">
        <v>10672626.189999999</v>
      </c>
      <c r="BG133" s="9">
        <v>0</v>
      </c>
      <c r="BH133" s="8"/>
      <c r="BI133" s="8">
        <f t="shared" si="27"/>
        <v>10970441.960000001</v>
      </c>
      <c r="BJ133" s="8">
        <f t="shared" si="28"/>
        <v>0</v>
      </c>
      <c r="BK133" s="9">
        <v>0</v>
      </c>
      <c r="BL133" s="8">
        <v>0</v>
      </c>
      <c r="BM133" s="9">
        <v>0</v>
      </c>
      <c r="BN133" s="8">
        <v>0</v>
      </c>
      <c r="BO133" s="9">
        <v>0</v>
      </c>
      <c r="BP133" s="8">
        <v>0</v>
      </c>
      <c r="BQ133" s="9">
        <v>0</v>
      </c>
      <c r="BR133" s="8">
        <v>0</v>
      </c>
      <c r="BS133" s="9">
        <v>75</v>
      </c>
      <c r="BT133" s="40">
        <v>10970441.960000001</v>
      </c>
      <c r="BU133" s="9"/>
      <c r="BV133" s="8"/>
      <c r="BW133" s="9">
        <v>65</v>
      </c>
      <c r="BX133" s="40">
        <v>10672626.189999999</v>
      </c>
      <c r="BY133" s="9">
        <v>0</v>
      </c>
      <c r="BZ133" s="8"/>
      <c r="CA133" s="8">
        <f t="shared" si="29"/>
        <v>10970441.960000001</v>
      </c>
      <c r="CB133" s="8">
        <f t="shared" si="30"/>
        <v>0</v>
      </c>
      <c r="CC133" s="9">
        <v>0</v>
      </c>
      <c r="CD133" s="8">
        <v>0</v>
      </c>
      <c r="CE133" s="9">
        <v>0</v>
      </c>
      <c r="CF133" s="8">
        <v>0</v>
      </c>
      <c r="CG133" s="9">
        <v>0</v>
      </c>
      <c r="CH133" s="8">
        <v>0</v>
      </c>
      <c r="CI133" s="9">
        <v>0</v>
      </c>
      <c r="CJ133" s="8">
        <v>0</v>
      </c>
      <c r="CK133" s="9">
        <v>76</v>
      </c>
      <c r="CL133" s="40">
        <v>10970441.960000001</v>
      </c>
      <c r="CM133" s="9"/>
      <c r="CN133" s="8"/>
      <c r="CO133" s="9">
        <v>66</v>
      </c>
      <c r="CP133" s="40">
        <v>10672626.17</v>
      </c>
      <c r="CQ133" s="9">
        <v>0</v>
      </c>
      <c r="CR133" s="8"/>
    </row>
    <row r="134" spans="1:96" x14ac:dyDescent="0.25">
      <c r="A134" s="12"/>
      <c r="B134" s="17" t="s">
        <v>102</v>
      </c>
      <c r="C134" s="12"/>
      <c r="D134" s="25"/>
      <c r="E134" s="26" t="s">
        <v>160</v>
      </c>
      <c r="F134" s="31"/>
      <c r="G134" s="8">
        <f t="shared" si="21"/>
        <v>0</v>
      </c>
      <c r="H134" s="8">
        <f t="shared" si="22"/>
        <v>0</v>
      </c>
      <c r="I134" s="9">
        <f t="shared" si="34"/>
        <v>0</v>
      </c>
      <c r="J134" s="8">
        <f t="shared" si="34"/>
        <v>0</v>
      </c>
      <c r="K134" s="9">
        <f t="shared" si="34"/>
        <v>0</v>
      </c>
      <c r="L134" s="8">
        <f t="shared" si="34"/>
        <v>0</v>
      </c>
      <c r="M134" s="9">
        <f t="shared" si="34"/>
        <v>0</v>
      </c>
      <c r="N134" s="8">
        <f t="shared" si="34"/>
        <v>0</v>
      </c>
      <c r="O134" s="9">
        <f t="shared" si="34"/>
        <v>0</v>
      </c>
      <c r="P134" s="8">
        <f t="shared" si="34"/>
        <v>0</v>
      </c>
      <c r="Q134" s="9">
        <f t="shared" si="34"/>
        <v>0</v>
      </c>
      <c r="R134" s="8">
        <f t="shared" si="34"/>
        <v>0</v>
      </c>
      <c r="S134" s="9">
        <f t="shared" si="34"/>
        <v>0</v>
      </c>
      <c r="T134" s="8">
        <f t="shared" si="33"/>
        <v>0</v>
      </c>
      <c r="U134" s="9">
        <f t="shared" si="33"/>
        <v>0</v>
      </c>
      <c r="V134" s="8">
        <f t="shared" si="33"/>
        <v>0</v>
      </c>
      <c r="W134" s="9">
        <f t="shared" si="33"/>
        <v>0</v>
      </c>
      <c r="X134" s="8">
        <f t="shared" si="33"/>
        <v>0</v>
      </c>
      <c r="Y134" s="8">
        <f t="shared" si="23"/>
        <v>0</v>
      </c>
      <c r="Z134" s="8">
        <f t="shared" si="24"/>
        <v>0</v>
      </c>
      <c r="AA134" s="9">
        <v>0</v>
      </c>
      <c r="AB134" s="8">
        <v>0</v>
      </c>
      <c r="AC134" s="9">
        <v>0</v>
      </c>
      <c r="AD134" s="8">
        <v>0</v>
      </c>
      <c r="AE134" s="9">
        <v>0</v>
      </c>
      <c r="AF134" s="8">
        <v>0</v>
      </c>
      <c r="AG134" s="9">
        <v>0</v>
      </c>
      <c r="AH134" s="8">
        <v>0</v>
      </c>
      <c r="AI134" s="9">
        <v>0</v>
      </c>
      <c r="AJ134" s="40">
        <v>0</v>
      </c>
      <c r="AK134" s="9"/>
      <c r="AL134" s="8"/>
      <c r="AM134" s="9">
        <v>0</v>
      </c>
      <c r="AN134" s="40">
        <v>0</v>
      </c>
      <c r="AO134" s="9">
        <v>0</v>
      </c>
      <c r="AP134" s="8"/>
      <c r="AQ134" s="8">
        <f t="shared" si="25"/>
        <v>0</v>
      </c>
      <c r="AR134" s="8">
        <f t="shared" si="26"/>
        <v>0</v>
      </c>
      <c r="AS134" s="9">
        <v>0</v>
      </c>
      <c r="AT134" s="8">
        <v>0</v>
      </c>
      <c r="AU134" s="9">
        <v>0</v>
      </c>
      <c r="AV134" s="8">
        <v>0</v>
      </c>
      <c r="AW134" s="9">
        <v>0</v>
      </c>
      <c r="AX134" s="8">
        <v>0</v>
      </c>
      <c r="AY134" s="9">
        <v>0</v>
      </c>
      <c r="AZ134" s="8">
        <v>0</v>
      </c>
      <c r="BA134" s="9">
        <v>0</v>
      </c>
      <c r="BB134" s="40">
        <v>0</v>
      </c>
      <c r="BC134" s="9"/>
      <c r="BD134" s="8"/>
      <c r="BE134" s="9">
        <v>0</v>
      </c>
      <c r="BF134" s="40">
        <v>0</v>
      </c>
      <c r="BG134" s="9">
        <v>0</v>
      </c>
      <c r="BH134" s="8"/>
      <c r="BI134" s="8">
        <f t="shared" si="27"/>
        <v>0</v>
      </c>
      <c r="BJ134" s="8">
        <f t="shared" si="28"/>
        <v>0</v>
      </c>
      <c r="BK134" s="9">
        <v>0</v>
      </c>
      <c r="BL134" s="8">
        <v>0</v>
      </c>
      <c r="BM134" s="9">
        <v>0</v>
      </c>
      <c r="BN134" s="8">
        <v>0</v>
      </c>
      <c r="BO134" s="9">
        <v>0</v>
      </c>
      <c r="BP134" s="8">
        <v>0</v>
      </c>
      <c r="BQ134" s="9">
        <v>0</v>
      </c>
      <c r="BR134" s="8">
        <v>0</v>
      </c>
      <c r="BS134" s="9">
        <v>0</v>
      </c>
      <c r="BT134" s="40">
        <v>0</v>
      </c>
      <c r="BU134" s="9"/>
      <c r="BV134" s="8"/>
      <c r="BW134" s="9">
        <v>0</v>
      </c>
      <c r="BX134" s="40">
        <v>0</v>
      </c>
      <c r="BY134" s="9">
        <v>0</v>
      </c>
      <c r="BZ134" s="8"/>
      <c r="CA134" s="8">
        <f t="shared" si="29"/>
        <v>0</v>
      </c>
      <c r="CB134" s="8">
        <f t="shared" si="30"/>
        <v>0</v>
      </c>
      <c r="CC134" s="9">
        <v>0</v>
      </c>
      <c r="CD134" s="8">
        <v>0</v>
      </c>
      <c r="CE134" s="9">
        <v>0</v>
      </c>
      <c r="CF134" s="8">
        <v>0</v>
      </c>
      <c r="CG134" s="9">
        <v>0</v>
      </c>
      <c r="CH134" s="8">
        <v>0</v>
      </c>
      <c r="CI134" s="9">
        <v>0</v>
      </c>
      <c r="CJ134" s="8">
        <v>0</v>
      </c>
      <c r="CK134" s="9">
        <v>0</v>
      </c>
      <c r="CL134" s="40">
        <v>0</v>
      </c>
      <c r="CM134" s="9"/>
      <c r="CN134" s="8"/>
      <c r="CO134" s="9">
        <v>0</v>
      </c>
      <c r="CP134" s="40">
        <v>0</v>
      </c>
      <c r="CQ134" s="9">
        <v>0</v>
      </c>
      <c r="CR134" s="8"/>
    </row>
    <row r="135" spans="1:96" ht="30" x14ac:dyDescent="0.25">
      <c r="A135" s="12">
        <v>106</v>
      </c>
      <c r="B135" s="18" t="s">
        <v>144</v>
      </c>
      <c r="C135" s="12">
        <v>330363</v>
      </c>
      <c r="D135" s="25" t="s">
        <v>174</v>
      </c>
      <c r="E135" s="25" t="s">
        <v>160</v>
      </c>
      <c r="F135" s="31" t="s">
        <v>175</v>
      </c>
      <c r="G135" s="8">
        <f t="shared" si="21"/>
        <v>85229932.209999993</v>
      </c>
      <c r="H135" s="8">
        <f t="shared" si="22"/>
        <v>6538597.9500000002</v>
      </c>
      <c r="I135" s="9">
        <f t="shared" si="34"/>
        <v>10698</v>
      </c>
      <c r="J135" s="8">
        <f t="shared" si="34"/>
        <v>4312121.62</v>
      </c>
      <c r="K135" s="9">
        <f t="shared" si="34"/>
        <v>404</v>
      </c>
      <c r="L135" s="8">
        <f t="shared" si="34"/>
        <v>176439.82</v>
      </c>
      <c r="M135" s="9">
        <f t="shared" si="34"/>
        <v>5157</v>
      </c>
      <c r="N135" s="8">
        <f t="shared" si="34"/>
        <v>2050036.51</v>
      </c>
      <c r="O135" s="9">
        <f t="shared" si="34"/>
        <v>838</v>
      </c>
      <c r="P135" s="8">
        <f t="shared" si="34"/>
        <v>13262513.810000001</v>
      </c>
      <c r="Q135" s="9">
        <f t="shared" si="34"/>
        <v>1424</v>
      </c>
      <c r="R135" s="8">
        <f t="shared" si="34"/>
        <v>62528122.759999998</v>
      </c>
      <c r="S135" s="9">
        <f t="shared" si="34"/>
        <v>1411</v>
      </c>
      <c r="T135" s="8">
        <f t="shared" si="33"/>
        <v>73245065.010000005</v>
      </c>
      <c r="U135" s="9">
        <f t="shared" si="33"/>
        <v>13</v>
      </c>
      <c r="V135" s="8">
        <f t="shared" si="33"/>
        <v>1730863</v>
      </c>
      <c r="W135" s="9">
        <f t="shared" si="33"/>
        <v>1938</v>
      </c>
      <c r="X135" s="8">
        <f t="shared" si="33"/>
        <v>2900697.69</v>
      </c>
      <c r="Y135" s="8">
        <f t="shared" si="23"/>
        <v>21341426.48</v>
      </c>
      <c r="Z135" s="8">
        <f t="shared" si="24"/>
        <v>1668592.92</v>
      </c>
      <c r="AA135" s="9">
        <v>2675</v>
      </c>
      <c r="AB135" s="8">
        <v>1096699.29</v>
      </c>
      <c r="AC135" s="9">
        <v>101</v>
      </c>
      <c r="AD135" s="8">
        <v>44109.96</v>
      </c>
      <c r="AE135" s="9">
        <v>1289</v>
      </c>
      <c r="AF135" s="8">
        <v>527783.67000000004</v>
      </c>
      <c r="AG135" s="9">
        <v>210</v>
      </c>
      <c r="AH135" s="8">
        <v>3315628.45</v>
      </c>
      <c r="AI135" s="9">
        <v>356</v>
      </c>
      <c r="AJ135" s="40">
        <v>15632030.689999999</v>
      </c>
      <c r="AK135" s="9">
        <v>353</v>
      </c>
      <c r="AL135" s="8">
        <v>18311266.25</v>
      </c>
      <c r="AM135" s="9">
        <v>3</v>
      </c>
      <c r="AN135" s="40">
        <v>432715.75</v>
      </c>
      <c r="AO135" s="9">
        <v>485</v>
      </c>
      <c r="AP135" s="8">
        <v>725174.42</v>
      </c>
      <c r="AQ135" s="8">
        <f t="shared" si="25"/>
        <v>21341426.48</v>
      </c>
      <c r="AR135" s="8">
        <f t="shared" si="26"/>
        <v>1668592.92</v>
      </c>
      <c r="AS135" s="9">
        <v>2675</v>
      </c>
      <c r="AT135" s="8">
        <v>1096699.29</v>
      </c>
      <c r="AU135" s="9">
        <v>101</v>
      </c>
      <c r="AV135" s="8">
        <v>44109.96</v>
      </c>
      <c r="AW135" s="9">
        <v>1289</v>
      </c>
      <c r="AX135" s="8">
        <v>527783.67000000004</v>
      </c>
      <c r="AY135" s="9">
        <v>210</v>
      </c>
      <c r="AZ135" s="8">
        <v>3315628.45</v>
      </c>
      <c r="BA135" s="9">
        <v>356</v>
      </c>
      <c r="BB135" s="40">
        <v>15632030.689999999</v>
      </c>
      <c r="BC135" s="9">
        <v>353</v>
      </c>
      <c r="BD135" s="8">
        <v>18311266.25</v>
      </c>
      <c r="BE135" s="9">
        <v>3</v>
      </c>
      <c r="BF135" s="40">
        <v>432715.75</v>
      </c>
      <c r="BG135" s="9">
        <v>485</v>
      </c>
      <c r="BH135" s="8">
        <v>725174.42</v>
      </c>
      <c r="BI135" s="8">
        <f t="shared" si="27"/>
        <v>21341426.48</v>
      </c>
      <c r="BJ135" s="8">
        <f t="shared" si="28"/>
        <v>1668592.92</v>
      </c>
      <c r="BK135" s="9">
        <v>2675</v>
      </c>
      <c r="BL135" s="8">
        <v>1096699.29</v>
      </c>
      <c r="BM135" s="9">
        <v>101</v>
      </c>
      <c r="BN135" s="8">
        <v>44109.96</v>
      </c>
      <c r="BO135" s="9">
        <v>1289</v>
      </c>
      <c r="BP135" s="8">
        <v>527783.67000000004</v>
      </c>
      <c r="BQ135" s="9">
        <v>210</v>
      </c>
      <c r="BR135" s="8">
        <v>3315628.45</v>
      </c>
      <c r="BS135" s="9">
        <v>356</v>
      </c>
      <c r="BT135" s="40">
        <v>15632030.689999999</v>
      </c>
      <c r="BU135" s="9">
        <v>353</v>
      </c>
      <c r="BV135" s="8">
        <v>18311266.25</v>
      </c>
      <c r="BW135" s="9">
        <v>3</v>
      </c>
      <c r="BX135" s="40">
        <v>432715.75</v>
      </c>
      <c r="BY135" s="9">
        <v>484</v>
      </c>
      <c r="BZ135" s="8">
        <v>725174.42</v>
      </c>
      <c r="CA135" s="8">
        <f t="shared" si="29"/>
        <v>21205652.77</v>
      </c>
      <c r="CB135" s="8">
        <f t="shared" si="30"/>
        <v>1532819.19</v>
      </c>
      <c r="CC135" s="9">
        <v>2673</v>
      </c>
      <c r="CD135" s="8">
        <v>1022023.75</v>
      </c>
      <c r="CE135" s="9">
        <v>101</v>
      </c>
      <c r="CF135" s="8">
        <v>44109.94</v>
      </c>
      <c r="CG135" s="9">
        <v>1290</v>
      </c>
      <c r="CH135" s="8">
        <v>466685.5</v>
      </c>
      <c r="CI135" s="9">
        <v>208</v>
      </c>
      <c r="CJ135" s="8">
        <v>3315628.46</v>
      </c>
      <c r="CK135" s="9">
        <v>356</v>
      </c>
      <c r="CL135" s="40">
        <v>15632030.689999999</v>
      </c>
      <c r="CM135" s="9">
        <v>352</v>
      </c>
      <c r="CN135" s="8">
        <v>18311266.260000002</v>
      </c>
      <c r="CO135" s="9">
        <v>4</v>
      </c>
      <c r="CP135" s="40">
        <v>432715.75</v>
      </c>
      <c r="CQ135" s="9">
        <v>484</v>
      </c>
      <c r="CR135" s="8">
        <v>725174.43</v>
      </c>
    </row>
    <row r="136" spans="1:96" x14ac:dyDescent="0.25">
      <c r="A136" s="12">
        <v>107</v>
      </c>
      <c r="B136" s="18" t="s">
        <v>181</v>
      </c>
      <c r="C136" s="12">
        <v>330422</v>
      </c>
      <c r="D136" s="25" t="s">
        <v>178</v>
      </c>
      <c r="E136" s="25" t="s">
        <v>161</v>
      </c>
      <c r="F136" s="31" t="s">
        <v>175</v>
      </c>
      <c r="G136" s="8">
        <f t="shared" si="21"/>
        <v>0</v>
      </c>
      <c r="H136" s="8">
        <f t="shared" si="22"/>
        <v>0</v>
      </c>
      <c r="I136" s="9">
        <f t="shared" si="34"/>
        <v>0</v>
      </c>
      <c r="J136" s="8">
        <f t="shared" si="34"/>
        <v>0</v>
      </c>
      <c r="K136" s="9">
        <f t="shared" si="34"/>
        <v>0</v>
      </c>
      <c r="L136" s="8">
        <f t="shared" si="34"/>
        <v>0</v>
      </c>
      <c r="M136" s="9">
        <f t="shared" si="34"/>
        <v>0</v>
      </c>
      <c r="N136" s="8">
        <f t="shared" si="34"/>
        <v>0</v>
      </c>
      <c r="O136" s="9">
        <f t="shared" si="34"/>
        <v>0</v>
      </c>
      <c r="P136" s="8">
        <f t="shared" si="34"/>
        <v>0</v>
      </c>
      <c r="Q136" s="9">
        <f t="shared" si="34"/>
        <v>0</v>
      </c>
      <c r="R136" s="8">
        <f t="shared" si="34"/>
        <v>0</v>
      </c>
      <c r="S136" s="9">
        <f t="shared" si="34"/>
        <v>0</v>
      </c>
      <c r="T136" s="8">
        <f t="shared" si="33"/>
        <v>0</v>
      </c>
      <c r="U136" s="9">
        <f t="shared" si="33"/>
        <v>0</v>
      </c>
      <c r="V136" s="8">
        <f t="shared" si="33"/>
        <v>0</v>
      </c>
      <c r="W136" s="9">
        <f t="shared" si="33"/>
        <v>0</v>
      </c>
      <c r="X136" s="8">
        <f t="shared" si="33"/>
        <v>0</v>
      </c>
      <c r="Y136" s="8">
        <f t="shared" si="23"/>
        <v>0</v>
      </c>
      <c r="Z136" s="8">
        <f t="shared" si="24"/>
        <v>0</v>
      </c>
      <c r="AA136" s="9">
        <v>0</v>
      </c>
      <c r="AB136" s="8">
        <v>0</v>
      </c>
      <c r="AC136" s="9">
        <v>0</v>
      </c>
      <c r="AD136" s="8">
        <v>0</v>
      </c>
      <c r="AE136" s="9">
        <v>0</v>
      </c>
      <c r="AF136" s="8">
        <v>0</v>
      </c>
      <c r="AG136" s="9">
        <v>0</v>
      </c>
      <c r="AH136" s="8">
        <v>0</v>
      </c>
      <c r="AI136" s="9">
        <v>0</v>
      </c>
      <c r="AJ136" s="40">
        <v>0</v>
      </c>
      <c r="AK136" s="9"/>
      <c r="AL136" s="8"/>
      <c r="AM136" s="9">
        <v>0</v>
      </c>
      <c r="AN136" s="40">
        <v>0</v>
      </c>
      <c r="AO136" s="9"/>
      <c r="AP136" s="8"/>
      <c r="AQ136" s="8">
        <f t="shared" si="25"/>
        <v>0</v>
      </c>
      <c r="AR136" s="8">
        <f t="shared" si="26"/>
        <v>0</v>
      </c>
      <c r="AS136" s="9">
        <v>0</v>
      </c>
      <c r="AT136" s="8">
        <v>0</v>
      </c>
      <c r="AU136" s="9">
        <v>0</v>
      </c>
      <c r="AV136" s="8">
        <v>0</v>
      </c>
      <c r="AW136" s="9">
        <v>0</v>
      </c>
      <c r="AX136" s="8">
        <v>0</v>
      </c>
      <c r="AY136" s="9">
        <v>0</v>
      </c>
      <c r="AZ136" s="8">
        <v>0</v>
      </c>
      <c r="BA136" s="9">
        <v>0</v>
      </c>
      <c r="BB136" s="40">
        <v>0</v>
      </c>
      <c r="BC136" s="9"/>
      <c r="BD136" s="8"/>
      <c r="BE136" s="9">
        <v>0</v>
      </c>
      <c r="BF136" s="40">
        <v>0</v>
      </c>
      <c r="BG136" s="9"/>
      <c r="BH136" s="8"/>
      <c r="BI136" s="8">
        <f t="shared" si="27"/>
        <v>0</v>
      </c>
      <c r="BJ136" s="8">
        <f t="shared" si="28"/>
        <v>0</v>
      </c>
      <c r="BK136" s="9">
        <v>0</v>
      </c>
      <c r="BL136" s="8">
        <v>0</v>
      </c>
      <c r="BM136" s="9">
        <v>0</v>
      </c>
      <c r="BN136" s="8">
        <v>0</v>
      </c>
      <c r="BO136" s="9">
        <v>0</v>
      </c>
      <c r="BP136" s="8">
        <v>0</v>
      </c>
      <c r="BQ136" s="9">
        <v>0</v>
      </c>
      <c r="BR136" s="8">
        <v>0</v>
      </c>
      <c r="BS136" s="9">
        <v>0</v>
      </c>
      <c r="BT136" s="40">
        <v>0</v>
      </c>
      <c r="BU136" s="9"/>
      <c r="BV136" s="8"/>
      <c r="BW136" s="9">
        <v>0</v>
      </c>
      <c r="BX136" s="40">
        <v>0</v>
      </c>
      <c r="BY136" s="9"/>
      <c r="BZ136" s="8"/>
      <c r="CA136" s="8">
        <f t="shared" si="29"/>
        <v>0</v>
      </c>
      <c r="CB136" s="8">
        <f t="shared" si="30"/>
        <v>0</v>
      </c>
      <c r="CC136" s="9">
        <v>0</v>
      </c>
      <c r="CD136" s="8">
        <v>0</v>
      </c>
      <c r="CE136" s="9">
        <v>0</v>
      </c>
      <c r="CF136" s="8">
        <v>0</v>
      </c>
      <c r="CG136" s="9">
        <v>0</v>
      </c>
      <c r="CH136" s="8">
        <v>0</v>
      </c>
      <c r="CI136" s="9">
        <v>0</v>
      </c>
      <c r="CJ136" s="8">
        <v>0</v>
      </c>
      <c r="CK136" s="9">
        <v>0</v>
      </c>
      <c r="CL136" s="40">
        <v>0</v>
      </c>
      <c r="CM136" s="9"/>
      <c r="CN136" s="8"/>
      <c r="CO136" s="9">
        <v>0</v>
      </c>
      <c r="CP136" s="40">
        <v>0</v>
      </c>
      <c r="CQ136" s="9"/>
      <c r="CR136" s="8"/>
    </row>
    <row r="137" spans="1:96" x14ac:dyDescent="0.25">
      <c r="A137" s="12"/>
      <c r="B137" s="17" t="s">
        <v>103</v>
      </c>
      <c r="C137" s="12"/>
      <c r="D137" s="25"/>
      <c r="E137" s="26"/>
      <c r="F137" s="31"/>
      <c r="G137" s="8">
        <f t="shared" si="21"/>
        <v>0</v>
      </c>
      <c r="H137" s="8">
        <f t="shared" si="22"/>
        <v>0</v>
      </c>
      <c r="I137" s="9">
        <f t="shared" si="34"/>
        <v>0</v>
      </c>
      <c r="J137" s="8">
        <f t="shared" si="34"/>
        <v>0</v>
      </c>
      <c r="K137" s="9">
        <f t="shared" si="34"/>
        <v>0</v>
      </c>
      <c r="L137" s="8">
        <f t="shared" si="34"/>
        <v>0</v>
      </c>
      <c r="M137" s="9">
        <f t="shared" si="34"/>
        <v>0</v>
      </c>
      <c r="N137" s="8">
        <f t="shared" si="34"/>
        <v>0</v>
      </c>
      <c r="O137" s="9">
        <f t="shared" si="34"/>
        <v>0</v>
      </c>
      <c r="P137" s="8">
        <f t="shared" si="34"/>
        <v>0</v>
      </c>
      <c r="Q137" s="9">
        <f t="shared" si="34"/>
        <v>0</v>
      </c>
      <c r="R137" s="8">
        <f t="shared" si="34"/>
        <v>0</v>
      </c>
      <c r="S137" s="9">
        <f t="shared" si="34"/>
        <v>0</v>
      </c>
      <c r="T137" s="8">
        <f t="shared" si="33"/>
        <v>0</v>
      </c>
      <c r="U137" s="9">
        <f t="shared" si="33"/>
        <v>0</v>
      </c>
      <c r="V137" s="8">
        <f t="shared" si="33"/>
        <v>0</v>
      </c>
      <c r="W137" s="9">
        <f t="shared" si="33"/>
        <v>0</v>
      </c>
      <c r="X137" s="8">
        <f t="shared" si="33"/>
        <v>0</v>
      </c>
      <c r="Y137" s="8">
        <f t="shared" si="23"/>
        <v>0</v>
      </c>
      <c r="Z137" s="8">
        <f t="shared" si="24"/>
        <v>0</v>
      </c>
      <c r="AA137" s="9">
        <v>0</v>
      </c>
      <c r="AB137" s="8">
        <v>0</v>
      </c>
      <c r="AC137" s="9">
        <v>0</v>
      </c>
      <c r="AD137" s="8">
        <v>0</v>
      </c>
      <c r="AE137" s="9">
        <v>0</v>
      </c>
      <c r="AF137" s="8">
        <v>0</v>
      </c>
      <c r="AG137" s="9">
        <v>0</v>
      </c>
      <c r="AH137" s="8">
        <v>0</v>
      </c>
      <c r="AI137" s="9">
        <v>0</v>
      </c>
      <c r="AJ137" s="40">
        <v>0</v>
      </c>
      <c r="AK137" s="9"/>
      <c r="AL137" s="8"/>
      <c r="AM137" s="9">
        <v>0</v>
      </c>
      <c r="AN137" s="40">
        <v>0</v>
      </c>
      <c r="AO137" s="9"/>
      <c r="AP137" s="8"/>
      <c r="AQ137" s="8">
        <f t="shared" si="25"/>
        <v>0</v>
      </c>
      <c r="AR137" s="8">
        <f t="shared" si="26"/>
        <v>0</v>
      </c>
      <c r="AS137" s="9">
        <v>0</v>
      </c>
      <c r="AT137" s="8">
        <v>0</v>
      </c>
      <c r="AU137" s="9">
        <v>0</v>
      </c>
      <c r="AV137" s="8">
        <v>0</v>
      </c>
      <c r="AW137" s="9">
        <v>0</v>
      </c>
      <c r="AX137" s="8">
        <v>0</v>
      </c>
      <c r="AY137" s="9">
        <v>0</v>
      </c>
      <c r="AZ137" s="8">
        <v>0</v>
      </c>
      <c r="BA137" s="9">
        <v>0</v>
      </c>
      <c r="BB137" s="40">
        <v>0</v>
      </c>
      <c r="BC137" s="9"/>
      <c r="BD137" s="8"/>
      <c r="BE137" s="9">
        <v>0</v>
      </c>
      <c r="BF137" s="40">
        <v>0</v>
      </c>
      <c r="BG137" s="9"/>
      <c r="BH137" s="8"/>
      <c r="BI137" s="8">
        <f t="shared" si="27"/>
        <v>0</v>
      </c>
      <c r="BJ137" s="8">
        <f t="shared" si="28"/>
        <v>0</v>
      </c>
      <c r="BK137" s="9">
        <v>0</v>
      </c>
      <c r="BL137" s="8">
        <v>0</v>
      </c>
      <c r="BM137" s="9">
        <v>0</v>
      </c>
      <c r="BN137" s="8">
        <v>0</v>
      </c>
      <c r="BO137" s="9">
        <v>0</v>
      </c>
      <c r="BP137" s="8">
        <v>0</v>
      </c>
      <c r="BQ137" s="9">
        <v>0</v>
      </c>
      <c r="BR137" s="8">
        <v>0</v>
      </c>
      <c r="BS137" s="9">
        <v>0</v>
      </c>
      <c r="BT137" s="40">
        <v>0</v>
      </c>
      <c r="BU137" s="9"/>
      <c r="BV137" s="8"/>
      <c r="BW137" s="9">
        <v>0</v>
      </c>
      <c r="BX137" s="40">
        <v>0</v>
      </c>
      <c r="BY137" s="9"/>
      <c r="BZ137" s="8"/>
      <c r="CA137" s="8">
        <f t="shared" si="29"/>
        <v>0</v>
      </c>
      <c r="CB137" s="8">
        <f t="shared" si="30"/>
        <v>0</v>
      </c>
      <c r="CC137" s="9">
        <v>0</v>
      </c>
      <c r="CD137" s="8">
        <v>0</v>
      </c>
      <c r="CE137" s="9">
        <v>0</v>
      </c>
      <c r="CF137" s="8">
        <v>0</v>
      </c>
      <c r="CG137" s="9">
        <v>0</v>
      </c>
      <c r="CH137" s="8">
        <v>0</v>
      </c>
      <c r="CI137" s="9">
        <v>0</v>
      </c>
      <c r="CJ137" s="8">
        <v>0</v>
      </c>
      <c r="CK137" s="9">
        <v>0</v>
      </c>
      <c r="CL137" s="40">
        <v>0</v>
      </c>
      <c r="CM137" s="9"/>
      <c r="CN137" s="8"/>
      <c r="CO137" s="9">
        <v>0</v>
      </c>
      <c r="CP137" s="40">
        <v>0</v>
      </c>
      <c r="CQ137" s="9"/>
      <c r="CR137" s="8"/>
    </row>
    <row r="138" spans="1:96" x14ac:dyDescent="0.25">
      <c r="A138" s="12">
        <v>108</v>
      </c>
      <c r="B138" s="18" t="s">
        <v>182</v>
      </c>
      <c r="C138" s="12">
        <v>330426</v>
      </c>
      <c r="D138" s="25" t="s">
        <v>178</v>
      </c>
      <c r="E138" s="25" t="s">
        <v>161</v>
      </c>
      <c r="F138" s="31" t="s">
        <v>165</v>
      </c>
      <c r="G138" s="8">
        <f t="shared" si="21"/>
        <v>0</v>
      </c>
      <c r="H138" s="8">
        <f t="shared" si="22"/>
        <v>0</v>
      </c>
      <c r="I138" s="9">
        <f t="shared" si="34"/>
        <v>0</v>
      </c>
      <c r="J138" s="8">
        <f t="shared" si="34"/>
        <v>0</v>
      </c>
      <c r="K138" s="9">
        <f t="shared" si="34"/>
        <v>0</v>
      </c>
      <c r="L138" s="8">
        <f t="shared" si="34"/>
        <v>0</v>
      </c>
      <c r="M138" s="9">
        <f t="shared" si="34"/>
        <v>0</v>
      </c>
      <c r="N138" s="8">
        <f t="shared" si="34"/>
        <v>0</v>
      </c>
      <c r="O138" s="9">
        <f t="shared" si="34"/>
        <v>0</v>
      </c>
      <c r="P138" s="8">
        <f t="shared" si="34"/>
        <v>0</v>
      </c>
      <c r="Q138" s="9">
        <f t="shared" si="34"/>
        <v>0</v>
      </c>
      <c r="R138" s="8">
        <f t="shared" si="34"/>
        <v>0</v>
      </c>
      <c r="S138" s="9">
        <f t="shared" si="34"/>
        <v>0</v>
      </c>
      <c r="T138" s="8">
        <f t="shared" si="33"/>
        <v>0</v>
      </c>
      <c r="U138" s="9">
        <f t="shared" si="33"/>
        <v>0</v>
      </c>
      <c r="V138" s="8">
        <f t="shared" si="33"/>
        <v>0</v>
      </c>
      <c r="W138" s="9">
        <f t="shared" si="33"/>
        <v>0</v>
      </c>
      <c r="X138" s="8">
        <f t="shared" si="33"/>
        <v>0</v>
      </c>
      <c r="Y138" s="8">
        <f t="shared" si="23"/>
        <v>0</v>
      </c>
      <c r="Z138" s="8">
        <f t="shared" si="24"/>
        <v>0</v>
      </c>
      <c r="AA138" s="9">
        <v>0</v>
      </c>
      <c r="AB138" s="8">
        <v>0</v>
      </c>
      <c r="AC138" s="9">
        <v>0</v>
      </c>
      <c r="AD138" s="8">
        <v>0</v>
      </c>
      <c r="AE138" s="9">
        <v>0</v>
      </c>
      <c r="AF138" s="8">
        <v>0</v>
      </c>
      <c r="AG138" s="9">
        <v>0</v>
      </c>
      <c r="AH138" s="8">
        <v>0</v>
      </c>
      <c r="AI138" s="9">
        <v>0</v>
      </c>
      <c r="AJ138" s="40">
        <v>0</v>
      </c>
      <c r="AK138" s="9"/>
      <c r="AL138" s="8"/>
      <c r="AM138" s="9">
        <v>0</v>
      </c>
      <c r="AN138" s="40">
        <v>0</v>
      </c>
      <c r="AO138" s="9"/>
      <c r="AP138" s="8"/>
      <c r="AQ138" s="8">
        <f t="shared" si="25"/>
        <v>0</v>
      </c>
      <c r="AR138" s="8">
        <f t="shared" si="26"/>
        <v>0</v>
      </c>
      <c r="AS138" s="9">
        <v>0</v>
      </c>
      <c r="AT138" s="8">
        <v>0</v>
      </c>
      <c r="AU138" s="9">
        <v>0</v>
      </c>
      <c r="AV138" s="8">
        <v>0</v>
      </c>
      <c r="AW138" s="9">
        <v>0</v>
      </c>
      <c r="AX138" s="8">
        <v>0</v>
      </c>
      <c r="AY138" s="9">
        <v>0</v>
      </c>
      <c r="AZ138" s="8">
        <v>0</v>
      </c>
      <c r="BA138" s="9">
        <v>0</v>
      </c>
      <c r="BB138" s="40">
        <v>0</v>
      </c>
      <c r="BC138" s="9"/>
      <c r="BD138" s="8"/>
      <c r="BE138" s="9">
        <v>0</v>
      </c>
      <c r="BF138" s="40">
        <v>0</v>
      </c>
      <c r="BG138" s="9"/>
      <c r="BH138" s="8"/>
      <c r="BI138" s="8">
        <f t="shared" si="27"/>
        <v>0</v>
      </c>
      <c r="BJ138" s="8">
        <f t="shared" si="28"/>
        <v>0</v>
      </c>
      <c r="BK138" s="9">
        <v>0</v>
      </c>
      <c r="BL138" s="8">
        <v>0</v>
      </c>
      <c r="BM138" s="9">
        <v>0</v>
      </c>
      <c r="BN138" s="8">
        <v>0</v>
      </c>
      <c r="BO138" s="9">
        <v>0</v>
      </c>
      <c r="BP138" s="8">
        <v>0</v>
      </c>
      <c r="BQ138" s="9">
        <v>0</v>
      </c>
      <c r="BR138" s="8">
        <v>0</v>
      </c>
      <c r="BS138" s="9">
        <v>0</v>
      </c>
      <c r="BT138" s="40">
        <v>0</v>
      </c>
      <c r="BU138" s="9"/>
      <c r="BV138" s="8"/>
      <c r="BW138" s="9">
        <v>0</v>
      </c>
      <c r="BX138" s="40">
        <v>0</v>
      </c>
      <c r="BY138" s="9"/>
      <c r="BZ138" s="8"/>
      <c r="CA138" s="8">
        <f t="shared" si="29"/>
        <v>0</v>
      </c>
      <c r="CB138" s="8">
        <f t="shared" si="30"/>
        <v>0</v>
      </c>
      <c r="CC138" s="9">
        <v>0</v>
      </c>
      <c r="CD138" s="8">
        <v>0</v>
      </c>
      <c r="CE138" s="9">
        <v>0</v>
      </c>
      <c r="CF138" s="8">
        <v>0</v>
      </c>
      <c r="CG138" s="9">
        <v>0</v>
      </c>
      <c r="CH138" s="8">
        <v>0</v>
      </c>
      <c r="CI138" s="9">
        <v>0</v>
      </c>
      <c r="CJ138" s="8">
        <v>0</v>
      </c>
      <c r="CK138" s="9">
        <v>0</v>
      </c>
      <c r="CL138" s="40">
        <v>0</v>
      </c>
      <c r="CM138" s="9"/>
      <c r="CN138" s="8"/>
      <c r="CO138" s="9">
        <v>0</v>
      </c>
      <c r="CP138" s="40">
        <v>0</v>
      </c>
      <c r="CQ138" s="9"/>
      <c r="CR138" s="8"/>
    </row>
    <row r="139" spans="1:96" x14ac:dyDescent="0.25">
      <c r="A139" s="12"/>
      <c r="B139" s="17" t="s">
        <v>145</v>
      </c>
      <c r="C139" s="12"/>
      <c r="D139" s="25"/>
      <c r="E139" s="26" t="s">
        <v>161</v>
      </c>
      <c r="F139" s="31"/>
      <c r="G139" s="8">
        <f t="shared" ref="G139:G149" si="35">H139+P139+R139+X139</f>
        <v>0</v>
      </c>
      <c r="H139" s="8">
        <f t="shared" ref="H139:H149" si="36">J139+L139+N139</f>
        <v>0</v>
      </c>
      <c r="I139" s="9">
        <f t="shared" si="34"/>
        <v>0</v>
      </c>
      <c r="J139" s="8">
        <f t="shared" si="34"/>
        <v>0</v>
      </c>
      <c r="K139" s="9">
        <f t="shared" si="34"/>
        <v>0</v>
      </c>
      <c r="L139" s="8">
        <f t="shared" si="34"/>
        <v>0</v>
      </c>
      <c r="M139" s="9">
        <f t="shared" si="34"/>
        <v>0</v>
      </c>
      <c r="N139" s="8">
        <f t="shared" si="34"/>
        <v>0</v>
      </c>
      <c r="O139" s="9">
        <f t="shared" si="34"/>
        <v>0</v>
      </c>
      <c r="P139" s="8">
        <f t="shared" si="34"/>
        <v>0</v>
      </c>
      <c r="Q139" s="9">
        <f t="shared" si="34"/>
        <v>0</v>
      </c>
      <c r="R139" s="8">
        <f t="shared" si="34"/>
        <v>0</v>
      </c>
      <c r="S139" s="9">
        <f t="shared" si="34"/>
        <v>0</v>
      </c>
      <c r="T139" s="8">
        <f t="shared" si="33"/>
        <v>0</v>
      </c>
      <c r="U139" s="9">
        <f t="shared" si="33"/>
        <v>0</v>
      </c>
      <c r="V139" s="8">
        <f t="shared" si="33"/>
        <v>0</v>
      </c>
      <c r="W139" s="9">
        <f t="shared" si="33"/>
        <v>0</v>
      </c>
      <c r="X139" s="8">
        <f t="shared" si="33"/>
        <v>0</v>
      </c>
      <c r="Y139" s="8">
        <f t="shared" ref="Y139:Y149" si="37">Z139+AH139+AJ139+AP139</f>
        <v>0</v>
      </c>
      <c r="Z139" s="8">
        <f t="shared" ref="Z139:Z149" si="38">AB139+AD139+AF139</f>
        <v>0</v>
      </c>
      <c r="AA139" s="9">
        <v>0</v>
      </c>
      <c r="AB139" s="8">
        <v>0</v>
      </c>
      <c r="AC139" s="9">
        <v>0</v>
      </c>
      <c r="AD139" s="8">
        <v>0</v>
      </c>
      <c r="AE139" s="9">
        <v>0</v>
      </c>
      <c r="AF139" s="8">
        <v>0</v>
      </c>
      <c r="AG139" s="9">
        <v>0</v>
      </c>
      <c r="AH139" s="8">
        <v>0</v>
      </c>
      <c r="AI139" s="9">
        <v>0</v>
      </c>
      <c r="AJ139" s="40">
        <v>0</v>
      </c>
      <c r="AK139" s="9"/>
      <c r="AL139" s="8"/>
      <c r="AM139" s="9">
        <v>0</v>
      </c>
      <c r="AN139" s="40">
        <v>0</v>
      </c>
      <c r="AO139" s="9"/>
      <c r="AP139" s="8"/>
      <c r="AQ139" s="8">
        <f t="shared" ref="AQ139:AQ149" si="39">AR139+AZ139+BB139+BH139</f>
        <v>0</v>
      </c>
      <c r="AR139" s="8">
        <f t="shared" ref="AR139:AR149" si="40">AT139+AV139+AX139</f>
        <v>0</v>
      </c>
      <c r="AS139" s="9">
        <v>0</v>
      </c>
      <c r="AT139" s="8">
        <v>0</v>
      </c>
      <c r="AU139" s="9">
        <v>0</v>
      </c>
      <c r="AV139" s="8">
        <v>0</v>
      </c>
      <c r="AW139" s="9">
        <v>0</v>
      </c>
      <c r="AX139" s="8">
        <v>0</v>
      </c>
      <c r="AY139" s="9">
        <v>0</v>
      </c>
      <c r="AZ139" s="8">
        <v>0</v>
      </c>
      <c r="BA139" s="9">
        <v>0</v>
      </c>
      <c r="BB139" s="40">
        <v>0</v>
      </c>
      <c r="BC139" s="9"/>
      <c r="BD139" s="8"/>
      <c r="BE139" s="9">
        <v>0</v>
      </c>
      <c r="BF139" s="40">
        <v>0</v>
      </c>
      <c r="BG139" s="9"/>
      <c r="BH139" s="8"/>
      <c r="BI139" s="8">
        <f t="shared" ref="BI139:BI149" si="41">BJ139+BR139+BT139+BZ139</f>
        <v>0</v>
      </c>
      <c r="BJ139" s="8">
        <f t="shared" ref="BJ139:BJ149" si="42">BL139+BN139+BP139</f>
        <v>0</v>
      </c>
      <c r="BK139" s="9">
        <v>0</v>
      </c>
      <c r="BL139" s="8">
        <v>0</v>
      </c>
      <c r="BM139" s="9">
        <v>0</v>
      </c>
      <c r="BN139" s="8">
        <v>0</v>
      </c>
      <c r="BO139" s="9">
        <v>0</v>
      </c>
      <c r="BP139" s="8">
        <v>0</v>
      </c>
      <c r="BQ139" s="9">
        <v>0</v>
      </c>
      <c r="BR139" s="8">
        <v>0</v>
      </c>
      <c r="BS139" s="9">
        <v>0</v>
      </c>
      <c r="BT139" s="40">
        <v>0</v>
      </c>
      <c r="BU139" s="9"/>
      <c r="BV139" s="8"/>
      <c r="BW139" s="9">
        <v>0</v>
      </c>
      <c r="BX139" s="40">
        <v>0</v>
      </c>
      <c r="BY139" s="9"/>
      <c r="BZ139" s="8"/>
      <c r="CA139" s="8">
        <f t="shared" ref="CA139:CA149" si="43">CB139+CJ139+CL139+CR139</f>
        <v>0</v>
      </c>
      <c r="CB139" s="8">
        <f t="shared" ref="CB139:CB149" si="44">CD139+CF139+CH139</f>
        <v>0</v>
      </c>
      <c r="CC139" s="9">
        <v>0</v>
      </c>
      <c r="CD139" s="8">
        <v>0</v>
      </c>
      <c r="CE139" s="9">
        <v>0</v>
      </c>
      <c r="CF139" s="8">
        <v>0</v>
      </c>
      <c r="CG139" s="9">
        <v>0</v>
      </c>
      <c r="CH139" s="8">
        <v>0</v>
      </c>
      <c r="CI139" s="9">
        <v>0</v>
      </c>
      <c r="CJ139" s="8">
        <v>0</v>
      </c>
      <c r="CK139" s="9">
        <v>0</v>
      </c>
      <c r="CL139" s="40">
        <v>0</v>
      </c>
      <c r="CM139" s="9"/>
      <c r="CN139" s="8"/>
      <c r="CO139" s="9">
        <v>0</v>
      </c>
      <c r="CP139" s="40">
        <v>0</v>
      </c>
      <c r="CQ139" s="9"/>
      <c r="CR139" s="8"/>
    </row>
    <row r="140" spans="1:96" x14ac:dyDescent="0.25">
      <c r="A140" s="12">
        <f>1+A138</f>
        <v>109</v>
      </c>
      <c r="B140" s="18" t="s">
        <v>104</v>
      </c>
      <c r="C140" s="12">
        <v>330370</v>
      </c>
      <c r="D140" s="25" t="s">
        <v>178</v>
      </c>
      <c r="E140" s="25" t="s">
        <v>161</v>
      </c>
      <c r="F140" s="31" t="s">
        <v>179</v>
      </c>
      <c r="G140" s="8">
        <f t="shared" si="35"/>
        <v>2967837.5</v>
      </c>
      <c r="H140" s="8">
        <f t="shared" si="36"/>
        <v>0</v>
      </c>
      <c r="I140" s="9">
        <f t="shared" si="34"/>
        <v>0</v>
      </c>
      <c r="J140" s="8">
        <f t="shared" si="34"/>
        <v>0</v>
      </c>
      <c r="K140" s="9">
        <f t="shared" si="34"/>
        <v>0</v>
      </c>
      <c r="L140" s="8">
        <f t="shared" si="34"/>
        <v>0</v>
      </c>
      <c r="M140" s="9">
        <f t="shared" si="34"/>
        <v>0</v>
      </c>
      <c r="N140" s="8">
        <f t="shared" si="34"/>
        <v>0</v>
      </c>
      <c r="O140" s="9">
        <f t="shared" si="34"/>
        <v>25</v>
      </c>
      <c r="P140" s="8">
        <f t="shared" si="34"/>
        <v>2967837.5</v>
      </c>
      <c r="Q140" s="9">
        <f t="shared" si="34"/>
        <v>0</v>
      </c>
      <c r="R140" s="8">
        <f t="shared" si="34"/>
        <v>0</v>
      </c>
      <c r="S140" s="9">
        <f t="shared" si="34"/>
        <v>0</v>
      </c>
      <c r="T140" s="8">
        <f t="shared" si="33"/>
        <v>0</v>
      </c>
      <c r="U140" s="9">
        <f t="shared" si="33"/>
        <v>0</v>
      </c>
      <c r="V140" s="8">
        <f t="shared" si="33"/>
        <v>0</v>
      </c>
      <c r="W140" s="9">
        <f t="shared" si="33"/>
        <v>0</v>
      </c>
      <c r="X140" s="8">
        <f t="shared" si="33"/>
        <v>0</v>
      </c>
      <c r="Y140" s="8">
        <f t="shared" si="37"/>
        <v>949708</v>
      </c>
      <c r="Z140" s="8">
        <f t="shared" si="38"/>
        <v>0</v>
      </c>
      <c r="AA140" s="9">
        <v>0</v>
      </c>
      <c r="AB140" s="8">
        <v>0</v>
      </c>
      <c r="AC140" s="9">
        <v>0</v>
      </c>
      <c r="AD140" s="8">
        <v>0</v>
      </c>
      <c r="AE140" s="9">
        <v>0</v>
      </c>
      <c r="AF140" s="8">
        <v>0</v>
      </c>
      <c r="AG140" s="9">
        <v>8</v>
      </c>
      <c r="AH140" s="8">
        <v>949708</v>
      </c>
      <c r="AI140" s="9">
        <v>0</v>
      </c>
      <c r="AJ140" s="40">
        <v>0</v>
      </c>
      <c r="AK140" s="9"/>
      <c r="AL140" s="8"/>
      <c r="AM140" s="9">
        <v>0</v>
      </c>
      <c r="AN140" s="40">
        <v>0</v>
      </c>
      <c r="AO140" s="9"/>
      <c r="AP140" s="8"/>
      <c r="AQ140" s="8">
        <f t="shared" si="39"/>
        <v>712281</v>
      </c>
      <c r="AR140" s="8">
        <f t="shared" si="40"/>
        <v>0</v>
      </c>
      <c r="AS140" s="9">
        <v>0</v>
      </c>
      <c r="AT140" s="8">
        <v>0</v>
      </c>
      <c r="AU140" s="9">
        <v>0</v>
      </c>
      <c r="AV140" s="8">
        <v>0</v>
      </c>
      <c r="AW140" s="9">
        <v>0</v>
      </c>
      <c r="AX140" s="8">
        <v>0</v>
      </c>
      <c r="AY140" s="9">
        <v>6</v>
      </c>
      <c r="AZ140" s="8">
        <v>712281</v>
      </c>
      <c r="BA140" s="9">
        <v>0</v>
      </c>
      <c r="BB140" s="40">
        <v>0</v>
      </c>
      <c r="BC140" s="9"/>
      <c r="BD140" s="8"/>
      <c r="BE140" s="9">
        <v>0</v>
      </c>
      <c r="BF140" s="40">
        <v>0</v>
      </c>
      <c r="BG140" s="9"/>
      <c r="BH140" s="8"/>
      <c r="BI140" s="8">
        <f t="shared" si="41"/>
        <v>712281</v>
      </c>
      <c r="BJ140" s="8">
        <f t="shared" si="42"/>
        <v>0</v>
      </c>
      <c r="BK140" s="9">
        <v>0</v>
      </c>
      <c r="BL140" s="8">
        <v>0</v>
      </c>
      <c r="BM140" s="9">
        <v>0</v>
      </c>
      <c r="BN140" s="8">
        <v>0</v>
      </c>
      <c r="BO140" s="9">
        <v>0</v>
      </c>
      <c r="BP140" s="8">
        <v>0</v>
      </c>
      <c r="BQ140" s="9">
        <v>6</v>
      </c>
      <c r="BR140" s="8">
        <v>712281</v>
      </c>
      <c r="BS140" s="9">
        <v>0</v>
      </c>
      <c r="BT140" s="40">
        <v>0</v>
      </c>
      <c r="BU140" s="9"/>
      <c r="BV140" s="8"/>
      <c r="BW140" s="9">
        <v>0</v>
      </c>
      <c r="BX140" s="40">
        <v>0</v>
      </c>
      <c r="BY140" s="9"/>
      <c r="BZ140" s="8"/>
      <c r="CA140" s="8">
        <f t="shared" si="43"/>
        <v>593567.5</v>
      </c>
      <c r="CB140" s="8">
        <f t="shared" si="44"/>
        <v>0</v>
      </c>
      <c r="CC140" s="9">
        <v>0</v>
      </c>
      <c r="CD140" s="8">
        <v>0</v>
      </c>
      <c r="CE140" s="9">
        <v>0</v>
      </c>
      <c r="CF140" s="8">
        <v>0</v>
      </c>
      <c r="CG140" s="9">
        <v>0</v>
      </c>
      <c r="CH140" s="8">
        <v>0</v>
      </c>
      <c r="CI140" s="9">
        <v>5</v>
      </c>
      <c r="CJ140" s="8">
        <v>593567.5</v>
      </c>
      <c r="CK140" s="9">
        <v>0</v>
      </c>
      <c r="CL140" s="40">
        <v>0</v>
      </c>
      <c r="CM140" s="9"/>
      <c r="CN140" s="8"/>
      <c r="CO140" s="9">
        <v>0</v>
      </c>
      <c r="CP140" s="40">
        <v>0</v>
      </c>
      <c r="CQ140" s="9"/>
      <c r="CR140" s="8"/>
    </row>
    <row r="141" spans="1:96" x14ac:dyDescent="0.25">
      <c r="A141" s="12">
        <f>1+A140</f>
        <v>110</v>
      </c>
      <c r="B141" s="18" t="s">
        <v>101</v>
      </c>
      <c r="C141" s="12">
        <v>330386</v>
      </c>
      <c r="D141" s="25" t="s">
        <v>178</v>
      </c>
      <c r="E141" s="25" t="s">
        <v>161</v>
      </c>
      <c r="F141" s="31" t="s">
        <v>179</v>
      </c>
      <c r="G141" s="8">
        <f t="shared" si="35"/>
        <v>474854</v>
      </c>
      <c r="H141" s="8">
        <f t="shared" si="36"/>
        <v>0</v>
      </c>
      <c r="I141" s="9">
        <f t="shared" si="34"/>
        <v>0</v>
      </c>
      <c r="J141" s="8">
        <f t="shared" si="34"/>
        <v>0</v>
      </c>
      <c r="K141" s="9">
        <f t="shared" si="34"/>
        <v>0</v>
      </c>
      <c r="L141" s="8">
        <f t="shared" si="34"/>
        <v>0</v>
      </c>
      <c r="M141" s="9">
        <f t="shared" si="34"/>
        <v>0</v>
      </c>
      <c r="N141" s="8">
        <f t="shared" si="34"/>
        <v>0</v>
      </c>
      <c r="O141" s="9">
        <f t="shared" si="34"/>
        <v>4</v>
      </c>
      <c r="P141" s="8">
        <f t="shared" si="34"/>
        <v>474854</v>
      </c>
      <c r="Q141" s="9">
        <f t="shared" si="34"/>
        <v>0</v>
      </c>
      <c r="R141" s="8">
        <f t="shared" si="34"/>
        <v>0</v>
      </c>
      <c r="S141" s="9">
        <f t="shared" si="34"/>
        <v>0</v>
      </c>
      <c r="T141" s="8">
        <f t="shared" si="33"/>
        <v>0</v>
      </c>
      <c r="U141" s="9">
        <f t="shared" si="33"/>
        <v>0</v>
      </c>
      <c r="V141" s="8">
        <f t="shared" si="33"/>
        <v>0</v>
      </c>
      <c r="W141" s="9">
        <f t="shared" si="33"/>
        <v>0</v>
      </c>
      <c r="X141" s="8">
        <f t="shared" si="33"/>
        <v>0</v>
      </c>
      <c r="Y141" s="8">
        <f t="shared" si="37"/>
        <v>237427</v>
      </c>
      <c r="Z141" s="8">
        <f t="shared" si="38"/>
        <v>0</v>
      </c>
      <c r="AA141" s="9">
        <v>0</v>
      </c>
      <c r="AB141" s="8">
        <v>0</v>
      </c>
      <c r="AC141" s="9">
        <v>0</v>
      </c>
      <c r="AD141" s="8">
        <v>0</v>
      </c>
      <c r="AE141" s="9">
        <v>0</v>
      </c>
      <c r="AF141" s="8">
        <v>0</v>
      </c>
      <c r="AG141" s="9">
        <v>2</v>
      </c>
      <c r="AH141" s="8">
        <v>237427</v>
      </c>
      <c r="AI141" s="9">
        <v>0</v>
      </c>
      <c r="AJ141" s="40">
        <v>0</v>
      </c>
      <c r="AK141" s="9"/>
      <c r="AL141" s="8"/>
      <c r="AM141" s="9">
        <v>0</v>
      </c>
      <c r="AN141" s="40">
        <v>0</v>
      </c>
      <c r="AO141" s="9"/>
      <c r="AP141" s="8"/>
      <c r="AQ141" s="8">
        <f t="shared" si="39"/>
        <v>118713.5</v>
      </c>
      <c r="AR141" s="8">
        <f t="shared" si="40"/>
        <v>0</v>
      </c>
      <c r="AS141" s="9">
        <v>0</v>
      </c>
      <c r="AT141" s="8">
        <v>0</v>
      </c>
      <c r="AU141" s="9">
        <v>0</v>
      </c>
      <c r="AV141" s="8">
        <v>0</v>
      </c>
      <c r="AW141" s="9">
        <v>0</v>
      </c>
      <c r="AX141" s="8">
        <v>0</v>
      </c>
      <c r="AY141" s="9">
        <v>1</v>
      </c>
      <c r="AZ141" s="8">
        <v>118713.5</v>
      </c>
      <c r="BA141" s="9">
        <v>0</v>
      </c>
      <c r="BB141" s="40">
        <v>0</v>
      </c>
      <c r="BC141" s="9"/>
      <c r="BD141" s="8"/>
      <c r="BE141" s="9">
        <v>0</v>
      </c>
      <c r="BF141" s="40">
        <v>0</v>
      </c>
      <c r="BG141" s="9"/>
      <c r="BH141" s="8"/>
      <c r="BI141" s="8">
        <f t="shared" si="41"/>
        <v>118713.5</v>
      </c>
      <c r="BJ141" s="8">
        <f t="shared" si="42"/>
        <v>0</v>
      </c>
      <c r="BK141" s="9">
        <v>0</v>
      </c>
      <c r="BL141" s="8">
        <v>0</v>
      </c>
      <c r="BM141" s="9">
        <v>0</v>
      </c>
      <c r="BN141" s="8">
        <v>0</v>
      </c>
      <c r="BO141" s="9">
        <v>0</v>
      </c>
      <c r="BP141" s="8">
        <v>0</v>
      </c>
      <c r="BQ141" s="9">
        <v>1</v>
      </c>
      <c r="BR141" s="8">
        <v>118713.5</v>
      </c>
      <c r="BS141" s="9">
        <v>0</v>
      </c>
      <c r="BT141" s="40">
        <v>0</v>
      </c>
      <c r="BU141" s="9"/>
      <c r="BV141" s="8"/>
      <c r="BW141" s="9">
        <v>0</v>
      </c>
      <c r="BX141" s="40">
        <v>0</v>
      </c>
      <c r="BY141" s="9"/>
      <c r="BZ141" s="8"/>
      <c r="CA141" s="8">
        <f t="shared" si="43"/>
        <v>0</v>
      </c>
      <c r="CB141" s="8">
        <f t="shared" si="44"/>
        <v>0</v>
      </c>
      <c r="CC141" s="9">
        <v>0</v>
      </c>
      <c r="CD141" s="8">
        <v>0</v>
      </c>
      <c r="CE141" s="9">
        <v>0</v>
      </c>
      <c r="CF141" s="8">
        <v>0</v>
      </c>
      <c r="CG141" s="9">
        <v>0</v>
      </c>
      <c r="CH141" s="8">
        <v>0</v>
      </c>
      <c r="CI141" s="9"/>
      <c r="CJ141" s="8"/>
      <c r="CK141" s="9">
        <v>0</v>
      </c>
      <c r="CL141" s="40">
        <v>0</v>
      </c>
      <c r="CM141" s="9"/>
      <c r="CN141" s="8"/>
      <c r="CO141" s="9">
        <v>0</v>
      </c>
      <c r="CP141" s="40">
        <v>0</v>
      </c>
      <c r="CQ141" s="9"/>
      <c r="CR141" s="8"/>
    </row>
    <row r="142" spans="1:96" x14ac:dyDescent="0.25">
      <c r="A142" s="12">
        <f t="shared" ref="A142:A145" si="45">1+A141</f>
        <v>111</v>
      </c>
      <c r="B142" s="18" t="s">
        <v>146</v>
      </c>
      <c r="C142" s="12">
        <v>330414</v>
      </c>
      <c r="D142" s="25" t="s">
        <v>178</v>
      </c>
      <c r="E142" s="25" t="s">
        <v>161</v>
      </c>
      <c r="F142" s="31" t="s">
        <v>179</v>
      </c>
      <c r="G142" s="8">
        <f t="shared" si="35"/>
        <v>0</v>
      </c>
      <c r="H142" s="8">
        <f t="shared" si="36"/>
        <v>0</v>
      </c>
      <c r="I142" s="9">
        <f t="shared" si="34"/>
        <v>0</v>
      </c>
      <c r="J142" s="8">
        <f t="shared" si="34"/>
        <v>0</v>
      </c>
      <c r="K142" s="9">
        <f t="shared" si="34"/>
        <v>0</v>
      </c>
      <c r="L142" s="8">
        <f t="shared" si="34"/>
        <v>0</v>
      </c>
      <c r="M142" s="9">
        <f t="shared" si="34"/>
        <v>0</v>
      </c>
      <c r="N142" s="8">
        <f t="shared" si="34"/>
        <v>0</v>
      </c>
      <c r="O142" s="9">
        <f t="shared" si="34"/>
        <v>0</v>
      </c>
      <c r="P142" s="8">
        <f t="shared" si="34"/>
        <v>0</v>
      </c>
      <c r="Q142" s="9">
        <f t="shared" si="34"/>
        <v>0</v>
      </c>
      <c r="R142" s="8">
        <f t="shared" si="34"/>
        <v>0</v>
      </c>
      <c r="S142" s="9">
        <f t="shared" si="34"/>
        <v>0</v>
      </c>
      <c r="T142" s="8">
        <f t="shared" si="33"/>
        <v>0</v>
      </c>
      <c r="U142" s="9">
        <f t="shared" si="33"/>
        <v>0</v>
      </c>
      <c r="V142" s="8">
        <f t="shared" si="33"/>
        <v>0</v>
      </c>
      <c r="W142" s="9">
        <f t="shared" si="33"/>
        <v>0</v>
      </c>
      <c r="X142" s="8">
        <f t="shared" si="33"/>
        <v>0</v>
      </c>
      <c r="Y142" s="8">
        <f t="shared" si="37"/>
        <v>0</v>
      </c>
      <c r="Z142" s="8">
        <f t="shared" si="38"/>
        <v>0</v>
      </c>
      <c r="AA142" s="9">
        <v>0</v>
      </c>
      <c r="AB142" s="8">
        <v>0</v>
      </c>
      <c r="AC142" s="9">
        <v>0</v>
      </c>
      <c r="AD142" s="8">
        <v>0</v>
      </c>
      <c r="AE142" s="9">
        <v>0</v>
      </c>
      <c r="AF142" s="8">
        <v>0</v>
      </c>
      <c r="AG142" s="9">
        <v>0</v>
      </c>
      <c r="AH142" s="8"/>
      <c r="AI142" s="9">
        <v>0</v>
      </c>
      <c r="AJ142" s="40">
        <v>0</v>
      </c>
      <c r="AK142" s="9"/>
      <c r="AL142" s="8"/>
      <c r="AM142" s="9">
        <v>0</v>
      </c>
      <c r="AN142" s="40">
        <v>0</v>
      </c>
      <c r="AO142" s="9"/>
      <c r="AP142" s="8"/>
      <c r="AQ142" s="8">
        <f t="shared" si="39"/>
        <v>0</v>
      </c>
      <c r="AR142" s="8">
        <f t="shared" si="40"/>
        <v>0</v>
      </c>
      <c r="AS142" s="9">
        <v>0</v>
      </c>
      <c r="AT142" s="8">
        <v>0</v>
      </c>
      <c r="AU142" s="9">
        <v>0</v>
      </c>
      <c r="AV142" s="8">
        <v>0</v>
      </c>
      <c r="AW142" s="9">
        <v>0</v>
      </c>
      <c r="AX142" s="8">
        <v>0</v>
      </c>
      <c r="AY142" s="9">
        <v>0</v>
      </c>
      <c r="AZ142" s="8"/>
      <c r="BA142" s="9">
        <v>0</v>
      </c>
      <c r="BB142" s="40">
        <v>0</v>
      </c>
      <c r="BC142" s="9"/>
      <c r="BD142" s="8"/>
      <c r="BE142" s="9">
        <v>0</v>
      </c>
      <c r="BF142" s="40">
        <v>0</v>
      </c>
      <c r="BG142" s="9"/>
      <c r="BH142" s="8"/>
      <c r="BI142" s="8">
        <f t="shared" si="41"/>
        <v>0</v>
      </c>
      <c r="BJ142" s="8">
        <f t="shared" si="42"/>
        <v>0</v>
      </c>
      <c r="BK142" s="9">
        <v>0</v>
      </c>
      <c r="BL142" s="8">
        <v>0</v>
      </c>
      <c r="BM142" s="9">
        <v>0</v>
      </c>
      <c r="BN142" s="8">
        <v>0</v>
      </c>
      <c r="BO142" s="9">
        <v>0</v>
      </c>
      <c r="BP142" s="8">
        <v>0</v>
      </c>
      <c r="BQ142" s="9">
        <v>0</v>
      </c>
      <c r="BR142" s="8"/>
      <c r="BS142" s="9">
        <v>0</v>
      </c>
      <c r="BT142" s="40">
        <v>0</v>
      </c>
      <c r="BU142" s="9"/>
      <c r="BV142" s="8"/>
      <c r="BW142" s="9">
        <v>0</v>
      </c>
      <c r="BX142" s="40">
        <v>0</v>
      </c>
      <c r="BY142" s="9"/>
      <c r="BZ142" s="8"/>
      <c r="CA142" s="8">
        <f t="shared" si="43"/>
        <v>0</v>
      </c>
      <c r="CB142" s="8">
        <f t="shared" si="44"/>
        <v>0</v>
      </c>
      <c r="CC142" s="9">
        <v>0</v>
      </c>
      <c r="CD142" s="8">
        <v>0</v>
      </c>
      <c r="CE142" s="9">
        <v>0</v>
      </c>
      <c r="CF142" s="8">
        <v>0</v>
      </c>
      <c r="CG142" s="9">
        <v>0</v>
      </c>
      <c r="CH142" s="8">
        <v>0</v>
      </c>
      <c r="CI142" s="9">
        <v>0</v>
      </c>
      <c r="CJ142" s="8"/>
      <c r="CK142" s="9">
        <v>0</v>
      </c>
      <c r="CL142" s="40">
        <v>0</v>
      </c>
      <c r="CM142" s="9"/>
      <c r="CN142" s="8"/>
      <c r="CO142" s="9">
        <v>0</v>
      </c>
      <c r="CP142" s="40">
        <v>0</v>
      </c>
      <c r="CQ142" s="9"/>
      <c r="CR142" s="8"/>
    </row>
    <row r="143" spans="1:96" x14ac:dyDescent="0.25">
      <c r="A143" s="12">
        <f t="shared" si="45"/>
        <v>112</v>
      </c>
      <c r="B143" s="18" t="s">
        <v>183</v>
      </c>
      <c r="C143" s="12">
        <v>330366</v>
      </c>
      <c r="D143" s="25" t="s">
        <v>178</v>
      </c>
      <c r="E143" s="25" t="s">
        <v>161</v>
      </c>
      <c r="F143" s="31" t="s">
        <v>179</v>
      </c>
      <c r="G143" s="8">
        <f t="shared" si="35"/>
        <v>237427</v>
      </c>
      <c r="H143" s="8">
        <f t="shared" si="36"/>
        <v>0</v>
      </c>
      <c r="I143" s="9">
        <f t="shared" si="34"/>
        <v>0</v>
      </c>
      <c r="J143" s="8">
        <f t="shared" si="34"/>
        <v>0</v>
      </c>
      <c r="K143" s="9">
        <f t="shared" si="34"/>
        <v>0</v>
      </c>
      <c r="L143" s="8">
        <f t="shared" si="34"/>
        <v>0</v>
      </c>
      <c r="M143" s="9">
        <f t="shared" si="34"/>
        <v>0</v>
      </c>
      <c r="N143" s="8">
        <f t="shared" si="34"/>
        <v>0</v>
      </c>
      <c r="O143" s="9">
        <f t="shared" si="34"/>
        <v>2</v>
      </c>
      <c r="P143" s="8">
        <f t="shared" si="34"/>
        <v>237427</v>
      </c>
      <c r="Q143" s="9">
        <f t="shared" si="34"/>
        <v>0</v>
      </c>
      <c r="R143" s="8">
        <f t="shared" si="34"/>
        <v>0</v>
      </c>
      <c r="S143" s="9">
        <f t="shared" si="34"/>
        <v>0</v>
      </c>
      <c r="T143" s="8">
        <f t="shared" si="33"/>
        <v>0</v>
      </c>
      <c r="U143" s="9">
        <f t="shared" si="33"/>
        <v>0</v>
      </c>
      <c r="V143" s="8">
        <f t="shared" si="33"/>
        <v>0</v>
      </c>
      <c r="W143" s="9">
        <f t="shared" si="33"/>
        <v>0</v>
      </c>
      <c r="X143" s="8">
        <f t="shared" si="33"/>
        <v>0</v>
      </c>
      <c r="Y143" s="8">
        <f t="shared" si="37"/>
        <v>0</v>
      </c>
      <c r="Z143" s="8">
        <f t="shared" si="38"/>
        <v>0</v>
      </c>
      <c r="AA143" s="9">
        <v>0</v>
      </c>
      <c r="AB143" s="8">
        <v>0</v>
      </c>
      <c r="AC143" s="9">
        <v>0</v>
      </c>
      <c r="AD143" s="8">
        <v>0</v>
      </c>
      <c r="AE143" s="9">
        <v>0</v>
      </c>
      <c r="AF143" s="8">
        <v>0</v>
      </c>
      <c r="AG143" s="9"/>
      <c r="AH143" s="8"/>
      <c r="AI143" s="9">
        <v>0</v>
      </c>
      <c r="AJ143" s="40">
        <v>0</v>
      </c>
      <c r="AK143" s="9"/>
      <c r="AL143" s="8"/>
      <c r="AM143" s="9">
        <v>0</v>
      </c>
      <c r="AN143" s="40">
        <v>0</v>
      </c>
      <c r="AO143" s="9"/>
      <c r="AP143" s="8"/>
      <c r="AQ143" s="8">
        <f t="shared" si="39"/>
        <v>118713.5</v>
      </c>
      <c r="AR143" s="8">
        <f t="shared" si="40"/>
        <v>0</v>
      </c>
      <c r="AS143" s="9">
        <v>0</v>
      </c>
      <c r="AT143" s="8">
        <v>0</v>
      </c>
      <c r="AU143" s="9">
        <v>0</v>
      </c>
      <c r="AV143" s="8">
        <v>0</v>
      </c>
      <c r="AW143" s="9">
        <v>0</v>
      </c>
      <c r="AX143" s="8">
        <v>0</v>
      </c>
      <c r="AY143" s="9">
        <v>1</v>
      </c>
      <c r="AZ143" s="8">
        <v>118713.5</v>
      </c>
      <c r="BA143" s="9">
        <v>0</v>
      </c>
      <c r="BB143" s="40">
        <v>0</v>
      </c>
      <c r="BC143" s="9"/>
      <c r="BD143" s="8"/>
      <c r="BE143" s="9">
        <v>0</v>
      </c>
      <c r="BF143" s="40">
        <v>0</v>
      </c>
      <c r="BG143" s="9"/>
      <c r="BH143" s="8"/>
      <c r="BI143" s="8">
        <f t="shared" si="41"/>
        <v>118713.5</v>
      </c>
      <c r="BJ143" s="8">
        <f t="shared" si="42"/>
        <v>0</v>
      </c>
      <c r="BK143" s="9">
        <v>0</v>
      </c>
      <c r="BL143" s="8">
        <v>0</v>
      </c>
      <c r="BM143" s="9">
        <v>0</v>
      </c>
      <c r="BN143" s="8">
        <v>0</v>
      </c>
      <c r="BO143" s="9">
        <v>0</v>
      </c>
      <c r="BP143" s="8">
        <v>0</v>
      </c>
      <c r="BQ143" s="9">
        <v>1</v>
      </c>
      <c r="BR143" s="8">
        <v>118713.5</v>
      </c>
      <c r="BS143" s="9">
        <v>0</v>
      </c>
      <c r="BT143" s="40">
        <v>0</v>
      </c>
      <c r="BU143" s="9"/>
      <c r="BV143" s="8"/>
      <c r="BW143" s="9">
        <v>0</v>
      </c>
      <c r="BX143" s="40">
        <v>0</v>
      </c>
      <c r="BY143" s="9"/>
      <c r="BZ143" s="8"/>
      <c r="CA143" s="8">
        <f t="shared" si="43"/>
        <v>0</v>
      </c>
      <c r="CB143" s="8">
        <f t="shared" si="44"/>
        <v>0</v>
      </c>
      <c r="CC143" s="9">
        <v>0</v>
      </c>
      <c r="CD143" s="8">
        <v>0</v>
      </c>
      <c r="CE143" s="9">
        <v>0</v>
      </c>
      <c r="CF143" s="8">
        <v>0</v>
      </c>
      <c r="CG143" s="9">
        <v>0</v>
      </c>
      <c r="CH143" s="8">
        <v>0</v>
      </c>
      <c r="CI143" s="9"/>
      <c r="CJ143" s="8"/>
      <c r="CK143" s="9">
        <v>0</v>
      </c>
      <c r="CL143" s="40">
        <v>0</v>
      </c>
      <c r="CM143" s="9"/>
      <c r="CN143" s="8"/>
      <c r="CO143" s="9">
        <v>0</v>
      </c>
      <c r="CP143" s="40">
        <v>0</v>
      </c>
      <c r="CQ143" s="9"/>
      <c r="CR143" s="8"/>
    </row>
    <row r="144" spans="1:96" x14ac:dyDescent="0.25">
      <c r="A144" s="12">
        <f t="shared" si="45"/>
        <v>113</v>
      </c>
      <c r="B144" s="18" t="s">
        <v>184</v>
      </c>
      <c r="C144" s="12">
        <v>330424</v>
      </c>
      <c r="D144" s="25" t="s">
        <v>178</v>
      </c>
      <c r="E144" s="25" t="s">
        <v>161</v>
      </c>
      <c r="F144" s="31" t="s">
        <v>179</v>
      </c>
      <c r="G144" s="8">
        <f t="shared" si="35"/>
        <v>0</v>
      </c>
      <c r="H144" s="8">
        <f t="shared" si="36"/>
        <v>0</v>
      </c>
      <c r="I144" s="9">
        <f t="shared" si="34"/>
        <v>0</v>
      </c>
      <c r="J144" s="8">
        <f t="shared" si="34"/>
        <v>0</v>
      </c>
      <c r="K144" s="9">
        <f t="shared" si="34"/>
        <v>0</v>
      </c>
      <c r="L144" s="8">
        <f t="shared" si="34"/>
        <v>0</v>
      </c>
      <c r="M144" s="9">
        <f t="shared" si="34"/>
        <v>0</v>
      </c>
      <c r="N144" s="8">
        <f t="shared" si="34"/>
        <v>0</v>
      </c>
      <c r="O144" s="9">
        <f t="shared" si="34"/>
        <v>0</v>
      </c>
      <c r="P144" s="8">
        <f t="shared" si="34"/>
        <v>0</v>
      </c>
      <c r="Q144" s="9">
        <f t="shared" si="34"/>
        <v>0</v>
      </c>
      <c r="R144" s="8">
        <f t="shared" si="34"/>
        <v>0</v>
      </c>
      <c r="S144" s="9">
        <f t="shared" si="34"/>
        <v>0</v>
      </c>
      <c r="T144" s="8">
        <f t="shared" si="33"/>
        <v>0</v>
      </c>
      <c r="U144" s="9">
        <f t="shared" si="33"/>
        <v>0</v>
      </c>
      <c r="V144" s="8">
        <f t="shared" si="33"/>
        <v>0</v>
      </c>
      <c r="W144" s="9">
        <f t="shared" si="33"/>
        <v>0</v>
      </c>
      <c r="X144" s="8">
        <f t="shared" si="33"/>
        <v>0</v>
      </c>
      <c r="Y144" s="8">
        <f t="shared" si="37"/>
        <v>0</v>
      </c>
      <c r="Z144" s="8">
        <f t="shared" si="38"/>
        <v>0</v>
      </c>
      <c r="AA144" s="9">
        <v>0</v>
      </c>
      <c r="AB144" s="8">
        <v>0</v>
      </c>
      <c r="AC144" s="9">
        <v>0</v>
      </c>
      <c r="AD144" s="8">
        <v>0</v>
      </c>
      <c r="AE144" s="9">
        <v>0</v>
      </c>
      <c r="AF144" s="8">
        <v>0</v>
      </c>
      <c r="AG144" s="9">
        <v>0</v>
      </c>
      <c r="AH144" s="8">
        <v>0</v>
      </c>
      <c r="AI144" s="9">
        <v>0</v>
      </c>
      <c r="AJ144" s="40">
        <v>0</v>
      </c>
      <c r="AK144" s="9"/>
      <c r="AL144" s="8"/>
      <c r="AM144" s="9">
        <v>0</v>
      </c>
      <c r="AN144" s="40">
        <v>0</v>
      </c>
      <c r="AO144" s="9"/>
      <c r="AP144" s="8"/>
      <c r="AQ144" s="8">
        <f t="shared" si="39"/>
        <v>0</v>
      </c>
      <c r="AR144" s="8">
        <f t="shared" si="40"/>
        <v>0</v>
      </c>
      <c r="AS144" s="9">
        <v>0</v>
      </c>
      <c r="AT144" s="8">
        <v>0</v>
      </c>
      <c r="AU144" s="9">
        <v>0</v>
      </c>
      <c r="AV144" s="8">
        <v>0</v>
      </c>
      <c r="AW144" s="9">
        <v>0</v>
      </c>
      <c r="AX144" s="8">
        <v>0</v>
      </c>
      <c r="AY144" s="9">
        <v>0</v>
      </c>
      <c r="AZ144" s="8">
        <v>0</v>
      </c>
      <c r="BA144" s="9">
        <v>0</v>
      </c>
      <c r="BB144" s="40">
        <v>0</v>
      </c>
      <c r="BC144" s="9"/>
      <c r="BD144" s="8"/>
      <c r="BE144" s="9">
        <v>0</v>
      </c>
      <c r="BF144" s="40">
        <v>0</v>
      </c>
      <c r="BG144" s="9"/>
      <c r="BH144" s="8"/>
      <c r="BI144" s="8">
        <f t="shared" si="41"/>
        <v>0</v>
      </c>
      <c r="BJ144" s="8">
        <f t="shared" si="42"/>
        <v>0</v>
      </c>
      <c r="BK144" s="9">
        <v>0</v>
      </c>
      <c r="BL144" s="8">
        <v>0</v>
      </c>
      <c r="BM144" s="9">
        <v>0</v>
      </c>
      <c r="BN144" s="8">
        <v>0</v>
      </c>
      <c r="BO144" s="9">
        <v>0</v>
      </c>
      <c r="BP144" s="8">
        <v>0</v>
      </c>
      <c r="BQ144" s="9">
        <v>0</v>
      </c>
      <c r="BR144" s="8">
        <v>0</v>
      </c>
      <c r="BS144" s="9">
        <v>0</v>
      </c>
      <c r="BT144" s="40">
        <v>0</v>
      </c>
      <c r="BU144" s="9"/>
      <c r="BV144" s="8"/>
      <c r="BW144" s="9">
        <v>0</v>
      </c>
      <c r="BX144" s="40">
        <v>0</v>
      </c>
      <c r="BY144" s="9"/>
      <c r="BZ144" s="8"/>
      <c r="CA144" s="8">
        <f t="shared" si="43"/>
        <v>0</v>
      </c>
      <c r="CB144" s="8">
        <f t="shared" si="44"/>
        <v>0</v>
      </c>
      <c r="CC144" s="9">
        <v>0</v>
      </c>
      <c r="CD144" s="8">
        <v>0</v>
      </c>
      <c r="CE144" s="9">
        <v>0</v>
      </c>
      <c r="CF144" s="8">
        <v>0</v>
      </c>
      <c r="CG144" s="9">
        <v>0</v>
      </c>
      <c r="CH144" s="8">
        <v>0</v>
      </c>
      <c r="CI144" s="9">
        <v>0</v>
      </c>
      <c r="CJ144" s="8">
        <v>0</v>
      </c>
      <c r="CK144" s="9">
        <v>0</v>
      </c>
      <c r="CL144" s="40">
        <v>0</v>
      </c>
      <c r="CM144" s="9"/>
      <c r="CN144" s="8"/>
      <c r="CO144" s="9">
        <v>0</v>
      </c>
      <c r="CP144" s="40">
        <v>0</v>
      </c>
      <c r="CQ144" s="9"/>
      <c r="CR144" s="8"/>
    </row>
    <row r="145" spans="1:96" x14ac:dyDescent="0.25">
      <c r="A145" s="12">
        <f t="shared" si="45"/>
        <v>114</v>
      </c>
      <c r="B145" s="18" t="s">
        <v>185</v>
      </c>
      <c r="C145" s="12">
        <v>330427</v>
      </c>
      <c r="D145" s="25" t="s">
        <v>178</v>
      </c>
      <c r="E145" s="25" t="s">
        <v>161</v>
      </c>
      <c r="F145" s="31" t="s">
        <v>179</v>
      </c>
      <c r="G145" s="8">
        <f t="shared" si="35"/>
        <v>0</v>
      </c>
      <c r="H145" s="8">
        <f t="shared" si="36"/>
        <v>0</v>
      </c>
      <c r="I145" s="9">
        <f t="shared" si="34"/>
        <v>0</v>
      </c>
      <c r="J145" s="8">
        <f t="shared" si="34"/>
        <v>0</v>
      </c>
      <c r="K145" s="9">
        <f t="shared" si="34"/>
        <v>0</v>
      </c>
      <c r="L145" s="8">
        <f t="shared" si="34"/>
        <v>0</v>
      </c>
      <c r="M145" s="9">
        <f t="shared" si="34"/>
        <v>0</v>
      </c>
      <c r="N145" s="8">
        <f t="shared" si="34"/>
        <v>0</v>
      </c>
      <c r="O145" s="9">
        <f t="shared" si="34"/>
        <v>0</v>
      </c>
      <c r="P145" s="8">
        <f t="shared" si="34"/>
        <v>0</v>
      </c>
      <c r="Q145" s="9">
        <f t="shared" si="34"/>
        <v>0</v>
      </c>
      <c r="R145" s="8">
        <f t="shared" si="34"/>
        <v>0</v>
      </c>
      <c r="S145" s="9">
        <f t="shared" si="34"/>
        <v>0</v>
      </c>
      <c r="T145" s="8">
        <f t="shared" si="33"/>
        <v>0</v>
      </c>
      <c r="U145" s="9">
        <f t="shared" si="33"/>
        <v>0</v>
      </c>
      <c r="V145" s="8">
        <f t="shared" si="33"/>
        <v>0</v>
      </c>
      <c r="W145" s="9">
        <f t="shared" si="33"/>
        <v>0</v>
      </c>
      <c r="X145" s="8">
        <f t="shared" si="33"/>
        <v>0</v>
      </c>
      <c r="Y145" s="8">
        <f t="shared" si="37"/>
        <v>0</v>
      </c>
      <c r="Z145" s="8">
        <f t="shared" si="38"/>
        <v>0</v>
      </c>
      <c r="AA145" s="9">
        <v>0</v>
      </c>
      <c r="AB145" s="8">
        <v>0</v>
      </c>
      <c r="AC145" s="9">
        <v>0</v>
      </c>
      <c r="AD145" s="8">
        <v>0</v>
      </c>
      <c r="AE145" s="9">
        <v>0</v>
      </c>
      <c r="AF145" s="8">
        <v>0</v>
      </c>
      <c r="AG145" s="9">
        <v>0</v>
      </c>
      <c r="AH145" s="8">
        <v>0</v>
      </c>
      <c r="AI145" s="9">
        <v>0</v>
      </c>
      <c r="AJ145" s="40">
        <v>0</v>
      </c>
      <c r="AK145" s="9"/>
      <c r="AL145" s="8"/>
      <c r="AM145" s="9">
        <v>0</v>
      </c>
      <c r="AN145" s="40">
        <v>0</v>
      </c>
      <c r="AO145" s="9"/>
      <c r="AP145" s="8"/>
      <c r="AQ145" s="8">
        <f t="shared" si="39"/>
        <v>0</v>
      </c>
      <c r="AR145" s="8">
        <f t="shared" si="40"/>
        <v>0</v>
      </c>
      <c r="AS145" s="9">
        <v>0</v>
      </c>
      <c r="AT145" s="8">
        <v>0</v>
      </c>
      <c r="AU145" s="9">
        <v>0</v>
      </c>
      <c r="AV145" s="8">
        <v>0</v>
      </c>
      <c r="AW145" s="9">
        <v>0</v>
      </c>
      <c r="AX145" s="8">
        <v>0</v>
      </c>
      <c r="AY145" s="9">
        <v>0</v>
      </c>
      <c r="AZ145" s="8">
        <v>0</v>
      </c>
      <c r="BA145" s="9">
        <v>0</v>
      </c>
      <c r="BB145" s="40">
        <v>0</v>
      </c>
      <c r="BC145" s="9"/>
      <c r="BD145" s="8"/>
      <c r="BE145" s="9">
        <v>0</v>
      </c>
      <c r="BF145" s="40">
        <v>0</v>
      </c>
      <c r="BG145" s="9"/>
      <c r="BH145" s="8"/>
      <c r="BI145" s="8">
        <f t="shared" si="41"/>
        <v>0</v>
      </c>
      <c r="BJ145" s="8">
        <f t="shared" si="42"/>
        <v>0</v>
      </c>
      <c r="BK145" s="9">
        <v>0</v>
      </c>
      <c r="BL145" s="8">
        <v>0</v>
      </c>
      <c r="BM145" s="9">
        <v>0</v>
      </c>
      <c r="BN145" s="8">
        <v>0</v>
      </c>
      <c r="BO145" s="9">
        <v>0</v>
      </c>
      <c r="BP145" s="8">
        <v>0</v>
      </c>
      <c r="BQ145" s="9">
        <v>0</v>
      </c>
      <c r="BR145" s="8">
        <v>0</v>
      </c>
      <c r="BS145" s="9">
        <v>0</v>
      </c>
      <c r="BT145" s="40">
        <v>0</v>
      </c>
      <c r="BU145" s="9"/>
      <c r="BV145" s="8"/>
      <c r="BW145" s="9">
        <v>0</v>
      </c>
      <c r="BX145" s="40">
        <v>0</v>
      </c>
      <c r="BY145" s="9"/>
      <c r="BZ145" s="8"/>
      <c r="CA145" s="8">
        <f t="shared" si="43"/>
        <v>0</v>
      </c>
      <c r="CB145" s="8">
        <f t="shared" si="44"/>
        <v>0</v>
      </c>
      <c r="CC145" s="9">
        <v>0</v>
      </c>
      <c r="CD145" s="8">
        <v>0</v>
      </c>
      <c r="CE145" s="9">
        <v>0</v>
      </c>
      <c r="CF145" s="8">
        <v>0</v>
      </c>
      <c r="CG145" s="9">
        <v>0</v>
      </c>
      <c r="CH145" s="8">
        <v>0</v>
      </c>
      <c r="CI145" s="9">
        <v>0</v>
      </c>
      <c r="CJ145" s="8">
        <v>0</v>
      </c>
      <c r="CK145" s="9">
        <v>0</v>
      </c>
      <c r="CL145" s="40">
        <v>0</v>
      </c>
      <c r="CM145" s="9"/>
      <c r="CN145" s="8"/>
      <c r="CO145" s="9">
        <v>0</v>
      </c>
      <c r="CP145" s="40">
        <v>0</v>
      </c>
      <c r="CQ145" s="9"/>
      <c r="CR145" s="8"/>
    </row>
    <row r="146" spans="1:96" x14ac:dyDescent="0.25">
      <c r="A146" s="12"/>
      <c r="B146" s="17" t="s">
        <v>106</v>
      </c>
      <c r="C146" s="12"/>
      <c r="D146" s="25"/>
      <c r="E146" s="26" t="s">
        <v>160</v>
      </c>
      <c r="F146" s="31"/>
      <c r="G146" s="8">
        <f t="shared" si="35"/>
        <v>0</v>
      </c>
      <c r="H146" s="8">
        <f t="shared" si="36"/>
        <v>0</v>
      </c>
      <c r="I146" s="9">
        <f t="shared" si="34"/>
        <v>0</v>
      </c>
      <c r="J146" s="8">
        <f t="shared" si="34"/>
        <v>0</v>
      </c>
      <c r="K146" s="9">
        <f t="shared" si="34"/>
        <v>0</v>
      </c>
      <c r="L146" s="8">
        <f t="shared" si="34"/>
        <v>0</v>
      </c>
      <c r="M146" s="9">
        <f t="shared" si="34"/>
        <v>0</v>
      </c>
      <c r="N146" s="8">
        <f t="shared" si="34"/>
        <v>0</v>
      </c>
      <c r="O146" s="9">
        <f t="shared" si="34"/>
        <v>0</v>
      </c>
      <c r="P146" s="8">
        <f t="shared" si="34"/>
        <v>0</v>
      </c>
      <c r="Q146" s="9">
        <f t="shared" si="34"/>
        <v>0</v>
      </c>
      <c r="R146" s="8">
        <f t="shared" si="34"/>
        <v>0</v>
      </c>
      <c r="S146" s="9">
        <f t="shared" si="34"/>
        <v>0</v>
      </c>
      <c r="T146" s="8">
        <f t="shared" si="33"/>
        <v>0</v>
      </c>
      <c r="U146" s="9">
        <f t="shared" si="33"/>
        <v>0</v>
      </c>
      <c r="V146" s="8">
        <f t="shared" si="33"/>
        <v>0</v>
      </c>
      <c r="W146" s="9">
        <f t="shared" si="33"/>
        <v>0</v>
      </c>
      <c r="X146" s="8">
        <f t="shared" si="33"/>
        <v>0</v>
      </c>
      <c r="Y146" s="8">
        <f t="shared" si="37"/>
        <v>0</v>
      </c>
      <c r="Z146" s="8">
        <f t="shared" si="38"/>
        <v>0</v>
      </c>
      <c r="AA146" s="9">
        <v>0</v>
      </c>
      <c r="AB146" s="8">
        <v>0</v>
      </c>
      <c r="AC146" s="9">
        <v>0</v>
      </c>
      <c r="AD146" s="8">
        <v>0</v>
      </c>
      <c r="AE146" s="9">
        <v>0</v>
      </c>
      <c r="AF146" s="8">
        <v>0</v>
      </c>
      <c r="AG146" s="9">
        <v>0</v>
      </c>
      <c r="AH146" s="8">
        <v>0</v>
      </c>
      <c r="AI146" s="9">
        <v>0</v>
      </c>
      <c r="AJ146" s="40">
        <v>0</v>
      </c>
      <c r="AK146" s="9"/>
      <c r="AL146" s="8"/>
      <c r="AM146" s="9">
        <v>0</v>
      </c>
      <c r="AN146" s="40">
        <v>0</v>
      </c>
      <c r="AO146" s="9"/>
      <c r="AP146" s="8"/>
      <c r="AQ146" s="8">
        <f t="shared" si="39"/>
        <v>0</v>
      </c>
      <c r="AR146" s="8">
        <f t="shared" si="40"/>
        <v>0</v>
      </c>
      <c r="AS146" s="9">
        <v>0</v>
      </c>
      <c r="AT146" s="8">
        <v>0</v>
      </c>
      <c r="AU146" s="9">
        <v>0</v>
      </c>
      <c r="AV146" s="8">
        <v>0</v>
      </c>
      <c r="AW146" s="9">
        <v>0</v>
      </c>
      <c r="AX146" s="8">
        <v>0</v>
      </c>
      <c r="AY146" s="9">
        <v>0</v>
      </c>
      <c r="AZ146" s="8">
        <v>0</v>
      </c>
      <c r="BA146" s="9">
        <v>0</v>
      </c>
      <c r="BB146" s="40">
        <v>0</v>
      </c>
      <c r="BC146" s="9"/>
      <c r="BD146" s="8"/>
      <c r="BE146" s="9">
        <v>0</v>
      </c>
      <c r="BF146" s="40">
        <v>0</v>
      </c>
      <c r="BG146" s="9"/>
      <c r="BH146" s="8"/>
      <c r="BI146" s="8">
        <f t="shared" si="41"/>
        <v>0</v>
      </c>
      <c r="BJ146" s="8">
        <f t="shared" si="42"/>
        <v>0</v>
      </c>
      <c r="BK146" s="9">
        <v>0</v>
      </c>
      <c r="BL146" s="8">
        <v>0</v>
      </c>
      <c r="BM146" s="9">
        <v>0</v>
      </c>
      <c r="BN146" s="8">
        <v>0</v>
      </c>
      <c r="BO146" s="9">
        <v>0</v>
      </c>
      <c r="BP146" s="8">
        <v>0</v>
      </c>
      <c r="BQ146" s="9">
        <v>0</v>
      </c>
      <c r="BR146" s="8">
        <v>0</v>
      </c>
      <c r="BS146" s="9">
        <v>0</v>
      </c>
      <c r="BT146" s="40">
        <v>0</v>
      </c>
      <c r="BU146" s="9"/>
      <c r="BV146" s="8"/>
      <c r="BW146" s="9">
        <v>0</v>
      </c>
      <c r="BX146" s="40">
        <v>0</v>
      </c>
      <c r="BY146" s="9"/>
      <c r="BZ146" s="8"/>
      <c r="CA146" s="8">
        <f t="shared" si="43"/>
        <v>0</v>
      </c>
      <c r="CB146" s="8">
        <f t="shared" si="44"/>
        <v>0</v>
      </c>
      <c r="CC146" s="9">
        <v>0</v>
      </c>
      <c r="CD146" s="8">
        <v>0</v>
      </c>
      <c r="CE146" s="9">
        <v>0</v>
      </c>
      <c r="CF146" s="8">
        <v>0</v>
      </c>
      <c r="CG146" s="9">
        <v>0</v>
      </c>
      <c r="CH146" s="8">
        <v>0</v>
      </c>
      <c r="CI146" s="9">
        <v>0</v>
      </c>
      <c r="CJ146" s="8">
        <v>0</v>
      </c>
      <c r="CK146" s="9">
        <v>0</v>
      </c>
      <c r="CL146" s="40">
        <v>0</v>
      </c>
      <c r="CM146" s="9"/>
      <c r="CN146" s="8"/>
      <c r="CO146" s="9">
        <v>0</v>
      </c>
      <c r="CP146" s="40">
        <v>0</v>
      </c>
      <c r="CQ146" s="9"/>
      <c r="CR146" s="8"/>
    </row>
    <row r="147" spans="1:96" s="10" customFormat="1" ht="30" x14ac:dyDescent="0.25">
      <c r="A147" s="12">
        <v>115</v>
      </c>
      <c r="B147" s="18" t="s">
        <v>107</v>
      </c>
      <c r="C147" s="12">
        <v>330382</v>
      </c>
      <c r="D147" s="25" t="s">
        <v>174</v>
      </c>
      <c r="E147" s="25" t="s">
        <v>160</v>
      </c>
      <c r="F147" s="31" t="s">
        <v>175</v>
      </c>
      <c r="G147" s="8">
        <f t="shared" si="35"/>
        <v>18511541.34</v>
      </c>
      <c r="H147" s="8">
        <f t="shared" si="36"/>
        <v>0</v>
      </c>
      <c r="I147" s="9">
        <f t="shared" si="34"/>
        <v>0</v>
      </c>
      <c r="J147" s="8">
        <f t="shared" si="34"/>
        <v>0</v>
      </c>
      <c r="K147" s="9">
        <f t="shared" si="34"/>
        <v>0</v>
      </c>
      <c r="L147" s="8">
        <f t="shared" si="34"/>
        <v>0</v>
      </c>
      <c r="M147" s="9">
        <f t="shared" si="34"/>
        <v>0</v>
      </c>
      <c r="N147" s="8">
        <f t="shared" si="34"/>
        <v>0</v>
      </c>
      <c r="O147" s="9">
        <f t="shared" si="34"/>
        <v>0</v>
      </c>
      <c r="P147" s="8">
        <f t="shared" si="34"/>
        <v>0</v>
      </c>
      <c r="Q147" s="9">
        <f t="shared" si="34"/>
        <v>538</v>
      </c>
      <c r="R147" s="8">
        <f t="shared" si="34"/>
        <v>18511541.34</v>
      </c>
      <c r="S147" s="9">
        <f t="shared" si="34"/>
        <v>535</v>
      </c>
      <c r="T147" s="8">
        <f t="shared" si="33"/>
        <v>22550792.07</v>
      </c>
      <c r="U147" s="9">
        <f t="shared" si="33"/>
        <v>3</v>
      </c>
      <c r="V147" s="8">
        <f t="shared" si="33"/>
        <v>383604</v>
      </c>
      <c r="W147" s="9">
        <f t="shared" si="33"/>
        <v>0</v>
      </c>
      <c r="X147" s="8">
        <f t="shared" si="33"/>
        <v>0</v>
      </c>
      <c r="Y147" s="8">
        <f t="shared" si="37"/>
        <v>4627885.34</v>
      </c>
      <c r="Z147" s="8">
        <f t="shared" si="38"/>
        <v>0</v>
      </c>
      <c r="AA147" s="9">
        <v>0</v>
      </c>
      <c r="AB147" s="8">
        <v>0</v>
      </c>
      <c r="AC147" s="9">
        <v>0</v>
      </c>
      <c r="AD147" s="8">
        <v>0</v>
      </c>
      <c r="AE147" s="9">
        <v>0</v>
      </c>
      <c r="AF147" s="8">
        <v>0</v>
      </c>
      <c r="AG147" s="9">
        <v>0</v>
      </c>
      <c r="AH147" s="8">
        <v>0</v>
      </c>
      <c r="AI147" s="9">
        <v>135</v>
      </c>
      <c r="AJ147" s="40">
        <v>4627885.34</v>
      </c>
      <c r="AK147" s="9">
        <v>134</v>
      </c>
      <c r="AL147" s="8">
        <v>5637698.0199999996</v>
      </c>
      <c r="AM147" s="9">
        <v>1</v>
      </c>
      <c r="AN147" s="40">
        <f>95901+31967</f>
        <v>127868</v>
      </c>
      <c r="AO147" s="9"/>
      <c r="AP147" s="8"/>
      <c r="AQ147" s="8">
        <f t="shared" si="39"/>
        <v>4627885.34</v>
      </c>
      <c r="AR147" s="8">
        <f t="shared" si="40"/>
        <v>0</v>
      </c>
      <c r="AS147" s="9">
        <v>0</v>
      </c>
      <c r="AT147" s="8">
        <v>0</v>
      </c>
      <c r="AU147" s="9">
        <v>0</v>
      </c>
      <c r="AV147" s="8">
        <v>0</v>
      </c>
      <c r="AW147" s="9">
        <v>0</v>
      </c>
      <c r="AX147" s="8">
        <v>0</v>
      </c>
      <c r="AY147" s="9">
        <v>0</v>
      </c>
      <c r="AZ147" s="8">
        <v>0</v>
      </c>
      <c r="BA147" s="9">
        <v>135</v>
      </c>
      <c r="BB147" s="40">
        <v>4627885.34</v>
      </c>
      <c r="BC147" s="9">
        <v>134</v>
      </c>
      <c r="BD147" s="8">
        <v>5637698.0199999996</v>
      </c>
      <c r="BE147" s="9">
        <v>1</v>
      </c>
      <c r="BF147" s="40">
        <f>95901+31967</f>
        <v>127868</v>
      </c>
      <c r="BG147" s="9"/>
      <c r="BH147" s="8"/>
      <c r="BI147" s="8">
        <f t="shared" si="41"/>
        <v>4627885.34</v>
      </c>
      <c r="BJ147" s="8">
        <f t="shared" si="42"/>
        <v>0</v>
      </c>
      <c r="BK147" s="9">
        <v>0</v>
      </c>
      <c r="BL147" s="8">
        <v>0</v>
      </c>
      <c r="BM147" s="9">
        <v>0</v>
      </c>
      <c r="BN147" s="8">
        <v>0</v>
      </c>
      <c r="BO147" s="9">
        <v>0</v>
      </c>
      <c r="BP147" s="8">
        <v>0</v>
      </c>
      <c r="BQ147" s="9">
        <v>0</v>
      </c>
      <c r="BR147" s="8">
        <v>0</v>
      </c>
      <c r="BS147" s="9">
        <v>135</v>
      </c>
      <c r="BT147" s="40">
        <v>4627885.34</v>
      </c>
      <c r="BU147" s="9">
        <v>134</v>
      </c>
      <c r="BV147" s="8">
        <v>5637698.0199999996</v>
      </c>
      <c r="BW147" s="9">
        <v>1</v>
      </c>
      <c r="BX147" s="40">
        <f>95901+31967</f>
        <v>127868</v>
      </c>
      <c r="BY147" s="9"/>
      <c r="BZ147" s="8"/>
      <c r="CA147" s="8">
        <f t="shared" si="43"/>
        <v>4627885.32</v>
      </c>
      <c r="CB147" s="8">
        <f t="shared" si="44"/>
        <v>0</v>
      </c>
      <c r="CC147" s="9">
        <v>0</v>
      </c>
      <c r="CD147" s="8">
        <v>0</v>
      </c>
      <c r="CE147" s="9">
        <v>0</v>
      </c>
      <c r="CF147" s="8">
        <v>0</v>
      </c>
      <c r="CG147" s="9">
        <v>0</v>
      </c>
      <c r="CH147" s="8">
        <v>0</v>
      </c>
      <c r="CI147" s="9">
        <v>0</v>
      </c>
      <c r="CJ147" s="8">
        <v>0</v>
      </c>
      <c r="CK147" s="9">
        <v>133</v>
      </c>
      <c r="CL147" s="40">
        <v>4627885.32</v>
      </c>
      <c r="CM147" s="9">
        <v>133</v>
      </c>
      <c r="CN147" s="8">
        <v>5637698.0099999998</v>
      </c>
      <c r="CO147" s="9">
        <v>0</v>
      </c>
      <c r="CP147" s="40"/>
      <c r="CQ147" s="9"/>
      <c r="CR147" s="8"/>
    </row>
    <row r="148" spans="1:96" x14ac:dyDescent="0.25">
      <c r="A148" s="14"/>
      <c r="B148" s="17" t="s">
        <v>186</v>
      </c>
      <c r="C148" s="14"/>
      <c r="D148" s="27"/>
      <c r="E148" s="27"/>
      <c r="F148" s="32"/>
      <c r="G148" s="8">
        <f t="shared" si="35"/>
        <v>0</v>
      </c>
      <c r="H148" s="8">
        <f t="shared" si="36"/>
        <v>0</v>
      </c>
      <c r="I148" s="9">
        <f t="shared" si="34"/>
        <v>0</v>
      </c>
      <c r="J148" s="8">
        <f t="shared" si="34"/>
        <v>0</v>
      </c>
      <c r="K148" s="9">
        <f t="shared" ref="K148:S149" si="46">AC148+AU148+BM148+CE148</f>
        <v>0</v>
      </c>
      <c r="L148" s="8">
        <f t="shared" si="46"/>
        <v>0</v>
      </c>
      <c r="M148" s="9">
        <f t="shared" si="46"/>
        <v>0</v>
      </c>
      <c r="N148" s="8">
        <f t="shared" si="46"/>
        <v>0</v>
      </c>
      <c r="O148" s="9">
        <f t="shared" si="46"/>
        <v>0</v>
      </c>
      <c r="P148" s="8">
        <f t="shared" si="46"/>
        <v>0</v>
      </c>
      <c r="Q148" s="9">
        <f t="shared" si="46"/>
        <v>0</v>
      </c>
      <c r="R148" s="8">
        <f t="shared" si="46"/>
        <v>0</v>
      </c>
      <c r="S148" s="9">
        <f t="shared" si="46"/>
        <v>0</v>
      </c>
      <c r="T148" s="8">
        <f t="shared" si="33"/>
        <v>0</v>
      </c>
      <c r="U148" s="9">
        <f t="shared" si="33"/>
        <v>0</v>
      </c>
      <c r="V148" s="8">
        <f t="shared" si="33"/>
        <v>0</v>
      </c>
      <c r="W148" s="9">
        <f t="shared" si="33"/>
        <v>0</v>
      </c>
      <c r="X148" s="8">
        <f t="shared" si="33"/>
        <v>0</v>
      </c>
      <c r="Y148" s="8">
        <f t="shared" si="37"/>
        <v>0</v>
      </c>
      <c r="Z148" s="8">
        <f t="shared" si="38"/>
        <v>0</v>
      </c>
      <c r="AA148" s="9">
        <v>0</v>
      </c>
      <c r="AB148" s="8">
        <v>0</v>
      </c>
      <c r="AC148" s="9">
        <v>0</v>
      </c>
      <c r="AD148" s="8">
        <v>0</v>
      </c>
      <c r="AE148" s="9">
        <v>0</v>
      </c>
      <c r="AF148" s="8">
        <v>0</v>
      </c>
      <c r="AG148" s="9">
        <v>0</v>
      </c>
      <c r="AH148" s="8">
        <v>0</v>
      </c>
      <c r="AI148" s="9">
        <v>0</v>
      </c>
      <c r="AJ148" s="8"/>
      <c r="AK148" s="9"/>
      <c r="AL148" s="8"/>
      <c r="AM148" s="9"/>
      <c r="AN148" s="40"/>
      <c r="AO148" s="9"/>
      <c r="AP148" s="8"/>
      <c r="AQ148" s="8">
        <f t="shared" si="39"/>
        <v>0</v>
      </c>
      <c r="AR148" s="8">
        <f t="shared" si="40"/>
        <v>0</v>
      </c>
      <c r="AS148" s="9">
        <v>0</v>
      </c>
      <c r="AT148" s="8">
        <v>0</v>
      </c>
      <c r="AU148" s="9">
        <v>0</v>
      </c>
      <c r="AV148" s="8">
        <v>0</v>
      </c>
      <c r="AW148" s="9">
        <v>0</v>
      </c>
      <c r="AX148" s="8">
        <v>0</v>
      </c>
      <c r="AY148" s="9">
        <v>0</v>
      </c>
      <c r="AZ148" s="8">
        <v>0</v>
      </c>
      <c r="BA148" s="9">
        <v>0</v>
      </c>
      <c r="BB148" s="8"/>
      <c r="BC148" s="9"/>
      <c r="BD148" s="8"/>
      <c r="BE148" s="9"/>
      <c r="BF148" s="8"/>
      <c r="BG148" s="9"/>
      <c r="BH148" s="8"/>
      <c r="BI148" s="8">
        <f t="shared" si="41"/>
        <v>0</v>
      </c>
      <c r="BJ148" s="8">
        <f t="shared" si="42"/>
        <v>0</v>
      </c>
      <c r="BK148" s="9">
        <v>0</v>
      </c>
      <c r="BL148" s="8">
        <v>0</v>
      </c>
      <c r="BM148" s="9">
        <v>0</v>
      </c>
      <c r="BN148" s="8">
        <v>0</v>
      </c>
      <c r="BO148" s="9">
        <v>0</v>
      </c>
      <c r="BP148" s="8">
        <v>0</v>
      </c>
      <c r="BQ148" s="9">
        <v>0</v>
      </c>
      <c r="BR148" s="8">
        <v>0</v>
      </c>
      <c r="BS148" s="9">
        <v>0</v>
      </c>
      <c r="BT148" s="8"/>
      <c r="BU148" s="9"/>
      <c r="BV148" s="8"/>
      <c r="BW148" s="9"/>
      <c r="BX148" s="8"/>
      <c r="BY148" s="9"/>
      <c r="BZ148" s="8"/>
      <c r="CA148" s="8">
        <f t="shared" si="43"/>
        <v>0</v>
      </c>
      <c r="CB148" s="8">
        <f t="shared" si="44"/>
        <v>0</v>
      </c>
      <c r="CC148" s="9">
        <v>0</v>
      </c>
      <c r="CD148" s="8">
        <v>0</v>
      </c>
      <c r="CE148" s="9">
        <v>0</v>
      </c>
      <c r="CF148" s="8">
        <v>0</v>
      </c>
      <c r="CG148" s="9">
        <v>0</v>
      </c>
      <c r="CH148" s="8">
        <v>0</v>
      </c>
      <c r="CI148" s="9">
        <v>0</v>
      </c>
      <c r="CJ148" s="8">
        <v>0</v>
      </c>
      <c r="CK148" s="9">
        <v>0</v>
      </c>
      <c r="CL148" s="8"/>
      <c r="CM148" s="9"/>
      <c r="CN148" s="8"/>
      <c r="CO148" s="9"/>
      <c r="CP148" s="8"/>
      <c r="CQ148" s="9"/>
      <c r="CR148" s="8"/>
    </row>
    <row r="149" spans="1:96" s="10" customFormat="1" x14ac:dyDescent="0.25">
      <c r="A149" s="12">
        <v>116</v>
      </c>
      <c r="B149" s="18" t="s">
        <v>187</v>
      </c>
      <c r="C149" s="12">
        <v>330423</v>
      </c>
      <c r="D149" s="25" t="s">
        <v>178</v>
      </c>
      <c r="E149" s="25" t="s">
        <v>161</v>
      </c>
      <c r="F149" s="31" t="s">
        <v>175</v>
      </c>
      <c r="G149" s="8">
        <f t="shared" si="35"/>
        <v>0</v>
      </c>
      <c r="H149" s="8">
        <f t="shared" si="36"/>
        <v>0</v>
      </c>
      <c r="I149" s="9">
        <f t="shared" ref="I149:J149" si="47">AA149+AS149+BK149+CC149</f>
        <v>0</v>
      </c>
      <c r="J149" s="8">
        <f t="shared" si="47"/>
        <v>0</v>
      </c>
      <c r="K149" s="9">
        <f t="shared" si="46"/>
        <v>0</v>
      </c>
      <c r="L149" s="8">
        <f t="shared" si="46"/>
        <v>0</v>
      </c>
      <c r="M149" s="9">
        <f t="shared" si="46"/>
        <v>0</v>
      </c>
      <c r="N149" s="8">
        <f t="shared" si="46"/>
        <v>0</v>
      </c>
      <c r="O149" s="9">
        <f t="shared" si="46"/>
        <v>0</v>
      </c>
      <c r="P149" s="8">
        <f t="shared" si="46"/>
        <v>0</v>
      </c>
      <c r="Q149" s="9">
        <f t="shared" si="46"/>
        <v>0</v>
      </c>
      <c r="R149" s="8">
        <f t="shared" si="46"/>
        <v>0</v>
      </c>
      <c r="S149" s="9">
        <f t="shared" si="46"/>
        <v>0</v>
      </c>
      <c r="T149" s="8">
        <f t="shared" si="33"/>
        <v>0</v>
      </c>
      <c r="U149" s="9">
        <f t="shared" si="33"/>
        <v>0</v>
      </c>
      <c r="V149" s="8">
        <f t="shared" si="33"/>
        <v>0</v>
      </c>
      <c r="W149" s="9">
        <f t="shared" si="33"/>
        <v>0</v>
      </c>
      <c r="X149" s="8">
        <f t="shared" si="33"/>
        <v>0</v>
      </c>
      <c r="Y149" s="8">
        <f t="shared" si="37"/>
        <v>0</v>
      </c>
      <c r="Z149" s="8">
        <f t="shared" si="38"/>
        <v>0</v>
      </c>
      <c r="AA149" s="16">
        <v>0</v>
      </c>
      <c r="AB149" s="15">
        <v>0</v>
      </c>
      <c r="AC149" s="16">
        <v>0</v>
      </c>
      <c r="AD149" s="15">
        <v>0</v>
      </c>
      <c r="AE149" s="16">
        <v>0</v>
      </c>
      <c r="AF149" s="15">
        <v>0</v>
      </c>
      <c r="AG149" s="16">
        <v>0</v>
      </c>
      <c r="AH149" s="15">
        <v>0</v>
      </c>
      <c r="AI149" s="9">
        <v>0</v>
      </c>
      <c r="AJ149" s="15"/>
      <c r="AK149" s="16"/>
      <c r="AL149" s="15"/>
      <c r="AM149" s="16"/>
      <c r="AN149" s="41"/>
      <c r="AO149" s="16"/>
      <c r="AP149" s="15"/>
      <c r="AQ149" s="8">
        <f t="shared" si="39"/>
        <v>0</v>
      </c>
      <c r="AR149" s="8">
        <f t="shared" si="40"/>
        <v>0</v>
      </c>
      <c r="AS149" s="16">
        <v>0</v>
      </c>
      <c r="AT149" s="15">
        <v>0</v>
      </c>
      <c r="AU149" s="16">
        <v>0</v>
      </c>
      <c r="AV149" s="15">
        <v>0</v>
      </c>
      <c r="AW149" s="16">
        <v>0</v>
      </c>
      <c r="AX149" s="15">
        <v>0</v>
      </c>
      <c r="AY149" s="16">
        <v>0</v>
      </c>
      <c r="AZ149" s="15">
        <v>0</v>
      </c>
      <c r="BA149" s="9">
        <v>0</v>
      </c>
      <c r="BB149" s="15"/>
      <c r="BC149" s="16"/>
      <c r="BD149" s="15"/>
      <c r="BE149" s="16"/>
      <c r="BF149" s="15"/>
      <c r="BG149" s="16"/>
      <c r="BH149" s="15"/>
      <c r="BI149" s="8">
        <f t="shared" si="41"/>
        <v>0</v>
      </c>
      <c r="BJ149" s="8">
        <f t="shared" si="42"/>
        <v>0</v>
      </c>
      <c r="BK149" s="16">
        <v>0</v>
      </c>
      <c r="BL149" s="15">
        <v>0</v>
      </c>
      <c r="BM149" s="16">
        <v>0</v>
      </c>
      <c r="BN149" s="15">
        <v>0</v>
      </c>
      <c r="BO149" s="16">
        <v>0</v>
      </c>
      <c r="BP149" s="15">
        <v>0</v>
      </c>
      <c r="BQ149" s="16">
        <v>0</v>
      </c>
      <c r="BR149" s="15">
        <v>0</v>
      </c>
      <c r="BS149" s="9">
        <v>0</v>
      </c>
      <c r="BT149" s="15"/>
      <c r="BU149" s="16"/>
      <c r="BV149" s="15"/>
      <c r="BW149" s="16"/>
      <c r="BX149" s="15"/>
      <c r="BY149" s="16"/>
      <c r="BZ149" s="15"/>
      <c r="CA149" s="8">
        <f t="shared" si="43"/>
        <v>0</v>
      </c>
      <c r="CB149" s="8">
        <f t="shared" si="44"/>
        <v>0</v>
      </c>
      <c r="CC149" s="16">
        <v>0</v>
      </c>
      <c r="CD149" s="15">
        <v>0</v>
      </c>
      <c r="CE149" s="16">
        <v>0</v>
      </c>
      <c r="CF149" s="15">
        <v>0</v>
      </c>
      <c r="CG149" s="16">
        <v>0</v>
      </c>
      <c r="CH149" s="15">
        <v>0</v>
      </c>
      <c r="CI149" s="16">
        <v>0</v>
      </c>
      <c r="CJ149" s="15">
        <v>0</v>
      </c>
      <c r="CK149" s="9">
        <v>0</v>
      </c>
      <c r="CL149" s="15"/>
      <c r="CM149" s="16"/>
      <c r="CN149" s="15"/>
      <c r="CO149" s="16"/>
      <c r="CP149" s="15"/>
      <c r="CQ149" s="16"/>
      <c r="CR149" s="15"/>
    </row>
    <row r="150" spans="1:96" s="10" customFormat="1" ht="14.25" x14ac:dyDescent="0.2">
      <c r="A150" s="14"/>
      <c r="B150" s="17" t="s">
        <v>149</v>
      </c>
      <c r="C150" s="14"/>
      <c r="D150" s="27"/>
      <c r="E150" s="34"/>
      <c r="F150" s="32"/>
      <c r="G150" s="15">
        <f t="shared" ref="G150:X150" si="48">SUBTOTAL(109,G9:G149)</f>
        <v>9085815699.6299992</v>
      </c>
      <c r="H150" s="15">
        <f t="shared" si="48"/>
        <v>3541712172.7600002</v>
      </c>
      <c r="I150" s="16">
        <f t="shared" si="48"/>
        <v>2395052</v>
      </c>
      <c r="J150" s="15">
        <f t="shared" si="48"/>
        <v>1480976603.8800001</v>
      </c>
      <c r="K150" s="16">
        <f t="shared" si="48"/>
        <v>451115</v>
      </c>
      <c r="L150" s="15">
        <f t="shared" si="48"/>
        <v>186797273.13</v>
      </c>
      <c r="M150" s="16">
        <f t="shared" si="48"/>
        <v>1426830</v>
      </c>
      <c r="N150" s="15">
        <f t="shared" si="48"/>
        <v>1873938295.75</v>
      </c>
      <c r="O150" s="16">
        <f t="shared" si="48"/>
        <v>49914</v>
      </c>
      <c r="P150" s="15">
        <f t="shared" si="48"/>
        <v>933044001.76999998</v>
      </c>
      <c r="Q150" s="16">
        <f t="shared" si="48"/>
        <v>130628</v>
      </c>
      <c r="R150" s="15">
        <f t="shared" si="48"/>
        <v>4101525590.3899999</v>
      </c>
      <c r="S150" s="16">
        <f t="shared" si="48"/>
        <v>3376</v>
      </c>
      <c r="T150" s="15">
        <f t="shared" si="48"/>
        <v>146786442.19</v>
      </c>
      <c r="U150" s="16">
        <f t="shared" si="48"/>
        <v>4757</v>
      </c>
      <c r="V150" s="15">
        <f t="shared" si="48"/>
        <v>822099741.70000005</v>
      </c>
      <c r="W150" s="16">
        <f t="shared" si="48"/>
        <v>235592</v>
      </c>
      <c r="X150" s="15">
        <f t="shared" si="48"/>
        <v>509533934.70999998</v>
      </c>
      <c r="Y150" s="15">
        <f>SUBTOTAL(109,Y9:Y149)</f>
        <v>2290188357.7800002</v>
      </c>
      <c r="Z150" s="15">
        <f t="shared" ref="Z150:AP150" si="49">SUBTOTAL(109,Z9:Z149)</f>
        <v>903751835.52999997</v>
      </c>
      <c r="AA150" s="16">
        <f t="shared" si="49"/>
        <v>598771</v>
      </c>
      <c r="AB150" s="15">
        <f t="shared" si="49"/>
        <v>377977606.81</v>
      </c>
      <c r="AC150" s="16">
        <f t="shared" si="49"/>
        <v>112787</v>
      </c>
      <c r="AD150" s="15">
        <f t="shared" si="49"/>
        <v>46699318.369999997</v>
      </c>
      <c r="AE150" s="16">
        <f t="shared" si="49"/>
        <v>356714</v>
      </c>
      <c r="AF150" s="15">
        <f t="shared" si="49"/>
        <v>479074910.35000002</v>
      </c>
      <c r="AG150" s="16">
        <f t="shared" si="49"/>
        <v>12485</v>
      </c>
      <c r="AH150" s="15">
        <f t="shared" si="49"/>
        <v>233528105.87</v>
      </c>
      <c r="AI150" s="16">
        <f t="shared" si="49"/>
        <v>32662</v>
      </c>
      <c r="AJ150" s="15">
        <f t="shared" si="49"/>
        <v>1025381397.6799999</v>
      </c>
      <c r="AK150" s="16">
        <f t="shared" si="49"/>
        <v>844</v>
      </c>
      <c r="AL150" s="15">
        <f t="shared" si="49"/>
        <v>36696610.549999997</v>
      </c>
      <c r="AM150" s="16">
        <f t="shared" si="49"/>
        <v>1192</v>
      </c>
      <c r="AN150" s="15">
        <f t="shared" si="49"/>
        <v>205556902.44</v>
      </c>
      <c r="AO150" s="16">
        <f t="shared" si="49"/>
        <v>58901</v>
      </c>
      <c r="AP150" s="15">
        <f t="shared" si="49"/>
        <v>127527018.7</v>
      </c>
      <c r="AQ150" s="15">
        <f>SUBTOTAL(109,AQ9:AQ149)</f>
        <v>2289909920.7800002</v>
      </c>
      <c r="AR150" s="15">
        <f t="shared" ref="AR150:BH150" si="50">SUBTOTAL(109,AR9:AR149)</f>
        <v>903751835.52999997</v>
      </c>
      <c r="AS150" s="16">
        <f t="shared" si="50"/>
        <v>598771</v>
      </c>
      <c r="AT150" s="15">
        <f t="shared" si="50"/>
        <v>377977606.81</v>
      </c>
      <c r="AU150" s="16">
        <f t="shared" si="50"/>
        <v>112787</v>
      </c>
      <c r="AV150" s="15">
        <f t="shared" si="50"/>
        <v>46699318.369999997</v>
      </c>
      <c r="AW150" s="16">
        <f t="shared" si="50"/>
        <v>356714</v>
      </c>
      <c r="AX150" s="15">
        <f t="shared" si="50"/>
        <v>479074910.35000002</v>
      </c>
      <c r="AY150" s="16">
        <f t="shared" si="50"/>
        <v>12483</v>
      </c>
      <c r="AZ150" s="15">
        <f t="shared" si="50"/>
        <v>233290678.87</v>
      </c>
      <c r="BA150" s="16">
        <f t="shared" si="50"/>
        <v>32662</v>
      </c>
      <c r="BB150" s="15">
        <f t="shared" si="50"/>
        <v>1025381397.6799999</v>
      </c>
      <c r="BC150" s="16">
        <f t="shared" si="50"/>
        <v>844</v>
      </c>
      <c r="BD150" s="15">
        <f t="shared" si="50"/>
        <v>36696610.549999997</v>
      </c>
      <c r="BE150" s="16">
        <f t="shared" si="50"/>
        <v>1192</v>
      </c>
      <c r="BF150" s="15">
        <f t="shared" si="50"/>
        <v>205681755.78</v>
      </c>
      <c r="BG150" s="16">
        <f t="shared" si="50"/>
        <v>58901</v>
      </c>
      <c r="BH150" s="15">
        <f t="shared" si="50"/>
        <v>127486008.7</v>
      </c>
      <c r="BI150" s="15">
        <f>SUBTOTAL(109,BI9:BI149)</f>
        <v>2289745880.7199998</v>
      </c>
      <c r="BJ150" s="15">
        <f t="shared" ref="BJ150:BZ150" si="51">SUBTOTAL(109,BJ9:BJ149)</f>
        <v>903751835.52999997</v>
      </c>
      <c r="BK150" s="16">
        <f t="shared" si="51"/>
        <v>598771</v>
      </c>
      <c r="BL150" s="15">
        <f t="shared" si="51"/>
        <v>377977606.81</v>
      </c>
      <c r="BM150" s="16">
        <f t="shared" si="51"/>
        <v>112787</v>
      </c>
      <c r="BN150" s="15">
        <f t="shared" si="51"/>
        <v>46699318.369999997</v>
      </c>
      <c r="BO150" s="16">
        <f t="shared" si="51"/>
        <v>356714</v>
      </c>
      <c r="BP150" s="15">
        <f t="shared" si="51"/>
        <v>479074910.35000002</v>
      </c>
      <c r="BQ150" s="16">
        <f t="shared" si="51"/>
        <v>12483</v>
      </c>
      <c r="BR150" s="15">
        <f t="shared" si="51"/>
        <v>233290678.87</v>
      </c>
      <c r="BS150" s="16">
        <f t="shared" si="51"/>
        <v>32662</v>
      </c>
      <c r="BT150" s="15">
        <f t="shared" si="51"/>
        <v>1025381397.6799999</v>
      </c>
      <c r="BU150" s="16">
        <f t="shared" si="51"/>
        <v>844</v>
      </c>
      <c r="BV150" s="15">
        <f t="shared" si="51"/>
        <v>36696610.549999997</v>
      </c>
      <c r="BW150" s="16">
        <f t="shared" si="51"/>
        <v>1191</v>
      </c>
      <c r="BX150" s="15">
        <f t="shared" si="51"/>
        <v>205494475.77000001</v>
      </c>
      <c r="BY150" s="16">
        <f t="shared" si="51"/>
        <v>58897</v>
      </c>
      <c r="BZ150" s="15">
        <f t="shared" si="51"/>
        <v>127321968.64</v>
      </c>
      <c r="CA150" s="15">
        <f>SUBTOTAL(109,CA9:CA149)</f>
        <v>2215971540.3499999</v>
      </c>
      <c r="CB150" s="15">
        <f t="shared" ref="CB150:CR150" si="52">SUBTOTAL(109,CB9:CB149)</f>
        <v>830456666.16999996</v>
      </c>
      <c r="CC150" s="16">
        <f t="shared" si="52"/>
        <v>598739</v>
      </c>
      <c r="CD150" s="15">
        <f t="shared" si="52"/>
        <v>347043783.44999999</v>
      </c>
      <c r="CE150" s="16">
        <f t="shared" si="52"/>
        <v>112754</v>
      </c>
      <c r="CF150" s="15">
        <f t="shared" si="52"/>
        <v>46699318.020000003</v>
      </c>
      <c r="CG150" s="16">
        <f t="shared" si="52"/>
        <v>356688</v>
      </c>
      <c r="CH150" s="15">
        <f t="shared" si="52"/>
        <v>436713564.69999999</v>
      </c>
      <c r="CI150" s="16">
        <f t="shared" si="52"/>
        <v>12463</v>
      </c>
      <c r="CJ150" s="15">
        <f t="shared" si="52"/>
        <v>232934538.16</v>
      </c>
      <c r="CK150" s="16">
        <f t="shared" si="52"/>
        <v>32642</v>
      </c>
      <c r="CL150" s="15">
        <f t="shared" si="52"/>
        <v>1025381397.35</v>
      </c>
      <c r="CM150" s="16">
        <f t="shared" si="52"/>
        <v>844</v>
      </c>
      <c r="CN150" s="15">
        <f t="shared" si="52"/>
        <v>36696610.539999999</v>
      </c>
      <c r="CO150" s="16">
        <f t="shared" si="52"/>
        <v>1182</v>
      </c>
      <c r="CP150" s="15">
        <f t="shared" si="52"/>
        <v>205366607.71000001</v>
      </c>
      <c r="CQ150" s="16">
        <f t="shared" si="52"/>
        <v>58893</v>
      </c>
      <c r="CR150" s="15">
        <f t="shared" si="52"/>
        <v>127198938.67</v>
      </c>
    </row>
    <row r="152" spans="1:96" x14ac:dyDescent="0.25">
      <c r="B152" s="35" t="s">
        <v>197</v>
      </c>
      <c r="C152" s="36">
        <f>C150-D150-L150-N150-T150</f>
        <v>-2207522011.0700002</v>
      </c>
      <c r="D152" s="36">
        <f>D150-F150-H150-J150</f>
        <v>-5022688776.6400003</v>
      </c>
      <c r="E152" s="6"/>
      <c r="F152" s="6"/>
      <c r="G152" s="36">
        <f>G150-H150-P150-R150-X150</f>
        <v>0</v>
      </c>
      <c r="H152" s="36">
        <f>H150-J150-L150-N150</f>
        <v>0</v>
      </c>
      <c r="R152" s="36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</row>
    <row r="153" spans="1:96" x14ac:dyDescent="0.25">
      <c r="B153" s="35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9"/>
      <c r="S153" s="39"/>
      <c r="T153" s="38"/>
      <c r="U153" s="38"/>
      <c r="V153" s="38"/>
      <c r="W153" s="38"/>
      <c r="X153" s="38"/>
      <c r="Y153" s="6"/>
      <c r="Z153" s="6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6"/>
      <c r="AR153" s="6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6"/>
      <c r="BJ153" s="6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6"/>
      <c r="CB153" s="6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</row>
    <row r="154" spans="1:96" x14ac:dyDescent="0.25">
      <c r="B154" s="35" t="s">
        <v>198</v>
      </c>
      <c r="C154" s="39">
        <f>C150-U150-AM150-BE150-BW150</f>
        <v>-8332</v>
      </c>
      <c r="D154" s="39">
        <f t="shared" ref="D154:F154" si="53">D150-V150-AN150-BF150-BX150</f>
        <v>-1438832875.6900001</v>
      </c>
      <c r="E154" s="39">
        <f t="shared" si="53"/>
        <v>-412291</v>
      </c>
      <c r="F154" s="39">
        <f t="shared" si="53"/>
        <v>-891868930.75</v>
      </c>
      <c r="G154" s="39">
        <f>G150-Y150-AQ150-BI150-CA150</f>
        <v>0</v>
      </c>
      <c r="H154" s="39">
        <f t="shared" ref="H154:X154" si="54">H150-Z150-AR150-BJ150-CB150</f>
        <v>0</v>
      </c>
      <c r="I154" s="39">
        <f t="shared" si="54"/>
        <v>0</v>
      </c>
      <c r="J154" s="39">
        <f t="shared" si="54"/>
        <v>0</v>
      </c>
      <c r="K154" s="39">
        <f t="shared" si="54"/>
        <v>0</v>
      </c>
      <c r="L154" s="39">
        <f t="shared" si="54"/>
        <v>0</v>
      </c>
      <c r="M154" s="39">
        <f t="shared" si="54"/>
        <v>0</v>
      </c>
      <c r="N154" s="39">
        <f t="shared" si="54"/>
        <v>0</v>
      </c>
      <c r="O154" s="39">
        <f t="shared" si="54"/>
        <v>0</v>
      </c>
      <c r="P154" s="39">
        <f t="shared" si="54"/>
        <v>0</v>
      </c>
      <c r="Q154" s="39">
        <f t="shared" si="54"/>
        <v>0</v>
      </c>
      <c r="R154" s="39">
        <f t="shared" si="54"/>
        <v>0</v>
      </c>
      <c r="S154" s="39">
        <f t="shared" si="54"/>
        <v>0</v>
      </c>
      <c r="T154" s="39">
        <f t="shared" si="54"/>
        <v>0</v>
      </c>
      <c r="U154" s="39">
        <f t="shared" si="54"/>
        <v>0</v>
      </c>
      <c r="V154" s="39">
        <f t="shared" si="54"/>
        <v>0</v>
      </c>
      <c r="W154" s="39">
        <f t="shared" si="54"/>
        <v>0</v>
      </c>
      <c r="X154" s="39">
        <f t="shared" si="54"/>
        <v>0</v>
      </c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</row>
  </sheetData>
  <customSheetViews>
    <customSheetView guid="{40AA6847-ADDF-4C74-8B3E-D1CCBEEB7235}" scale="90" showPageBreaks="1" zeroValues="0" printArea="1" hiddenColumns="1" view="pageBreakPreview">
      <pane xSplit="5" ySplit="8" topLeftCell="H9" activePane="bottomRight" state="frozen"/>
      <selection pane="bottomRight" activeCell="G2" sqref="G2:X2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"/>
    </customSheetView>
    <customSheetView guid="{6ACAC417-79FB-499C-A411-B589206B17E5}" scale="75" showPageBreaks="1" zeroValues="0" printArea="1" hiddenColumns="1" view="pageBreakPreview">
      <pane xSplit="2" ySplit="8" topLeftCell="G132" activePane="bottomRight" state="frozen"/>
      <selection pane="bottomRight" activeCell="CI10" sqref="CI10:CI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2"/>
    </customSheetView>
    <customSheetView guid="{A438F315-6496-4240-8882-7C29E0FE4492}" scale="75" showPageBreaks="1" zeroValues="0" printArea="1" hiddenColumns="1" view="pageBreakPreview">
      <pane xSplit="2" ySplit="8" topLeftCell="G138" activePane="bottomRight" state="frozen"/>
      <selection pane="bottomRight" activeCell="CC10" sqref="CC10:CH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3"/>
    </customSheetView>
    <customSheetView guid="{2AE181D0-EBE1-4976-8A10-E11977F7D69E}" scale="90" showPageBreaks="1" zeroValues="0" printArea="1" hiddenColumns="1" view="pageBreakPreview">
      <pane xSplit="2" ySplit="8" topLeftCell="G137" activePane="bottomRight" state="frozen"/>
      <selection pane="bottomRight" activeCell="B20" sqref="B20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4"/>
    </customSheetView>
    <customSheetView guid="{EDC71DCB-7AA5-4C5F-98A0-59C6796EDD33}" scale="90" showPageBreaks="1" zeroValues="0" printArea="1" hiddenColumns="1" view="pageBreakPreview">
      <pane xSplit="5" ySplit="8" topLeftCell="CF9" activePane="bottomRight" state="frozen"/>
      <selection pane="bottomRight" activeCell="CL20" sqref="CL20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5"/>
    </customSheetView>
  </customSheetViews>
  <mergeCells count="98">
    <mergeCell ref="CQ6:CQ7"/>
    <mergeCell ref="CR6:CR7"/>
    <mergeCell ref="CI6:CI7"/>
    <mergeCell ref="CJ6:CJ7"/>
    <mergeCell ref="CK6:CK7"/>
    <mergeCell ref="CL6:CL7"/>
    <mergeCell ref="CM6:CN6"/>
    <mergeCell ref="CO6:CP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CG6:CH6"/>
    <mergeCell ref="BZ6:BZ7"/>
    <mergeCell ref="CB6:CB7"/>
    <mergeCell ref="CC6:CD6"/>
    <mergeCell ref="CE6:CF6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U1:X1"/>
    <mergeCell ref="G2:X2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</mergeCells>
  <printOptions horizontalCentered="1"/>
  <pageMargins left="0.23622047244094491" right="0.23622047244094491" top="0.39370078740157483" bottom="0.23622047244094491" header="0.31496062992125984" footer="0.31496062992125984"/>
  <pageSetup paperSize="8" scale="58" fitToHeight="2" orientation="landscape" r:id="rId6"/>
  <colBreaks count="4" manualBreakCount="4">
    <brk id="24" max="150" man="1"/>
    <brk id="42" max="150" man="1"/>
    <brk id="60" max="150" man="1"/>
    <brk id="78" max="1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54"/>
  <sheetViews>
    <sheetView showZeros="0" view="pageBreakPreview" zoomScale="90" zoomScaleSheetLayoutView="90" workbookViewId="0">
      <pane xSplit="6" ySplit="8" topLeftCell="H9" activePane="bottomRight" state="frozen"/>
      <selection pane="topRight" activeCell="G1" sqref="G1"/>
      <selection pane="bottomLeft" activeCell="A9" sqref="A9"/>
      <selection pane="bottomRight" activeCell="G2" sqref="G2:X2"/>
    </sheetView>
  </sheetViews>
  <sheetFormatPr defaultRowHeight="15" x14ac:dyDescent="0.25"/>
  <cols>
    <col min="1" max="1" width="6.28515625" style="4" customWidth="1"/>
    <col min="2" max="2" width="75.42578125" style="5" customWidth="1"/>
    <col min="3" max="5" width="15.7109375" style="5" hidden="1" customWidth="1"/>
    <col min="6" max="6" width="15.7109375" style="33" hidden="1" customWidth="1"/>
    <col min="7" max="7" width="19" style="6" customWidth="1"/>
    <col min="8" max="8" width="18" style="6" customWidth="1"/>
    <col min="9" max="9" width="11.28515625" style="6" customWidth="1"/>
    <col min="10" max="10" width="17.7109375" style="6" customWidth="1"/>
    <col min="11" max="11" width="11.85546875" style="6" customWidth="1"/>
    <col min="12" max="12" width="14.42578125" style="6" customWidth="1"/>
    <col min="13" max="13" width="12" style="6" customWidth="1"/>
    <col min="14" max="14" width="17.7109375" style="6" customWidth="1"/>
    <col min="15" max="15" width="13.7109375" style="6" customWidth="1"/>
    <col min="16" max="16" width="17.140625" style="6" customWidth="1"/>
    <col min="17" max="17" width="11.28515625" style="6" customWidth="1"/>
    <col min="18" max="18" width="16.28515625" style="6" customWidth="1"/>
    <col min="19" max="19" width="12.42578125" style="6" customWidth="1"/>
    <col min="20" max="20" width="14.5703125" style="6" customWidth="1"/>
    <col min="21" max="21" width="11.28515625" style="6" customWidth="1"/>
    <col min="22" max="22" width="16.7109375" style="6" customWidth="1"/>
    <col min="23" max="23" width="10.42578125" style="6" customWidth="1"/>
    <col min="24" max="24" width="16.7109375" style="6" customWidth="1"/>
    <col min="25" max="25" width="16.5703125" style="1" customWidth="1"/>
    <col min="26" max="35" width="9.140625" style="1"/>
    <col min="36" max="36" width="12" style="1" bestFit="1" customWidth="1"/>
    <col min="37" max="37" width="9.140625" style="1"/>
    <col min="38" max="38" width="11.5703125" style="1" bestFit="1" customWidth="1"/>
    <col min="39" max="39" width="9.140625" style="1"/>
    <col min="40" max="40" width="12" style="1" bestFit="1" customWidth="1"/>
    <col min="41" max="41" width="9.140625" style="1"/>
    <col min="42" max="43" width="13.7109375" style="1" customWidth="1"/>
    <col min="44" max="53" width="9.140625" style="1"/>
    <col min="54" max="54" width="12" style="1" bestFit="1" customWidth="1"/>
    <col min="55" max="55" width="9.140625" style="1"/>
    <col min="56" max="56" width="11.5703125" style="1" bestFit="1" customWidth="1"/>
    <col min="57" max="57" width="9.140625" style="1"/>
    <col min="58" max="58" width="12" style="1" bestFit="1" customWidth="1"/>
    <col min="59" max="59" width="9.140625" style="1"/>
    <col min="60" max="61" width="13.42578125" style="1" customWidth="1"/>
    <col min="62" max="71" width="9.140625" style="1"/>
    <col min="72" max="72" width="12" style="1" bestFit="1" customWidth="1"/>
    <col min="73" max="73" width="9.140625" style="1"/>
    <col min="74" max="74" width="11.5703125" style="1" bestFit="1" customWidth="1"/>
    <col min="75" max="75" width="9.140625" style="1"/>
    <col min="76" max="76" width="12" style="1" bestFit="1" customWidth="1"/>
    <col min="77" max="77" width="9.140625" style="1"/>
    <col min="78" max="79" width="13.42578125" style="1" customWidth="1"/>
    <col min="80" max="89" width="9.140625" style="1"/>
    <col min="90" max="90" width="12" style="1" bestFit="1" customWidth="1"/>
    <col min="91" max="91" width="9.140625" style="1"/>
    <col min="92" max="92" width="11.5703125" style="1" bestFit="1" customWidth="1"/>
    <col min="93" max="93" width="9.140625" style="1"/>
    <col min="94" max="94" width="12" style="1" bestFit="1" customWidth="1"/>
    <col min="95" max="95" width="9.140625" style="1"/>
    <col min="96" max="96" width="17.42578125" style="1" customWidth="1"/>
    <col min="97" max="16384" width="9.140625" style="1"/>
  </cols>
  <sheetData>
    <row r="1" spans="1:96" ht="78" customHeight="1" x14ac:dyDescent="0.25">
      <c r="A1" s="1"/>
      <c r="B1" s="2"/>
      <c r="C1" s="2"/>
      <c r="D1" s="2"/>
      <c r="E1" s="2"/>
      <c r="F1" s="28"/>
      <c r="U1" s="55" t="s">
        <v>205</v>
      </c>
      <c r="V1" s="56"/>
      <c r="W1" s="56"/>
      <c r="X1" s="56"/>
    </row>
    <row r="2" spans="1:96" ht="18.75" x14ac:dyDescent="0.3">
      <c r="A2" s="21"/>
      <c r="B2" s="11"/>
      <c r="C2" s="11"/>
      <c r="D2" s="11"/>
      <c r="E2" s="11"/>
      <c r="F2" s="29"/>
      <c r="G2" s="53" t="s">
        <v>200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96" x14ac:dyDescent="0.25">
      <c r="A3" s="1"/>
      <c r="B3" s="2"/>
      <c r="C3" s="2"/>
      <c r="D3" s="2"/>
      <c r="E3" s="2"/>
      <c r="F3" s="28"/>
    </row>
    <row r="4" spans="1:96" ht="15" customHeight="1" x14ac:dyDescent="0.25">
      <c r="A4" s="44" t="s">
        <v>0</v>
      </c>
      <c r="B4" s="44" t="s">
        <v>1</v>
      </c>
      <c r="C4" s="44" t="s">
        <v>151</v>
      </c>
      <c r="D4" s="44" t="s">
        <v>152</v>
      </c>
      <c r="E4" s="44" t="s">
        <v>153</v>
      </c>
      <c r="F4" s="44" t="s">
        <v>154</v>
      </c>
      <c r="G4" s="47" t="s">
        <v>194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7" t="s">
        <v>190</v>
      </c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7" t="s">
        <v>191</v>
      </c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7" t="s">
        <v>192</v>
      </c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7" t="s">
        <v>193</v>
      </c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</row>
    <row r="5" spans="1:96" ht="44.25" customHeight="1" x14ac:dyDescent="0.25">
      <c r="A5" s="45"/>
      <c r="B5" s="45"/>
      <c r="C5" s="45"/>
      <c r="D5" s="45"/>
      <c r="E5" s="45"/>
      <c r="F5" s="45"/>
      <c r="G5" s="51" t="s">
        <v>122</v>
      </c>
      <c r="H5" s="49" t="s">
        <v>108</v>
      </c>
      <c r="I5" s="50"/>
      <c r="J5" s="50"/>
      <c r="K5" s="50"/>
      <c r="L5" s="50"/>
      <c r="M5" s="50"/>
      <c r="N5" s="50"/>
      <c r="O5" s="49" t="s">
        <v>115</v>
      </c>
      <c r="P5" s="50"/>
      <c r="Q5" s="49" t="s">
        <v>118</v>
      </c>
      <c r="R5" s="50"/>
      <c r="S5" s="50"/>
      <c r="T5" s="50"/>
      <c r="U5" s="50"/>
      <c r="V5" s="50"/>
      <c r="W5" s="49" t="s">
        <v>119</v>
      </c>
      <c r="X5" s="50"/>
      <c r="Y5" s="51" t="s">
        <v>122</v>
      </c>
      <c r="Z5" s="49" t="s">
        <v>108</v>
      </c>
      <c r="AA5" s="50"/>
      <c r="AB5" s="50"/>
      <c r="AC5" s="50"/>
      <c r="AD5" s="50"/>
      <c r="AE5" s="50"/>
      <c r="AF5" s="50"/>
      <c r="AG5" s="49" t="s">
        <v>115</v>
      </c>
      <c r="AH5" s="50"/>
      <c r="AI5" s="49" t="s">
        <v>118</v>
      </c>
      <c r="AJ5" s="50"/>
      <c r="AK5" s="50"/>
      <c r="AL5" s="50"/>
      <c r="AM5" s="50"/>
      <c r="AN5" s="50"/>
      <c r="AO5" s="49" t="s">
        <v>119</v>
      </c>
      <c r="AP5" s="50"/>
      <c r="AQ5" s="51" t="s">
        <v>122</v>
      </c>
      <c r="AR5" s="49" t="s">
        <v>108</v>
      </c>
      <c r="AS5" s="50"/>
      <c r="AT5" s="50"/>
      <c r="AU5" s="50"/>
      <c r="AV5" s="50"/>
      <c r="AW5" s="50"/>
      <c r="AX5" s="50"/>
      <c r="AY5" s="49" t="s">
        <v>115</v>
      </c>
      <c r="AZ5" s="50"/>
      <c r="BA5" s="49" t="s">
        <v>118</v>
      </c>
      <c r="BB5" s="50"/>
      <c r="BC5" s="50"/>
      <c r="BD5" s="50"/>
      <c r="BE5" s="50"/>
      <c r="BF5" s="50"/>
      <c r="BG5" s="49" t="s">
        <v>119</v>
      </c>
      <c r="BH5" s="50"/>
      <c r="BI5" s="51" t="s">
        <v>122</v>
      </c>
      <c r="BJ5" s="49" t="s">
        <v>108</v>
      </c>
      <c r="BK5" s="50"/>
      <c r="BL5" s="50"/>
      <c r="BM5" s="50"/>
      <c r="BN5" s="50"/>
      <c r="BO5" s="50"/>
      <c r="BP5" s="50"/>
      <c r="BQ5" s="49" t="s">
        <v>115</v>
      </c>
      <c r="BR5" s="50"/>
      <c r="BS5" s="49" t="s">
        <v>118</v>
      </c>
      <c r="BT5" s="50"/>
      <c r="BU5" s="50"/>
      <c r="BV5" s="50"/>
      <c r="BW5" s="50"/>
      <c r="BX5" s="50"/>
      <c r="BY5" s="49" t="s">
        <v>119</v>
      </c>
      <c r="BZ5" s="50"/>
      <c r="CA5" s="51" t="s">
        <v>122</v>
      </c>
      <c r="CB5" s="49" t="s">
        <v>108</v>
      </c>
      <c r="CC5" s="50"/>
      <c r="CD5" s="50"/>
      <c r="CE5" s="50"/>
      <c r="CF5" s="50"/>
      <c r="CG5" s="50"/>
      <c r="CH5" s="50"/>
      <c r="CI5" s="49" t="s">
        <v>115</v>
      </c>
      <c r="CJ5" s="50"/>
      <c r="CK5" s="49" t="s">
        <v>118</v>
      </c>
      <c r="CL5" s="50"/>
      <c r="CM5" s="50"/>
      <c r="CN5" s="50"/>
      <c r="CO5" s="50"/>
      <c r="CP5" s="50"/>
      <c r="CQ5" s="49" t="s">
        <v>119</v>
      </c>
      <c r="CR5" s="50"/>
    </row>
    <row r="6" spans="1:96" ht="33" customHeight="1" x14ac:dyDescent="0.25">
      <c r="A6" s="45"/>
      <c r="B6" s="45"/>
      <c r="C6" s="45"/>
      <c r="D6" s="45"/>
      <c r="E6" s="45"/>
      <c r="F6" s="45"/>
      <c r="G6" s="52"/>
      <c r="H6" s="49" t="s">
        <v>121</v>
      </c>
      <c r="I6" s="49" t="s">
        <v>110</v>
      </c>
      <c r="J6" s="50"/>
      <c r="K6" s="49" t="s">
        <v>112</v>
      </c>
      <c r="L6" s="50"/>
      <c r="M6" s="49" t="s">
        <v>113</v>
      </c>
      <c r="N6" s="50"/>
      <c r="O6" s="49" t="s">
        <v>116</v>
      </c>
      <c r="P6" s="49" t="s">
        <v>109</v>
      </c>
      <c r="Q6" s="49" t="s">
        <v>123</v>
      </c>
      <c r="R6" s="49" t="s">
        <v>121</v>
      </c>
      <c r="S6" s="49" t="s">
        <v>124</v>
      </c>
      <c r="T6" s="50"/>
      <c r="U6" s="49" t="s">
        <v>125</v>
      </c>
      <c r="V6" s="50"/>
      <c r="W6" s="49" t="s">
        <v>120</v>
      </c>
      <c r="X6" s="49" t="s">
        <v>109</v>
      </c>
      <c r="Y6" s="52"/>
      <c r="Z6" s="49" t="s">
        <v>121</v>
      </c>
      <c r="AA6" s="49" t="s">
        <v>110</v>
      </c>
      <c r="AB6" s="50"/>
      <c r="AC6" s="49" t="s">
        <v>112</v>
      </c>
      <c r="AD6" s="50"/>
      <c r="AE6" s="49" t="s">
        <v>113</v>
      </c>
      <c r="AF6" s="50"/>
      <c r="AG6" s="49" t="s">
        <v>116</v>
      </c>
      <c r="AH6" s="49" t="s">
        <v>109</v>
      </c>
      <c r="AI6" s="49" t="s">
        <v>123</v>
      </c>
      <c r="AJ6" s="49" t="s">
        <v>121</v>
      </c>
      <c r="AK6" s="49" t="s">
        <v>124</v>
      </c>
      <c r="AL6" s="50"/>
      <c r="AM6" s="49" t="s">
        <v>125</v>
      </c>
      <c r="AN6" s="50"/>
      <c r="AO6" s="49" t="s">
        <v>120</v>
      </c>
      <c r="AP6" s="49" t="s">
        <v>109</v>
      </c>
      <c r="AQ6" s="52"/>
      <c r="AR6" s="49" t="s">
        <v>121</v>
      </c>
      <c r="AS6" s="49" t="s">
        <v>110</v>
      </c>
      <c r="AT6" s="50"/>
      <c r="AU6" s="49" t="s">
        <v>112</v>
      </c>
      <c r="AV6" s="50"/>
      <c r="AW6" s="49" t="s">
        <v>113</v>
      </c>
      <c r="AX6" s="50"/>
      <c r="AY6" s="49" t="s">
        <v>116</v>
      </c>
      <c r="AZ6" s="49" t="s">
        <v>109</v>
      </c>
      <c r="BA6" s="49" t="s">
        <v>123</v>
      </c>
      <c r="BB6" s="49" t="s">
        <v>121</v>
      </c>
      <c r="BC6" s="49" t="s">
        <v>124</v>
      </c>
      <c r="BD6" s="50"/>
      <c r="BE6" s="49" t="s">
        <v>125</v>
      </c>
      <c r="BF6" s="50"/>
      <c r="BG6" s="49" t="s">
        <v>120</v>
      </c>
      <c r="BH6" s="49" t="s">
        <v>109</v>
      </c>
      <c r="BI6" s="52"/>
      <c r="BJ6" s="49" t="s">
        <v>121</v>
      </c>
      <c r="BK6" s="49" t="s">
        <v>110</v>
      </c>
      <c r="BL6" s="50"/>
      <c r="BM6" s="49" t="s">
        <v>112</v>
      </c>
      <c r="BN6" s="50"/>
      <c r="BO6" s="49" t="s">
        <v>113</v>
      </c>
      <c r="BP6" s="50"/>
      <c r="BQ6" s="49" t="s">
        <v>116</v>
      </c>
      <c r="BR6" s="49" t="s">
        <v>109</v>
      </c>
      <c r="BS6" s="49" t="s">
        <v>123</v>
      </c>
      <c r="BT6" s="49" t="s">
        <v>121</v>
      </c>
      <c r="BU6" s="49" t="s">
        <v>124</v>
      </c>
      <c r="BV6" s="50"/>
      <c r="BW6" s="49" t="s">
        <v>125</v>
      </c>
      <c r="BX6" s="50"/>
      <c r="BY6" s="49" t="s">
        <v>120</v>
      </c>
      <c r="BZ6" s="49" t="s">
        <v>109</v>
      </c>
      <c r="CA6" s="52"/>
      <c r="CB6" s="49" t="s">
        <v>121</v>
      </c>
      <c r="CC6" s="49" t="s">
        <v>110</v>
      </c>
      <c r="CD6" s="50"/>
      <c r="CE6" s="49" t="s">
        <v>112</v>
      </c>
      <c r="CF6" s="50"/>
      <c r="CG6" s="49" t="s">
        <v>113</v>
      </c>
      <c r="CH6" s="50"/>
      <c r="CI6" s="49" t="s">
        <v>116</v>
      </c>
      <c r="CJ6" s="49" t="s">
        <v>109</v>
      </c>
      <c r="CK6" s="49" t="s">
        <v>123</v>
      </c>
      <c r="CL6" s="49" t="s">
        <v>121</v>
      </c>
      <c r="CM6" s="49" t="s">
        <v>124</v>
      </c>
      <c r="CN6" s="50"/>
      <c r="CO6" s="49" t="s">
        <v>125</v>
      </c>
      <c r="CP6" s="50"/>
      <c r="CQ6" s="49" t="s">
        <v>120</v>
      </c>
      <c r="CR6" s="49" t="s">
        <v>109</v>
      </c>
    </row>
    <row r="7" spans="1:96" ht="51" x14ac:dyDescent="0.25">
      <c r="A7" s="46"/>
      <c r="B7" s="46"/>
      <c r="C7" s="46"/>
      <c r="D7" s="46"/>
      <c r="E7" s="46"/>
      <c r="F7" s="46"/>
      <c r="G7" s="52"/>
      <c r="H7" s="50"/>
      <c r="I7" s="22" t="s">
        <v>111</v>
      </c>
      <c r="J7" s="22" t="s">
        <v>109</v>
      </c>
      <c r="K7" s="22" t="s">
        <v>111</v>
      </c>
      <c r="L7" s="22" t="s">
        <v>109</v>
      </c>
      <c r="M7" s="22" t="s">
        <v>114</v>
      </c>
      <c r="N7" s="22" t="s">
        <v>109</v>
      </c>
      <c r="O7" s="50"/>
      <c r="P7" s="50"/>
      <c r="Q7" s="50"/>
      <c r="R7" s="50"/>
      <c r="S7" s="22" t="s">
        <v>117</v>
      </c>
      <c r="T7" s="22" t="s">
        <v>109</v>
      </c>
      <c r="U7" s="22" t="s">
        <v>117</v>
      </c>
      <c r="V7" s="22" t="s">
        <v>109</v>
      </c>
      <c r="W7" s="50"/>
      <c r="X7" s="50"/>
      <c r="Y7" s="52"/>
      <c r="Z7" s="50"/>
      <c r="AA7" s="22" t="s">
        <v>111</v>
      </c>
      <c r="AB7" s="22" t="s">
        <v>109</v>
      </c>
      <c r="AC7" s="22" t="s">
        <v>111</v>
      </c>
      <c r="AD7" s="22" t="s">
        <v>109</v>
      </c>
      <c r="AE7" s="22" t="s">
        <v>114</v>
      </c>
      <c r="AF7" s="22" t="s">
        <v>109</v>
      </c>
      <c r="AG7" s="50"/>
      <c r="AH7" s="50"/>
      <c r="AI7" s="50"/>
      <c r="AJ7" s="50"/>
      <c r="AK7" s="22" t="s">
        <v>117</v>
      </c>
      <c r="AL7" s="22" t="s">
        <v>109</v>
      </c>
      <c r="AM7" s="22" t="s">
        <v>117</v>
      </c>
      <c r="AN7" s="22" t="s">
        <v>109</v>
      </c>
      <c r="AO7" s="50"/>
      <c r="AP7" s="50"/>
      <c r="AQ7" s="52"/>
      <c r="AR7" s="50"/>
      <c r="AS7" s="22" t="s">
        <v>111</v>
      </c>
      <c r="AT7" s="22" t="s">
        <v>109</v>
      </c>
      <c r="AU7" s="22" t="s">
        <v>111</v>
      </c>
      <c r="AV7" s="22" t="s">
        <v>109</v>
      </c>
      <c r="AW7" s="22" t="s">
        <v>114</v>
      </c>
      <c r="AX7" s="22" t="s">
        <v>109</v>
      </c>
      <c r="AY7" s="50"/>
      <c r="AZ7" s="50"/>
      <c r="BA7" s="50"/>
      <c r="BB7" s="50"/>
      <c r="BC7" s="22" t="s">
        <v>117</v>
      </c>
      <c r="BD7" s="22" t="s">
        <v>109</v>
      </c>
      <c r="BE7" s="22" t="s">
        <v>117</v>
      </c>
      <c r="BF7" s="22" t="s">
        <v>109</v>
      </c>
      <c r="BG7" s="50"/>
      <c r="BH7" s="50"/>
      <c r="BI7" s="52"/>
      <c r="BJ7" s="50"/>
      <c r="BK7" s="22" t="s">
        <v>111</v>
      </c>
      <c r="BL7" s="22" t="s">
        <v>109</v>
      </c>
      <c r="BM7" s="22" t="s">
        <v>111</v>
      </c>
      <c r="BN7" s="22" t="s">
        <v>109</v>
      </c>
      <c r="BO7" s="22" t="s">
        <v>114</v>
      </c>
      <c r="BP7" s="22" t="s">
        <v>109</v>
      </c>
      <c r="BQ7" s="50"/>
      <c r="BR7" s="50"/>
      <c r="BS7" s="50"/>
      <c r="BT7" s="50"/>
      <c r="BU7" s="22" t="s">
        <v>117</v>
      </c>
      <c r="BV7" s="22" t="s">
        <v>109</v>
      </c>
      <c r="BW7" s="22" t="s">
        <v>117</v>
      </c>
      <c r="BX7" s="22" t="s">
        <v>109</v>
      </c>
      <c r="BY7" s="50"/>
      <c r="BZ7" s="50"/>
      <c r="CA7" s="52"/>
      <c r="CB7" s="50"/>
      <c r="CC7" s="22" t="s">
        <v>111</v>
      </c>
      <c r="CD7" s="22" t="s">
        <v>109</v>
      </c>
      <c r="CE7" s="22" t="s">
        <v>111</v>
      </c>
      <c r="CF7" s="22" t="s">
        <v>109</v>
      </c>
      <c r="CG7" s="22" t="s">
        <v>114</v>
      </c>
      <c r="CH7" s="22" t="s">
        <v>109</v>
      </c>
      <c r="CI7" s="50"/>
      <c r="CJ7" s="50"/>
      <c r="CK7" s="50"/>
      <c r="CL7" s="50"/>
      <c r="CM7" s="22" t="s">
        <v>117</v>
      </c>
      <c r="CN7" s="22" t="s">
        <v>109</v>
      </c>
      <c r="CO7" s="22" t="s">
        <v>117</v>
      </c>
      <c r="CP7" s="22" t="s">
        <v>109</v>
      </c>
      <c r="CQ7" s="50"/>
      <c r="CR7" s="50"/>
    </row>
    <row r="8" spans="1:96" s="3" customFormat="1" ht="13.5" x14ac:dyDescent="0.2">
      <c r="A8" s="23" t="s">
        <v>188</v>
      </c>
      <c r="B8" s="23" t="s">
        <v>189</v>
      </c>
      <c r="C8" s="23"/>
      <c r="D8" s="24"/>
      <c r="E8" s="24"/>
      <c r="F8" s="30"/>
      <c r="G8" s="7">
        <v>1</v>
      </c>
      <c r="H8" s="7">
        <f>1+G8</f>
        <v>2</v>
      </c>
      <c r="I8" s="7">
        <f t="shared" ref="I8:X8" si="0">1+H8</f>
        <v>3</v>
      </c>
      <c r="J8" s="7">
        <f t="shared" si="0"/>
        <v>4</v>
      </c>
      <c r="K8" s="7">
        <f t="shared" si="0"/>
        <v>5</v>
      </c>
      <c r="L8" s="7">
        <f t="shared" si="0"/>
        <v>6</v>
      </c>
      <c r="M8" s="7">
        <f t="shared" si="0"/>
        <v>7</v>
      </c>
      <c r="N8" s="7">
        <f t="shared" si="0"/>
        <v>8</v>
      </c>
      <c r="O8" s="7">
        <f t="shared" si="0"/>
        <v>9</v>
      </c>
      <c r="P8" s="7">
        <f t="shared" si="0"/>
        <v>10</v>
      </c>
      <c r="Q8" s="7">
        <f t="shared" si="0"/>
        <v>11</v>
      </c>
      <c r="R8" s="7">
        <f t="shared" si="0"/>
        <v>12</v>
      </c>
      <c r="S8" s="7">
        <f t="shared" si="0"/>
        <v>13</v>
      </c>
      <c r="T8" s="7">
        <f t="shared" si="0"/>
        <v>14</v>
      </c>
      <c r="U8" s="7">
        <f t="shared" si="0"/>
        <v>15</v>
      </c>
      <c r="V8" s="7">
        <f t="shared" si="0"/>
        <v>16</v>
      </c>
      <c r="W8" s="7">
        <f t="shared" si="0"/>
        <v>17</v>
      </c>
      <c r="X8" s="7">
        <f t="shared" si="0"/>
        <v>18</v>
      </c>
      <c r="Y8" s="7">
        <v>1</v>
      </c>
      <c r="Z8" s="7">
        <f>1+Y8</f>
        <v>2</v>
      </c>
      <c r="AA8" s="7">
        <f t="shared" ref="AA8:AP8" si="1">1+Z8</f>
        <v>3</v>
      </c>
      <c r="AB8" s="7">
        <f t="shared" si="1"/>
        <v>4</v>
      </c>
      <c r="AC8" s="7">
        <f t="shared" si="1"/>
        <v>5</v>
      </c>
      <c r="AD8" s="7">
        <f t="shared" si="1"/>
        <v>6</v>
      </c>
      <c r="AE8" s="7">
        <f t="shared" si="1"/>
        <v>7</v>
      </c>
      <c r="AF8" s="7">
        <f t="shared" si="1"/>
        <v>8</v>
      </c>
      <c r="AG8" s="7">
        <f t="shared" si="1"/>
        <v>9</v>
      </c>
      <c r="AH8" s="7">
        <f t="shared" si="1"/>
        <v>10</v>
      </c>
      <c r="AI8" s="7">
        <f t="shared" si="1"/>
        <v>11</v>
      </c>
      <c r="AJ8" s="7">
        <f t="shared" si="1"/>
        <v>12</v>
      </c>
      <c r="AK8" s="7">
        <f t="shared" si="1"/>
        <v>13</v>
      </c>
      <c r="AL8" s="7">
        <f t="shared" si="1"/>
        <v>14</v>
      </c>
      <c r="AM8" s="7">
        <f t="shared" si="1"/>
        <v>15</v>
      </c>
      <c r="AN8" s="7">
        <f t="shared" si="1"/>
        <v>16</v>
      </c>
      <c r="AO8" s="7">
        <f t="shared" si="1"/>
        <v>17</v>
      </c>
      <c r="AP8" s="7">
        <f t="shared" si="1"/>
        <v>18</v>
      </c>
      <c r="AQ8" s="7">
        <v>1</v>
      </c>
      <c r="AR8" s="7">
        <f>1+AQ8</f>
        <v>2</v>
      </c>
      <c r="AS8" s="7">
        <f t="shared" ref="AS8:BH8" si="2">1+AR8</f>
        <v>3</v>
      </c>
      <c r="AT8" s="7">
        <f t="shared" si="2"/>
        <v>4</v>
      </c>
      <c r="AU8" s="7">
        <f t="shared" si="2"/>
        <v>5</v>
      </c>
      <c r="AV8" s="7">
        <f t="shared" si="2"/>
        <v>6</v>
      </c>
      <c r="AW8" s="7">
        <f t="shared" si="2"/>
        <v>7</v>
      </c>
      <c r="AX8" s="7">
        <f t="shared" si="2"/>
        <v>8</v>
      </c>
      <c r="AY8" s="7">
        <f t="shared" si="2"/>
        <v>9</v>
      </c>
      <c r="AZ8" s="7">
        <f t="shared" si="2"/>
        <v>10</v>
      </c>
      <c r="BA8" s="7">
        <f t="shared" si="2"/>
        <v>11</v>
      </c>
      <c r="BB8" s="7">
        <f t="shared" si="2"/>
        <v>12</v>
      </c>
      <c r="BC8" s="7">
        <f t="shared" si="2"/>
        <v>13</v>
      </c>
      <c r="BD8" s="7">
        <f t="shared" si="2"/>
        <v>14</v>
      </c>
      <c r="BE8" s="7">
        <f t="shared" si="2"/>
        <v>15</v>
      </c>
      <c r="BF8" s="7">
        <f t="shared" si="2"/>
        <v>16</v>
      </c>
      <c r="BG8" s="7">
        <f t="shared" si="2"/>
        <v>17</v>
      </c>
      <c r="BH8" s="7">
        <f t="shared" si="2"/>
        <v>18</v>
      </c>
      <c r="BI8" s="7">
        <v>1</v>
      </c>
      <c r="BJ8" s="7">
        <f>1+BI8</f>
        <v>2</v>
      </c>
      <c r="BK8" s="7">
        <f t="shared" ref="BK8:BZ8" si="3">1+BJ8</f>
        <v>3</v>
      </c>
      <c r="BL8" s="7">
        <f t="shared" si="3"/>
        <v>4</v>
      </c>
      <c r="BM8" s="7">
        <f t="shared" si="3"/>
        <v>5</v>
      </c>
      <c r="BN8" s="7">
        <f t="shared" si="3"/>
        <v>6</v>
      </c>
      <c r="BO8" s="7">
        <f t="shared" si="3"/>
        <v>7</v>
      </c>
      <c r="BP8" s="7">
        <f t="shared" si="3"/>
        <v>8</v>
      </c>
      <c r="BQ8" s="7">
        <f t="shared" si="3"/>
        <v>9</v>
      </c>
      <c r="BR8" s="7">
        <f t="shared" si="3"/>
        <v>10</v>
      </c>
      <c r="BS8" s="7">
        <f t="shared" si="3"/>
        <v>11</v>
      </c>
      <c r="BT8" s="7">
        <f t="shared" si="3"/>
        <v>12</v>
      </c>
      <c r="BU8" s="7">
        <f t="shared" si="3"/>
        <v>13</v>
      </c>
      <c r="BV8" s="7">
        <f t="shared" si="3"/>
        <v>14</v>
      </c>
      <c r="BW8" s="7">
        <f t="shared" si="3"/>
        <v>15</v>
      </c>
      <c r="BX8" s="7">
        <f t="shared" si="3"/>
        <v>16</v>
      </c>
      <c r="BY8" s="7">
        <f t="shared" si="3"/>
        <v>17</v>
      </c>
      <c r="BZ8" s="7">
        <f t="shared" si="3"/>
        <v>18</v>
      </c>
      <c r="CA8" s="7">
        <v>1</v>
      </c>
      <c r="CB8" s="7">
        <f>1+CA8</f>
        <v>2</v>
      </c>
      <c r="CC8" s="7">
        <f t="shared" ref="CC8:CR8" si="4">1+CB8</f>
        <v>3</v>
      </c>
      <c r="CD8" s="7">
        <f t="shared" si="4"/>
        <v>4</v>
      </c>
      <c r="CE8" s="7">
        <f t="shared" si="4"/>
        <v>5</v>
      </c>
      <c r="CF8" s="7">
        <f t="shared" si="4"/>
        <v>6</v>
      </c>
      <c r="CG8" s="7">
        <f t="shared" si="4"/>
        <v>7</v>
      </c>
      <c r="CH8" s="7">
        <f t="shared" si="4"/>
        <v>8</v>
      </c>
      <c r="CI8" s="7">
        <f t="shared" si="4"/>
        <v>9</v>
      </c>
      <c r="CJ8" s="7">
        <f t="shared" si="4"/>
        <v>10</v>
      </c>
      <c r="CK8" s="7">
        <f t="shared" si="4"/>
        <v>11</v>
      </c>
      <c r="CL8" s="7">
        <f t="shared" si="4"/>
        <v>12</v>
      </c>
      <c r="CM8" s="7">
        <f t="shared" si="4"/>
        <v>13</v>
      </c>
      <c r="CN8" s="7">
        <f t="shared" si="4"/>
        <v>14</v>
      </c>
      <c r="CO8" s="7">
        <f t="shared" si="4"/>
        <v>15</v>
      </c>
      <c r="CP8" s="7">
        <f t="shared" si="4"/>
        <v>16</v>
      </c>
      <c r="CQ8" s="7">
        <f t="shared" si="4"/>
        <v>17</v>
      </c>
      <c r="CR8" s="7">
        <f t="shared" si="4"/>
        <v>18</v>
      </c>
    </row>
    <row r="9" spans="1:96" x14ac:dyDescent="0.25">
      <c r="A9" s="12"/>
      <c r="B9" s="17" t="s">
        <v>126</v>
      </c>
      <c r="C9" s="12"/>
      <c r="D9" s="25"/>
      <c r="E9" s="26" t="s">
        <v>155</v>
      </c>
      <c r="F9" s="31"/>
      <c r="G9" s="8"/>
      <c r="H9" s="8"/>
      <c r="I9" s="9">
        <v>0</v>
      </c>
      <c r="J9" s="8"/>
      <c r="K9" s="9">
        <v>0</v>
      </c>
      <c r="L9" s="8"/>
      <c r="M9" s="9">
        <v>0</v>
      </c>
      <c r="N9" s="8"/>
      <c r="O9" s="9">
        <v>0</v>
      </c>
      <c r="P9" s="8"/>
      <c r="Q9" s="9">
        <v>0</v>
      </c>
      <c r="R9" s="8"/>
      <c r="S9" s="9"/>
      <c r="T9" s="8"/>
      <c r="U9" s="9">
        <v>0</v>
      </c>
      <c r="V9" s="8"/>
      <c r="W9" s="9">
        <v>0</v>
      </c>
      <c r="X9" s="8"/>
      <c r="Y9" s="8"/>
      <c r="Z9" s="8"/>
      <c r="AA9" s="9">
        <v>0</v>
      </c>
      <c r="AB9" s="8"/>
      <c r="AC9" s="9">
        <v>0</v>
      </c>
      <c r="AD9" s="8"/>
      <c r="AE9" s="9">
        <v>0</v>
      </c>
      <c r="AF9" s="8"/>
      <c r="AG9" s="9">
        <v>0</v>
      </c>
      <c r="AH9" s="8"/>
      <c r="AI9" s="9">
        <v>0</v>
      </c>
      <c r="AJ9" s="8"/>
      <c r="AK9" s="9"/>
      <c r="AL9" s="8"/>
      <c r="AM9" s="9">
        <v>0</v>
      </c>
      <c r="AN9" s="8"/>
      <c r="AO9" s="9">
        <v>0</v>
      </c>
      <c r="AP9" s="8"/>
      <c r="AQ9" s="8"/>
      <c r="AR9" s="8"/>
      <c r="AS9" s="9">
        <v>0</v>
      </c>
      <c r="AT9" s="8"/>
      <c r="AU9" s="9">
        <v>0</v>
      </c>
      <c r="AV9" s="8"/>
      <c r="AW9" s="9">
        <v>0</v>
      </c>
      <c r="AX9" s="8"/>
      <c r="AY9" s="9">
        <v>0</v>
      </c>
      <c r="AZ9" s="8"/>
      <c r="BA9" s="9">
        <v>0</v>
      </c>
      <c r="BB9" s="8"/>
      <c r="BC9" s="9"/>
      <c r="BD9" s="8"/>
      <c r="BE9" s="9">
        <v>0</v>
      </c>
      <c r="BF9" s="8"/>
      <c r="BG9" s="9">
        <v>0</v>
      </c>
      <c r="BH9" s="8"/>
      <c r="BI9" s="8"/>
      <c r="BJ9" s="8"/>
      <c r="BK9" s="9">
        <v>0</v>
      </c>
      <c r="BL9" s="8"/>
      <c r="BM9" s="9">
        <v>0</v>
      </c>
      <c r="BN9" s="8"/>
      <c r="BO9" s="9">
        <v>0</v>
      </c>
      <c r="BP9" s="8"/>
      <c r="BQ9" s="9">
        <v>0</v>
      </c>
      <c r="BR9" s="8"/>
      <c r="BS9" s="9">
        <v>0</v>
      </c>
      <c r="BT9" s="8"/>
      <c r="BU9" s="9"/>
      <c r="BV9" s="8"/>
      <c r="BW9" s="9">
        <v>0</v>
      </c>
      <c r="BX9" s="8"/>
      <c r="BY9" s="9">
        <v>0</v>
      </c>
      <c r="BZ9" s="8"/>
      <c r="CA9" s="8"/>
      <c r="CB9" s="8"/>
      <c r="CC9" s="9">
        <v>0</v>
      </c>
      <c r="CD9" s="8"/>
      <c r="CE9" s="9">
        <v>0</v>
      </c>
      <c r="CF9" s="8"/>
      <c r="CG9" s="9">
        <v>0</v>
      </c>
      <c r="CH9" s="8"/>
      <c r="CI9" s="9">
        <v>0</v>
      </c>
      <c r="CJ9" s="8"/>
      <c r="CK9" s="9">
        <v>0</v>
      </c>
      <c r="CL9" s="8"/>
      <c r="CM9" s="9"/>
      <c r="CN9" s="8"/>
      <c r="CO9" s="9">
        <v>0</v>
      </c>
      <c r="CP9" s="8"/>
      <c r="CQ9" s="9">
        <v>0</v>
      </c>
      <c r="CR9" s="8"/>
    </row>
    <row r="10" spans="1:96" ht="15" customHeight="1" x14ac:dyDescent="0.25">
      <c r="A10" s="12">
        <v>1</v>
      </c>
      <c r="B10" s="18" t="s">
        <v>2</v>
      </c>
      <c r="C10" s="12">
        <v>330278</v>
      </c>
      <c r="D10" s="25" t="s">
        <v>156</v>
      </c>
      <c r="E10" s="25" t="s">
        <v>155</v>
      </c>
      <c r="F10" s="31" t="s">
        <v>157</v>
      </c>
      <c r="G10" s="8">
        <f>H10+P10+R10+X10</f>
        <v>147005928.68000001</v>
      </c>
      <c r="H10" s="8">
        <f>J10+L10+N10</f>
        <v>52405276.240000002</v>
      </c>
      <c r="I10" s="9">
        <f>AA10+AS10+BK10+CC10</f>
        <v>74384</v>
      </c>
      <c r="J10" s="8">
        <f t="shared" ref="J10:X25" si="5">AB10+AT10+BL10+CD10</f>
        <v>29798672.670000002</v>
      </c>
      <c r="K10" s="9">
        <f t="shared" si="5"/>
        <v>4025</v>
      </c>
      <c r="L10" s="8">
        <f t="shared" si="5"/>
        <v>1408483</v>
      </c>
      <c r="M10" s="9">
        <f t="shared" si="5"/>
        <v>16595</v>
      </c>
      <c r="N10" s="8">
        <f t="shared" si="5"/>
        <v>21198120.57</v>
      </c>
      <c r="O10" s="9">
        <f t="shared" si="5"/>
        <v>297</v>
      </c>
      <c r="P10" s="8">
        <f t="shared" si="5"/>
        <v>4069170.49</v>
      </c>
      <c r="Q10" s="9">
        <f t="shared" si="5"/>
        <v>2476</v>
      </c>
      <c r="R10" s="8">
        <f t="shared" si="5"/>
        <v>90531481.950000003</v>
      </c>
      <c r="S10" s="9">
        <f t="shared" si="5"/>
        <v>0</v>
      </c>
      <c r="T10" s="8">
        <f t="shared" si="5"/>
        <v>0</v>
      </c>
      <c r="U10" s="9">
        <f t="shared" si="5"/>
        <v>62</v>
      </c>
      <c r="V10" s="8">
        <f t="shared" si="5"/>
        <v>14943023.52</v>
      </c>
      <c r="W10" s="9">
        <f t="shared" si="5"/>
        <v>0</v>
      </c>
      <c r="X10" s="8">
        <f t="shared" si="5"/>
        <v>0</v>
      </c>
      <c r="Y10" s="8">
        <f>Z10+AH10+AJ10+AP10</f>
        <v>37158812.329999998</v>
      </c>
      <c r="Z10" s="8">
        <f>AB10+AD10+AF10</f>
        <v>13508649.220000001</v>
      </c>
      <c r="AA10" s="9">
        <v>18596</v>
      </c>
      <c r="AB10" s="8">
        <v>7661479.8499999996</v>
      </c>
      <c r="AC10" s="9">
        <v>1006</v>
      </c>
      <c r="AD10" s="8">
        <v>352120.75</v>
      </c>
      <c r="AE10" s="9">
        <v>4149</v>
      </c>
      <c r="AF10" s="8">
        <v>5495048.6200000001</v>
      </c>
      <c r="AG10" s="9">
        <v>74</v>
      </c>
      <c r="AH10" s="8">
        <v>1017292.62</v>
      </c>
      <c r="AI10" s="9">
        <v>619</v>
      </c>
      <c r="AJ10" s="40">
        <v>22632870.489999998</v>
      </c>
      <c r="AK10" s="9"/>
      <c r="AL10" s="8"/>
      <c r="AM10" s="9">
        <v>16</v>
      </c>
      <c r="AN10" s="40">
        <v>3735755.88</v>
      </c>
      <c r="AO10" s="9"/>
      <c r="AP10" s="8"/>
      <c r="AQ10" s="8">
        <f>AR10+AZ10+BB10+BH10</f>
        <v>37158812.329999998</v>
      </c>
      <c r="AR10" s="8">
        <f>AT10+AV10+AX10</f>
        <v>13508649.220000001</v>
      </c>
      <c r="AS10" s="9">
        <v>18596</v>
      </c>
      <c r="AT10" s="8">
        <v>7661479.8499999996</v>
      </c>
      <c r="AU10" s="9">
        <v>1006</v>
      </c>
      <c r="AV10" s="8">
        <v>352120.75</v>
      </c>
      <c r="AW10" s="9">
        <v>4149</v>
      </c>
      <c r="AX10" s="8">
        <v>5495048.6200000001</v>
      </c>
      <c r="AY10" s="9">
        <v>74</v>
      </c>
      <c r="AZ10" s="8">
        <v>1017292.62</v>
      </c>
      <c r="BA10" s="9">
        <v>619</v>
      </c>
      <c r="BB10" s="40">
        <v>22632870.489999998</v>
      </c>
      <c r="BC10" s="9"/>
      <c r="BD10" s="8"/>
      <c r="BE10" s="9">
        <v>16</v>
      </c>
      <c r="BF10" s="40">
        <v>3735755.88</v>
      </c>
      <c r="BG10" s="9"/>
      <c r="BH10" s="8"/>
      <c r="BI10" s="8">
        <f>BJ10+BR10+BT10+BZ10</f>
        <v>37158812.329999998</v>
      </c>
      <c r="BJ10" s="8">
        <f>BL10+BN10+BP10</f>
        <v>13508649.220000001</v>
      </c>
      <c r="BK10" s="9">
        <v>18596</v>
      </c>
      <c r="BL10" s="8">
        <v>7661479.8499999996</v>
      </c>
      <c r="BM10" s="9">
        <v>1006</v>
      </c>
      <c r="BN10" s="8">
        <v>352120.75</v>
      </c>
      <c r="BO10" s="9">
        <v>4149</v>
      </c>
      <c r="BP10" s="8">
        <v>5495048.6200000001</v>
      </c>
      <c r="BQ10" s="9">
        <v>74</v>
      </c>
      <c r="BR10" s="8">
        <v>1017292.62</v>
      </c>
      <c r="BS10" s="9">
        <v>619</v>
      </c>
      <c r="BT10" s="40">
        <v>22632870.489999998</v>
      </c>
      <c r="BU10" s="9"/>
      <c r="BV10" s="8"/>
      <c r="BW10" s="9">
        <v>16</v>
      </c>
      <c r="BX10" s="40">
        <v>3735755.88</v>
      </c>
      <c r="BY10" s="9"/>
      <c r="BZ10" s="8"/>
      <c r="CA10" s="8">
        <f>CB10+CJ10+CL10+CR10</f>
        <v>35529491.689999998</v>
      </c>
      <c r="CB10" s="8">
        <f>CD10+CF10+CH10</f>
        <v>11879328.58</v>
      </c>
      <c r="CC10" s="9">
        <v>18596</v>
      </c>
      <c r="CD10" s="8">
        <v>6814233.1200000001</v>
      </c>
      <c r="CE10" s="9">
        <v>1007</v>
      </c>
      <c r="CF10" s="8">
        <v>352120.75</v>
      </c>
      <c r="CG10" s="9">
        <v>4148</v>
      </c>
      <c r="CH10" s="8">
        <v>4712974.71</v>
      </c>
      <c r="CI10" s="9">
        <v>75</v>
      </c>
      <c r="CJ10" s="8">
        <v>1017292.63</v>
      </c>
      <c r="CK10" s="9">
        <v>619</v>
      </c>
      <c r="CL10" s="40">
        <v>22632870.48</v>
      </c>
      <c r="CM10" s="9"/>
      <c r="CN10" s="8"/>
      <c r="CO10" s="9">
        <v>14</v>
      </c>
      <c r="CP10" s="40">
        <v>3735755.88</v>
      </c>
      <c r="CQ10" s="9"/>
      <c r="CR10" s="8"/>
    </row>
    <row r="11" spans="1:96" ht="15" customHeight="1" x14ac:dyDescent="0.25">
      <c r="A11" s="12">
        <v>2</v>
      </c>
      <c r="B11" s="18" t="s">
        <v>3</v>
      </c>
      <c r="C11" s="12">
        <v>330268</v>
      </c>
      <c r="D11" s="25" t="s">
        <v>156</v>
      </c>
      <c r="E11" s="25" t="s">
        <v>155</v>
      </c>
      <c r="F11" s="31" t="s">
        <v>157</v>
      </c>
      <c r="G11" s="8">
        <f t="shared" ref="G11:G74" si="6">H11+P11+R11+X11</f>
        <v>20174187.829999998</v>
      </c>
      <c r="H11" s="8">
        <f t="shared" ref="H11:H74" si="7">J11+L11+N11</f>
        <v>3184604.33</v>
      </c>
      <c r="I11" s="9">
        <f t="shared" ref="I11:X40" si="8">AA11+AS11+BK11+CC11</f>
        <v>8950</v>
      </c>
      <c r="J11" s="8">
        <f t="shared" si="5"/>
        <v>1401225.9</v>
      </c>
      <c r="K11" s="9">
        <f t="shared" si="5"/>
        <v>0</v>
      </c>
      <c r="L11" s="8">
        <f t="shared" si="5"/>
        <v>0</v>
      </c>
      <c r="M11" s="9">
        <f t="shared" si="5"/>
        <v>4088</v>
      </c>
      <c r="N11" s="8">
        <f t="shared" si="5"/>
        <v>1783378.43</v>
      </c>
      <c r="O11" s="9">
        <f t="shared" si="5"/>
        <v>518</v>
      </c>
      <c r="P11" s="8">
        <f t="shared" si="5"/>
        <v>12473414.83</v>
      </c>
      <c r="Q11" s="9">
        <f t="shared" si="5"/>
        <v>130</v>
      </c>
      <c r="R11" s="8">
        <f t="shared" si="5"/>
        <v>4516168.67</v>
      </c>
      <c r="S11" s="9">
        <f t="shared" si="5"/>
        <v>0</v>
      </c>
      <c r="T11" s="8">
        <f t="shared" si="5"/>
        <v>0</v>
      </c>
      <c r="U11" s="9">
        <f t="shared" si="5"/>
        <v>4</v>
      </c>
      <c r="V11" s="8">
        <f t="shared" si="5"/>
        <v>373749.3</v>
      </c>
      <c r="W11" s="9">
        <f t="shared" si="5"/>
        <v>0</v>
      </c>
      <c r="X11" s="8">
        <f t="shared" si="5"/>
        <v>0</v>
      </c>
      <c r="Y11" s="8">
        <f t="shared" ref="Y11:Y74" si="9">Z11+AH11+AJ11+AP11</f>
        <v>5043546.97</v>
      </c>
      <c r="Z11" s="8">
        <f t="shared" ref="Z11:Z74" si="10">AB11+AD11+AF11</f>
        <v>796151.09</v>
      </c>
      <c r="AA11" s="9">
        <v>2238</v>
      </c>
      <c r="AB11" s="8">
        <v>350306.48</v>
      </c>
      <c r="AC11" s="9">
        <v>0</v>
      </c>
      <c r="AD11" s="8">
        <v>0</v>
      </c>
      <c r="AE11" s="9">
        <v>1022</v>
      </c>
      <c r="AF11" s="8">
        <v>445844.61</v>
      </c>
      <c r="AG11" s="9">
        <v>130</v>
      </c>
      <c r="AH11" s="8">
        <v>3118353.71</v>
      </c>
      <c r="AI11" s="9">
        <v>33</v>
      </c>
      <c r="AJ11" s="40">
        <v>1129042.17</v>
      </c>
      <c r="AK11" s="9"/>
      <c r="AL11" s="8"/>
      <c r="AM11" s="9">
        <v>1</v>
      </c>
      <c r="AN11" s="40">
        <v>93437.33</v>
      </c>
      <c r="AO11" s="9"/>
      <c r="AP11" s="8"/>
      <c r="AQ11" s="8">
        <f t="shared" ref="AQ11:AQ74" si="11">AR11+AZ11+BB11+BH11</f>
        <v>5043546.97</v>
      </c>
      <c r="AR11" s="8">
        <f t="shared" ref="AR11:AR74" si="12">AT11+AV11+AX11</f>
        <v>796151.09</v>
      </c>
      <c r="AS11" s="9">
        <v>2238</v>
      </c>
      <c r="AT11" s="8">
        <v>350306.48</v>
      </c>
      <c r="AU11" s="9">
        <v>0</v>
      </c>
      <c r="AV11" s="8">
        <v>0</v>
      </c>
      <c r="AW11" s="9">
        <v>1022</v>
      </c>
      <c r="AX11" s="8">
        <v>445844.61</v>
      </c>
      <c r="AY11" s="9">
        <v>130</v>
      </c>
      <c r="AZ11" s="8">
        <v>3118353.71</v>
      </c>
      <c r="BA11" s="9">
        <v>33</v>
      </c>
      <c r="BB11" s="40">
        <v>1129042.17</v>
      </c>
      <c r="BC11" s="9"/>
      <c r="BD11" s="8"/>
      <c r="BE11" s="9">
        <v>1</v>
      </c>
      <c r="BF11" s="40">
        <v>93437.33</v>
      </c>
      <c r="BG11" s="9"/>
      <c r="BH11" s="8"/>
      <c r="BI11" s="8">
        <f t="shared" ref="BI11:BI74" si="13">BJ11+BR11+BT11+BZ11</f>
        <v>5043546.97</v>
      </c>
      <c r="BJ11" s="8">
        <f t="shared" ref="BJ11:BJ74" si="14">BL11+BN11+BP11</f>
        <v>796151.09</v>
      </c>
      <c r="BK11" s="9">
        <v>2238</v>
      </c>
      <c r="BL11" s="8">
        <v>350306.48</v>
      </c>
      <c r="BM11" s="9">
        <v>0</v>
      </c>
      <c r="BN11" s="8">
        <v>0</v>
      </c>
      <c r="BO11" s="9">
        <v>1022</v>
      </c>
      <c r="BP11" s="8">
        <v>445844.61</v>
      </c>
      <c r="BQ11" s="9">
        <v>130</v>
      </c>
      <c r="BR11" s="8">
        <v>3118353.71</v>
      </c>
      <c r="BS11" s="9">
        <v>33</v>
      </c>
      <c r="BT11" s="40">
        <v>1129042.17</v>
      </c>
      <c r="BU11" s="9"/>
      <c r="BV11" s="8"/>
      <c r="BW11" s="9">
        <v>1</v>
      </c>
      <c r="BX11" s="40">
        <v>93437.33</v>
      </c>
      <c r="BY11" s="9"/>
      <c r="BZ11" s="8"/>
      <c r="CA11" s="8">
        <f t="shared" ref="CA11:CA74" si="15">CB11+CJ11+CL11+CR11</f>
        <v>5043546.92</v>
      </c>
      <c r="CB11" s="8">
        <f t="shared" ref="CB11:CB74" si="16">CD11+CF11+CH11</f>
        <v>796151.06</v>
      </c>
      <c r="CC11" s="9">
        <v>2236</v>
      </c>
      <c r="CD11" s="8">
        <v>350306.46</v>
      </c>
      <c r="CE11" s="9">
        <v>0</v>
      </c>
      <c r="CF11" s="8">
        <v>0</v>
      </c>
      <c r="CG11" s="9">
        <v>1022</v>
      </c>
      <c r="CH11" s="8">
        <v>445844.6</v>
      </c>
      <c r="CI11" s="9">
        <v>128</v>
      </c>
      <c r="CJ11" s="8">
        <v>3118353.7</v>
      </c>
      <c r="CK11" s="9">
        <v>31</v>
      </c>
      <c r="CL11" s="40">
        <v>1129042.1599999999</v>
      </c>
      <c r="CM11" s="9"/>
      <c r="CN11" s="8"/>
      <c r="CO11" s="9">
        <v>1</v>
      </c>
      <c r="CP11" s="40">
        <v>93437.31</v>
      </c>
      <c r="CQ11" s="9"/>
      <c r="CR11" s="8"/>
    </row>
    <row r="12" spans="1:96" ht="15" customHeight="1" x14ac:dyDescent="0.25">
      <c r="A12" s="12">
        <v>3</v>
      </c>
      <c r="B12" s="18" t="s">
        <v>4</v>
      </c>
      <c r="C12" s="12">
        <v>330098</v>
      </c>
      <c r="D12" s="25" t="s">
        <v>156</v>
      </c>
      <c r="E12" s="25" t="s">
        <v>155</v>
      </c>
      <c r="F12" s="31" t="s">
        <v>157</v>
      </c>
      <c r="G12" s="8">
        <f t="shared" si="6"/>
        <v>354871215.68000001</v>
      </c>
      <c r="H12" s="8">
        <f t="shared" si="7"/>
        <v>62330677.670000002</v>
      </c>
      <c r="I12" s="9">
        <f t="shared" si="8"/>
        <v>24434</v>
      </c>
      <c r="J12" s="8">
        <f t="shared" si="5"/>
        <v>13744490.279999999</v>
      </c>
      <c r="K12" s="9">
        <f t="shared" si="5"/>
        <v>0</v>
      </c>
      <c r="L12" s="8">
        <f t="shared" si="5"/>
        <v>0</v>
      </c>
      <c r="M12" s="9">
        <f t="shared" si="5"/>
        <v>4</v>
      </c>
      <c r="N12" s="8">
        <f t="shared" si="5"/>
        <v>48586187.390000001</v>
      </c>
      <c r="O12" s="9">
        <f t="shared" si="5"/>
        <v>252</v>
      </c>
      <c r="P12" s="8">
        <f t="shared" si="5"/>
        <v>15486668.75</v>
      </c>
      <c r="Q12" s="9">
        <f t="shared" si="5"/>
        <v>4786</v>
      </c>
      <c r="R12" s="8">
        <f t="shared" si="5"/>
        <v>277053869.25999999</v>
      </c>
      <c r="S12" s="9">
        <f t="shared" si="5"/>
        <v>0</v>
      </c>
      <c r="T12" s="8">
        <f t="shared" si="5"/>
        <v>0</v>
      </c>
      <c r="U12" s="9">
        <f t="shared" si="5"/>
        <v>693</v>
      </c>
      <c r="V12" s="8">
        <f t="shared" si="5"/>
        <v>121614845.16</v>
      </c>
      <c r="W12" s="9">
        <f t="shared" si="5"/>
        <v>0</v>
      </c>
      <c r="X12" s="8">
        <f t="shared" si="5"/>
        <v>0</v>
      </c>
      <c r="Y12" s="8">
        <f t="shared" si="9"/>
        <v>88717803.930000007</v>
      </c>
      <c r="Z12" s="8">
        <f t="shared" si="10"/>
        <v>15582669.42</v>
      </c>
      <c r="AA12" s="9">
        <v>6109</v>
      </c>
      <c r="AB12" s="8">
        <v>3436122.57</v>
      </c>
      <c r="AC12" s="9">
        <v>0</v>
      </c>
      <c r="AD12" s="8">
        <v>0</v>
      </c>
      <c r="AE12" s="9">
        <v>1</v>
      </c>
      <c r="AF12" s="8">
        <v>12146546.85</v>
      </c>
      <c r="AG12" s="9">
        <v>63</v>
      </c>
      <c r="AH12" s="8">
        <v>3871667.19</v>
      </c>
      <c r="AI12" s="9">
        <v>1197</v>
      </c>
      <c r="AJ12" s="40">
        <v>69263467.319999993</v>
      </c>
      <c r="AK12" s="9"/>
      <c r="AL12" s="8"/>
      <c r="AM12" s="9">
        <v>173</v>
      </c>
      <c r="AN12" s="40">
        <v>30403711.289999999</v>
      </c>
      <c r="AO12" s="9"/>
      <c r="AP12" s="8"/>
      <c r="AQ12" s="8">
        <f t="shared" si="11"/>
        <v>88717803.930000007</v>
      </c>
      <c r="AR12" s="8">
        <f t="shared" si="12"/>
        <v>15582669.42</v>
      </c>
      <c r="AS12" s="9">
        <v>6109</v>
      </c>
      <c r="AT12" s="8">
        <v>3436122.57</v>
      </c>
      <c r="AU12" s="9">
        <v>0</v>
      </c>
      <c r="AV12" s="8">
        <v>0</v>
      </c>
      <c r="AW12" s="9">
        <v>1</v>
      </c>
      <c r="AX12" s="8">
        <v>12146546.85</v>
      </c>
      <c r="AY12" s="9">
        <v>63</v>
      </c>
      <c r="AZ12" s="8">
        <v>3871667.19</v>
      </c>
      <c r="BA12" s="9">
        <v>1197</v>
      </c>
      <c r="BB12" s="40">
        <v>69263467.319999993</v>
      </c>
      <c r="BC12" s="9"/>
      <c r="BD12" s="8"/>
      <c r="BE12" s="9">
        <v>173</v>
      </c>
      <c r="BF12" s="40">
        <v>30403711.289999999</v>
      </c>
      <c r="BG12" s="9"/>
      <c r="BH12" s="8"/>
      <c r="BI12" s="8">
        <f t="shared" si="13"/>
        <v>88717803.930000007</v>
      </c>
      <c r="BJ12" s="8">
        <f t="shared" si="14"/>
        <v>15582669.42</v>
      </c>
      <c r="BK12" s="9">
        <v>6109</v>
      </c>
      <c r="BL12" s="8">
        <v>3436122.57</v>
      </c>
      <c r="BM12" s="9">
        <v>0</v>
      </c>
      <c r="BN12" s="8">
        <v>0</v>
      </c>
      <c r="BO12" s="9">
        <v>1</v>
      </c>
      <c r="BP12" s="8">
        <v>12146546.85</v>
      </c>
      <c r="BQ12" s="9">
        <v>63</v>
      </c>
      <c r="BR12" s="8">
        <v>3871667.19</v>
      </c>
      <c r="BS12" s="9">
        <v>1197</v>
      </c>
      <c r="BT12" s="40">
        <v>69263467.319999993</v>
      </c>
      <c r="BU12" s="9"/>
      <c r="BV12" s="8"/>
      <c r="BW12" s="9">
        <v>173</v>
      </c>
      <c r="BX12" s="40">
        <v>30403711.289999999</v>
      </c>
      <c r="BY12" s="9"/>
      <c r="BZ12" s="8"/>
      <c r="CA12" s="8">
        <f t="shared" si="15"/>
        <v>88717803.890000001</v>
      </c>
      <c r="CB12" s="8">
        <f t="shared" si="16"/>
        <v>15582669.41</v>
      </c>
      <c r="CC12" s="9">
        <v>6107</v>
      </c>
      <c r="CD12" s="8">
        <v>3436122.57</v>
      </c>
      <c r="CE12" s="9">
        <v>0</v>
      </c>
      <c r="CF12" s="8">
        <v>0</v>
      </c>
      <c r="CG12" s="9">
        <v>1</v>
      </c>
      <c r="CH12" s="8">
        <v>12146546.84</v>
      </c>
      <c r="CI12" s="9">
        <v>63</v>
      </c>
      <c r="CJ12" s="8">
        <v>3871667.18</v>
      </c>
      <c r="CK12" s="9">
        <v>1195</v>
      </c>
      <c r="CL12" s="40">
        <v>69263467.299999997</v>
      </c>
      <c r="CM12" s="9"/>
      <c r="CN12" s="8"/>
      <c r="CO12" s="9">
        <v>174</v>
      </c>
      <c r="CP12" s="40">
        <v>30403711.289999999</v>
      </c>
      <c r="CQ12" s="9"/>
      <c r="CR12" s="8"/>
    </row>
    <row r="13" spans="1:96" ht="15" customHeight="1" x14ac:dyDescent="0.25">
      <c r="A13" s="12">
        <v>4</v>
      </c>
      <c r="B13" s="18" t="s">
        <v>5</v>
      </c>
      <c r="C13" s="12">
        <v>330103</v>
      </c>
      <c r="D13" s="25" t="s">
        <v>156</v>
      </c>
      <c r="E13" s="25" t="s">
        <v>155</v>
      </c>
      <c r="F13" s="31" t="s">
        <v>157</v>
      </c>
      <c r="G13" s="8">
        <f t="shared" si="6"/>
        <v>320099252.91000003</v>
      </c>
      <c r="H13" s="8">
        <f t="shared" si="7"/>
        <v>16201487.960000001</v>
      </c>
      <c r="I13" s="9">
        <f t="shared" si="8"/>
        <v>11502</v>
      </c>
      <c r="J13" s="8">
        <f t="shared" si="5"/>
        <v>938914.56</v>
      </c>
      <c r="K13" s="9">
        <f t="shared" si="5"/>
        <v>0</v>
      </c>
      <c r="L13" s="8">
        <f t="shared" si="5"/>
        <v>0</v>
      </c>
      <c r="M13" s="9">
        <f t="shared" si="5"/>
        <v>1178</v>
      </c>
      <c r="N13" s="8">
        <f t="shared" si="5"/>
        <v>15262573.4</v>
      </c>
      <c r="O13" s="9">
        <f t="shared" si="5"/>
        <v>1163</v>
      </c>
      <c r="P13" s="8">
        <f t="shared" si="5"/>
        <v>96650195.719999999</v>
      </c>
      <c r="Q13" s="9">
        <f t="shared" si="5"/>
        <v>2224</v>
      </c>
      <c r="R13" s="8">
        <f t="shared" si="5"/>
        <v>207247569.22999999</v>
      </c>
      <c r="S13" s="9">
        <f t="shared" si="5"/>
        <v>0</v>
      </c>
      <c r="T13" s="8">
        <f t="shared" si="5"/>
        <v>0</v>
      </c>
      <c r="U13" s="9">
        <f t="shared" si="5"/>
        <v>171</v>
      </c>
      <c r="V13" s="8">
        <f t="shared" si="5"/>
        <v>22411058.870000001</v>
      </c>
      <c r="W13" s="9">
        <f t="shared" si="5"/>
        <v>0</v>
      </c>
      <c r="X13" s="8">
        <f t="shared" si="5"/>
        <v>0</v>
      </c>
      <c r="Y13" s="8">
        <f t="shared" si="9"/>
        <v>80024813.230000004</v>
      </c>
      <c r="Z13" s="8">
        <f t="shared" si="10"/>
        <v>4050371.99</v>
      </c>
      <c r="AA13" s="9">
        <v>2876</v>
      </c>
      <c r="AB13" s="8">
        <v>234728.64</v>
      </c>
      <c r="AC13" s="9">
        <v>0</v>
      </c>
      <c r="AD13" s="8">
        <v>0</v>
      </c>
      <c r="AE13" s="9">
        <v>295</v>
      </c>
      <c r="AF13" s="8">
        <v>3815643.35</v>
      </c>
      <c r="AG13" s="9">
        <v>291</v>
      </c>
      <c r="AH13" s="8">
        <v>24162548.93</v>
      </c>
      <c r="AI13" s="9">
        <v>556</v>
      </c>
      <c r="AJ13" s="40">
        <v>51811892.310000002</v>
      </c>
      <c r="AK13" s="9"/>
      <c r="AL13" s="8"/>
      <c r="AM13" s="9">
        <v>43</v>
      </c>
      <c r="AN13" s="40">
        <v>5602764.7199999997</v>
      </c>
      <c r="AO13" s="9"/>
      <c r="AP13" s="8"/>
      <c r="AQ13" s="8">
        <f t="shared" si="11"/>
        <v>80024813.230000004</v>
      </c>
      <c r="AR13" s="8">
        <f t="shared" si="12"/>
        <v>4050371.99</v>
      </c>
      <c r="AS13" s="9">
        <v>2876</v>
      </c>
      <c r="AT13" s="8">
        <v>234728.64</v>
      </c>
      <c r="AU13" s="9">
        <v>0</v>
      </c>
      <c r="AV13" s="8">
        <v>0</v>
      </c>
      <c r="AW13" s="9">
        <v>295</v>
      </c>
      <c r="AX13" s="8">
        <v>3815643.35</v>
      </c>
      <c r="AY13" s="9">
        <v>291</v>
      </c>
      <c r="AZ13" s="8">
        <v>24162548.93</v>
      </c>
      <c r="BA13" s="9">
        <v>556</v>
      </c>
      <c r="BB13" s="40">
        <v>51811892.310000002</v>
      </c>
      <c r="BC13" s="9"/>
      <c r="BD13" s="8"/>
      <c r="BE13" s="9">
        <v>43</v>
      </c>
      <c r="BF13" s="40">
        <v>5602764.7199999997</v>
      </c>
      <c r="BG13" s="9"/>
      <c r="BH13" s="8"/>
      <c r="BI13" s="8">
        <f t="shared" si="13"/>
        <v>80024813.230000004</v>
      </c>
      <c r="BJ13" s="8">
        <f t="shared" si="14"/>
        <v>4050371.99</v>
      </c>
      <c r="BK13" s="9">
        <v>2876</v>
      </c>
      <c r="BL13" s="8">
        <v>234728.64</v>
      </c>
      <c r="BM13" s="9">
        <v>0</v>
      </c>
      <c r="BN13" s="8">
        <v>0</v>
      </c>
      <c r="BO13" s="9">
        <v>295</v>
      </c>
      <c r="BP13" s="8">
        <v>3815643.35</v>
      </c>
      <c r="BQ13" s="9">
        <v>291</v>
      </c>
      <c r="BR13" s="8">
        <v>24162548.93</v>
      </c>
      <c r="BS13" s="9">
        <v>556</v>
      </c>
      <c r="BT13" s="40">
        <v>51811892.310000002</v>
      </c>
      <c r="BU13" s="9"/>
      <c r="BV13" s="8"/>
      <c r="BW13" s="9">
        <v>43</v>
      </c>
      <c r="BX13" s="40">
        <v>5602764.7199999997</v>
      </c>
      <c r="BY13" s="9"/>
      <c r="BZ13" s="8"/>
      <c r="CA13" s="8">
        <f t="shared" si="15"/>
        <v>80024813.219999999</v>
      </c>
      <c r="CB13" s="8">
        <f t="shared" si="16"/>
        <v>4050371.99</v>
      </c>
      <c r="CC13" s="9">
        <v>2874</v>
      </c>
      <c r="CD13" s="8">
        <v>234728.64</v>
      </c>
      <c r="CE13" s="9">
        <v>0</v>
      </c>
      <c r="CF13" s="8">
        <v>0</v>
      </c>
      <c r="CG13" s="9">
        <v>293</v>
      </c>
      <c r="CH13" s="8">
        <v>3815643.35</v>
      </c>
      <c r="CI13" s="9">
        <v>290</v>
      </c>
      <c r="CJ13" s="8">
        <v>24162548.93</v>
      </c>
      <c r="CK13" s="9">
        <v>556</v>
      </c>
      <c r="CL13" s="40">
        <v>51811892.299999997</v>
      </c>
      <c r="CM13" s="9"/>
      <c r="CN13" s="8"/>
      <c r="CO13" s="9">
        <v>42</v>
      </c>
      <c r="CP13" s="40">
        <v>5602764.71</v>
      </c>
      <c r="CQ13" s="9"/>
      <c r="CR13" s="8"/>
    </row>
    <row r="14" spans="1:96" ht="15" customHeight="1" x14ac:dyDescent="0.25">
      <c r="A14" s="12">
        <v>5</v>
      </c>
      <c r="B14" s="18" t="s">
        <v>6</v>
      </c>
      <c r="C14" s="12">
        <v>330272</v>
      </c>
      <c r="D14" s="25" t="s">
        <v>156</v>
      </c>
      <c r="E14" s="25" t="s">
        <v>155</v>
      </c>
      <c r="F14" s="31" t="s">
        <v>157</v>
      </c>
      <c r="G14" s="8">
        <f t="shared" si="6"/>
        <v>8641085.0399999991</v>
      </c>
      <c r="H14" s="8">
        <f t="shared" si="7"/>
        <v>8641085.0399999991</v>
      </c>
      <c r="I14" s="9">
        <f t="shared" si="8"/>
        <v>2917</v>
      </c>
      <c r="J14" s="8">
        <f t="shared" si="5"/>
        <v>1318395.25</v>
      </c>
      <c r="K14" s="9">
        <f t="shared" si="5"/>
        <v>2713</v>
      </c>
      <c r="L14" s="8">
        <f t="shared" si="5"/>
        <v>1378990.95</v>
      </c>
      <c r="M14" s="9">
        <f t="shared" si="5"/>
        <v>5596</v>
      </c>
      <c r="N14" s="8">
        <f t="shared" si="5"/>
        <v>5943698.8399999999</v>
      </c>
      <c r="O14" s="9">
        <f t="shared" si="5"/>
        <v>0</v>
      </c>
      <c r="P14" s="8">
        <f t="shared" si="5"/>
        <v>0</v>
      </c>
      <c r="Q14" s="9">
        <f t="shared" si="5"/>
        <v>0</v>
      </c>
      <c r="R14" s="8">
        <f t="shared" si="5"/>
        <v>0</v>
      </c>
      <c r="S14" s="9">
        <f t="shared" si="5"/>
        <v>0</v>
      </c>
      <c r="T14" s="8">
        <f t="shared" si="5"/>
        <v>0</v>
      </c>
      <c r="U14" s="9">
        <f t="shared" si="5"/>
        <v>0</v>
      </c>
      <c r="V14" s="8">
        <f t="shared" si="5"/>
        <v>0</v>
      </c>
      <c r="W14" s="9">
        <f t="shared" si="5"/>
        <v>0</v>
      </c>
      <c r="X14" s="8">
        <f t="shared" si="5"/>
        <v>0</v>
      </c>
      <c r="Y14" s="8">
        <f t="shared" si="9"/>
        <v>2160271.2599999998</v>
      </c>
      <c r="Z14" s="8">
        <f t="shared" si="10"/>
        <v>2160271.2599999998</v>
      </c>
      <c r="AA14" s="9">
        <v>729</v>
      </c>
      <c r="AB14" s="8">
        <v>329598.81</v>
      </c>
      <c r="AC14" s="9">
        <v>678</v>
      </c>
      <c r="AD14" s="8">
        <v>344747.74</v>
      </c>
      <c r="AE14" s="9">
        <v>1399</v>
      </c>
      <c r="AF14" s="8">
        <v>1485924.71</v>
      </c>
      <c r="AG14" s="9">
        <v>0</v>
      </c>
      <c r="AH14" s="8">
        <v>0</v>
      </c>
      <c r="AI14" s="9">
        <v>0</v>
      </c>
      <c r="AJ14" s="40">
        <v>0</v>
      </c>
      <c r="AK14" s="9"/>
      <c r="AL14" s="8"/>
      <c r="AM14" s="9">
        <v>0</v>
      </c>
      <c r="AN14" s="40">
        <v>0</v>
      </c>
      <c r="AO14" s="9"/>
      <c r="AP14" s="8"/>
      <c r="AQ14" s="8">
        <f t="shared" si="11"/>
        <v>2160271.2599999998</v>
      </c>
      <c r="AR14" s="8">
        <f t="shared" si="12"/>
        <v>2160271.2599999998</v>
      </c>
      <c r="AS14" s="9">
        <v>729</v>
      </c>
      <c r="AT14" s="8">
        <v>329598.81</v>
      </c>
      <c r="AU14" s="9">
        <v>678</v>
      </c>
      <c r="AV14" s="8">
        <v>344747.74</v>
      </c>
      <c r="AW14" s="9">
        <v>1399</v>
      </c>
      <c r="AX14" s="8">
        <v>1485924.71</v>
      </c>
      <c r="AY14" s="9">
        <v>0</v>
      </c>
      <c r="AZ14" s="8">
        <v>0</v>
      </c>
      <c r="BA14" s="9">
        <v>0</v>
      </c>
      <c r="BB14" s="40">
        <v>0</v>
      </c>
      <c r="BC14" s="9"/>
      <c r="BD14" s="8"/>
      <c r="BE14" s="9">
        <v>0</v>
      </c>
      <c r="BF14" s="40">
        <v>0</v>
      </c>
      <c r="BG14" s="9"/>
      <c r="BH14" s="8"/>
      <c r="BI14" s="8">
        <f t="shared" si="13"/>
        <v>2160271.2599999998</v>
      </c>
      <c r="BJ14" s="8">
        <f t="shared" si="14"/>
        <v>2160271.2599999998</v>
      </c>
      <c r="BK14" s="9">
        <v>729</v>
      </c>
      <c r="BL14" s="8">
        <v>329598.81</v>
      </c>
      <c r="BM14" s="9">
        <v>678</v>
      </c>
      <c r="BN14" s="8">
        <v>344747.74</v>
      </c>
      <c r="BO14" s="9">
        <v>1399</v>
      </c>
      <c r="BP14" s="8">
        <v>1485924.71</v>
      </c>
      <c r="BQ14" s="9">
        <v>0</v>
      </c>
      <c r="BR14" s="8">
        <v>0</v>
      </c>
      <c r="BS14" s="9">
        <v>0</v>
      </c>
      <c r="BT14" s="40">
        <v>0</v>
      </c>
      <c r="BU14" s="9"/>
      <c r="BV14" s="8"/>
      <c r="BW14" s="9">
        <v>0</v>
      </c>
      <c r="BX14" s="40">
        <v>0</v>
      </c>
      <c r="BY14" s="9"/>
      <c r="BZ14" s="8"/>
      <c r="CA14" s="8">
        <f t="shared" si="15"/>
        <v>2160271.2599999998</v>
      </c>
      <c r="CB14" s="8">
        <f t="shared" si="16"/>
        <v>2160271.2599999998</v>
      </c>
      <c r="CC14" s="9">
        <v>730</v>
      </c>
      <c r="CD14" s="8">
        <v>329598.82</v>
      </c>
      <c r="CE14" s="9">
        <v>679</v>
      </c>
      <c r="CF14" s="8">
        <v>344747.73</v>
      </c>
      <c r="CG14" s="9">
        <v>1399</v>
      </c>
      <c r="CH14" s="8">
        <v>1485924.71</v>
      </c>
      <c r="CI14" s="9">
        <v>0</v>
      </c>
      <c r="CJ14" s="8">
        <v>0</v>
      </c>
      <c r="CK14" s="9">
        <v>0</v>
      </c>
      <c r="CL14" s="40">
        <v>0</v>
      </c>
      <c r="CM14" s="9"/>
      <c r="CN14" s="8"/>
      <c r="CO14" s="9">
        <v>0</v>
      </c>
      <c r="CP14" s="40">
        <v>0</v>
      </c>
      <c r="CQ14" s="9"/>
      <c r="CR14" s="8"/>
    </row>
    <row r="15" spans="1:96" ht="15" customHeight="1" x14ac:dyDescent="0.25">
      <c r="A15" s="12">
        <v>6</v>
      </c>
      <c r="B15" s="18" t="s">
        <v>7</v>
      </c>
      <c r="C15" s="12">
        <v>330273</v>
      </c>
      <c r="D15" s="25" t="s">
        <v>158</v>
      </c>
      <c r="E15" s="25" t="s">
        <v>155</v>
      </c>
      <c r="F15" s="31" t="s">
        <v>159</v>
      </c>
      <c r="G15" s="8">
        <f t="shared" si="6"/>
        <v>5818075.8700000001</v>
      </c>
      <c r="H15" s="8">
        <f t="shared" si="7"/>
        <v>0</v>
      </c>
      <c r="I15" s="9">
        <f t="shared" si="8"/>
        <v>0</v>
      </c>
      <c r="J15" s="8">
        <f t="shared" si="5"/>
        <v>0</v>
      </c>
      <c r="K15" s="9">
        <f t="shared" si="5"/>
        <v>0</v>
      </c>
      <c r="L15" s="8">
        <f t="shared" si="5"/>
        <v>0</v>
      </c>
      <c r="M15" s="9">
        <f t="shared" si="5"/>
        <v>0</v>
      </c>
      <c r="N15" s="8">
        <f t="shared" si="5"/>
        <v>0</v>
      </c>
      <c r="O15" s="9">
        <f t="shared" si="5"/>
        <v>0</v>
      </c>
      <c r="P15" s="8">
        <f t="shared" si="5"/>
        <v>0</v>
      </c>
      <c r="Q15" s="9">
        <f t="shared" si="5"/>
        <v>301</v>
      </c>
      <c r="R15" s="8">
        <f t="shared" si="5"/>
        <v>5818075.8700000001</v>
      </c>
      <c r="S15" s="9">
        <f t="shared" si="5"/>
        <v>0</v>
      </c>
      <c r="T15" s="8">
        <f t="shared" si="5"/>
        <v>0</v>
      </c>
      <c r="U15" s="9">
        <f t="shared" si="5"/>
        <v>0</v>
      </c>
      <c r="V15" s="8">
        <f t="shared" si="5"/>
        <v>0</v>
      </c>
      <c r="W15" s="9">
        <f t="shared" si="5"/>
        <v>0</v>
      </c>
      <c r="X15" s="8">
        <f t="shared" si="5"/>
        <v>0</v>
      </c>
      <c r="Y15" s="8">
        <f t="shared" si="9"/>
        <v>1454518.97</v>
      </c>
      <c r="Z15" s="8">
        <f t="shared" si="10"/>
        <v>0</v>
      </c>
      <c r="AA15" s="9">
        <v>0</v>
      </c>
      <c r="AB15" s="8">
        <v>0</v>
      </c>
      <c r="AC15" s="9">
        <v>0</v>
      </c>
      <c r="AD15" s="8">
        <v>0</v>
      </c>
      <c r="AE15" s="9">
        <v>0</v>
      </c>
      <c r="AF15" s="8">
        <v>0</v>
      </c>
      <c r="AG15" s="9">
        <v>0</v>
      </c>
      <c r="AH15" s="8">
        <v>0</v>
      </c>
      <c r="AI15" s="9">
        <v>75</v>
      </c>
      <c r="AJ15" s="40">
        <v>1454518.97</v>
      </c>
      <c r="AK15" s="9"/>
      <c r="AL15" s="8"/>
      <c r="AM15" s="9">
        <v>0</v>
      </c>
      <c r="AN15" s="40">
        <v>0</v>
      </c>
      <c r="AO15" s="9"/>
      <c r="AP15" s="8"/>
      <c r="AQ15" s="8">
        <f t="shared" si="11"/>
        <v>1454518.97</v>
      </c>
      <c r="AR15" s="8">
        <f t="shared" si="12"/>
        <v>0</v>
      </c>
      <c r="AS15" s="9">
        <v>0</v>
      </c>
      <c r="AT15" s="8">
        <v>0</v>
      </c>
      <c r="AU15" s="9">
        <v>0</v>
      </c>
      <c r="AV15" s="8">
        <v>0</v>
      </c>
      <c r="AW15" s="9">
        <v>0</v>
      </c>
      <c r="AX15" s="8">
        <v>0</v>
      </c>
      <c r="AY15" s="9">
        <v>0</v>
      </c>
      <c r="AZ15" s="8">
        <v>0</v>
      </c>
      <c r="BA15" s="9">
        <v>75</v>
      </c>
      <c r="BB15" s="40">
        <v>1454518.97</v>
      </c>
      <c r="BC15" s="9"/>
      <c r="BD15" s="8"/>
      <c r="BE15" s="9">
        <v>0</v>
      </c>
      <c r="BF15" s="40">
        <v>0</v>
      </c>
      <c r="BG15" s="9"/>
      <c r="BH15" s="8"/>
      <c r="BI15" s="8">
        <f t="shared" si="13"/>
        <v>1454518.97</v>
      </c>
      <c r="BJ15" s="8">
        <f t="shared" si="14"/>
        <v>0</v>
      </c>
      <c r="BK15" s="9">
        <v>0</v>
      </c>
      <c r="BL15" s="8">
        <v>0</v>
      </c>
      <c r="BM15" s="9">
        <v>0</v>
      </c>
      <c r="BN15" s="8">
        <v>0</v>
      </c>
      <c r="BO15" s="9">
        <v>0</v>
      </c>
      <c r="BP15" s="8">
        <v>0</v>
      </c>
      <c r="BQ15" s="9">
        <v>0</v>
      </c>
      <c r="BR15" s="8">
        <v>0</v>
      </c>
      <c r="BS15" s="9">
        <v>75</v>
      </c>
      <c r="BT15" s="40">
        <v>1454518.97</v>
      </c>
      <c r="BU15" s="9"/>
      <c r="BV15" s="8"/>
      <c r="BW15" s="9">
        <v>0</v>
      </c>
      <c r="BX15" s="40">
        <v>0</v>
      </c>
      <c r="BY15" s="9"/>
      <c r="BZ15" s="8"/>
      <c r="CA15" s="8">
        <f t="shared" si="15"/>
        <v>1454518.96</v>
      </c>
      <c r="CB15" s="8">
        <f t="shared" si="16"/>
        <v>0</v>
      </c>
      <c r="CC15" s="9">
        <v>0</v>
      </c>
      <c r="CD15" s="8">
        <v>0</v>
      </c>
      <c r="CE15" s="9">
        <v>0</v>
      </c>
      <c r="CF15" s="8">
        <v>0</v>
      </c>
      <c r="CG15" s="9">
        <v>0</v>
      </c>
      <c r="CH15" s="8">
        <v>0</v>
      </c>
      <c r="CI15" s="9">
        <v>0</v>
      </c>
      <c r="CJ15" s="8">
        <v>0</v>
      </c>
      <c r="CK15" s="9">
        <v>76</v>
      </c>
      <c r="CL15" s="40">
        <v>1454518.96</v>
      </c>
      <c r="CM15" s="9"/>
      <c r="CN15" s="8"/>
      <c r="CO15" s="9">
        <v>0</v>
      </c>
      <c r="CP15" s="40">
        <v>0</v>
      </c>
      <c r="CQ15" s="9"/>
      <c r="CR15" s="8"/>
    </row>
    <row r="16" spans="1:96" ht="15" customHeight="1" x14ac:dyDescent="0.25">
      <c r="A16" s="12">
        <v>7</v>
      </c>
      <c r="B16" s="18" t="s">
        <v>8</v>
      </c>
      <c r="C16" s="12">
        <v>330276</v>
      </c>
      <c r="D16" s="25" t="s">
        <v>156</v>
      </c>
      <c r="E16" s="25" t="s">
        <v>155</v>
      </c>
      <c r="F16" s="31" t="s">
        <v>157</v>
      </c>
      <c r="G16" s="8">
        <f t="shared" si="6"/>
        <v>3888672.37</v>
      </c>
      <c r="H16" s="8">
        <f t="shared" si="7"/>
        <v>654565.64</v>
      </c>
      <c r="I16" s="9">
        <f t="shared" si="8"/>
        <v>655</v>
      </c>
      <c r="J16" s="8">
        <f t="shared" si="5"/>
        <v>654565.64</v>
      </c>
      <c r="K16" s="9">
        <f t="shared" si="5"/>
        <v>0</v>
      </c>
      <c r="L16" s="8">
        <f t="shared" si="5"/>
        <v>0</v>
      </c>
      <c r="M16" s="9">
        <f t="shared" si="5"/>
        <v>0</v>
      </c>
      <c r="N16" s="8">
        <f t="shared" si="5"/>
        <v>0</v>
      </c>
      <c r="O16" s="9">
        <f t="shared" si="5"/>
        <v>305</v>
      </c>
      <c r="P16" s="8">
        <f t="shared" si="5"/>
        <v>3234106.73</v>
      </c>
      <c r="Q16" s="9">
        <f t="shared" si="5"/>
        <v>0</v>
      </c>
      <c r="R16" s="8">
        <f t="shared" si="5"/>
        <v>0</v>
      </c>
      <c r="S16" s="9">
        <f t="shared" si="5"/>
        <v>0</v>
      </c>
      <c r="T16" s="8">
        <f t="shared" si="5"/>
        <v>0</v>
      </c>
      <c r="U16" s="9">
        <f t="shared" si="5"/>
        <v>0</v>
      </c>
      <c r="V16" s="8">
        <f t="shared" si="5"/>
        <v>0</v>
      </c>
      <c r="W16" s="9">
        <f t="shared" si="5"/>
        <v>0</v>
      </c>
      <c r="X16" s="8">
        <f t="shared" si="5"/>
        <v>0</v>
      </c>
      <c r="Y16" s="8">
        <f t="shared" si="9"/>
        <v>972168.09</v>
      </c>
      <c r="Z16" s="8">
        <f t="shared" si="10"/>
        <v>163641.41</v>
      </c>
      <c r="AA16" s="9">
        <v>164</v>
      </c>
      <c r="AB16" s="8">
        <v>163641.41</v>
      </c>
      <c r="AC16" s="9">
        <v>0</v>
      </c>
      <c r="AD16" s="8">
        <v>0</v>
      </c>
      <c r="AE16" s="9">
        <v>0</v>
      </c>
      <c r="AF16" s="8">
        <v>0</v>
      </c>
      <c r="AG16" s="9">
        <v>76</v>
      </c>
      <c r="AH16" s="8">
        <v>808526.68</v>
      </c>
      <c r="AI16" s="9">
        <v>0</v>
      </c>
      <c r="AJ16" s="40">
        <v>0</v>
      </c>
      <c r="AK16" s="9"/>
      <c r="AL16" s="8"/>
      <c r="AM16" s="9">
        <v>0</v>
      </c>
      <c r="AN16" s="40">
        <v>0</v>
      </c>
      <c r="AO16" s="9"/>
      <c r="AP16" s="8"/>
      <c r="AQ16" s="8">
        <f t="shared" si="11"/>
        <v>972168.09</v>
      </c>
      <c r="AR16" s="8">
        <f t="shared" si="12"/>
        <v>163641.41</v>
      </c>
      <c r="AS16" s="9">
        <v>164</v>
      </c>
      <c r="AT16" s="8">
        <v>163641.41</v>
      </c>
      <c r="AU16" s="9">
        <v>0</v>
      </c>
      <c r="AV16" s="8">
        <v>0</v>
      </c>
      <c r="AW16" s="9">
        <v>0</v>
      </c>
      <c r="AX16" s="8">
        <v>0</v>
      </c>
      <c r="AY16" s="9">
        <v>76</v>
      </c>
      <c r="AZ16" s="8">
        <v>808526.68</v>
      </c>
      <c r="BA16" s="9">
        <v>0</v>
      </c>
      <c r="BB16" s="40">
        <v>0</v>
      </c>
      <c r="BC16" s="9"/>
      <c r="BD16" s="8"/>
      <c r="BE16" s="9">
        <v>0</v>
      </c>
      <c r="BF16" s="40">
        <v>0</v>
      </c>
      <c r="BG16" s="9"/>
      <c r="BH16" s="8"/>
      <c r="BI16" s="8">
        <f t="shared" si="13"/>
        <v>972168.09</v>
      </c>
      <c r="BJ16" s="8">
        <f t="shared" si="14"/>
        <v>163641.41</v>
      </c>
      <c r="BK16" s="9">
        <v>164</v>
      </c>
      <c r="BL16" s="8">
        <v>163641.41</v>
      </c>
      <c r="BM16" s="9">
        <v>0</v>
      </c>
      <c r="BN16" s="8">
        <v>0</v>
      </c>
      <c r="BO16" s="9">
        <v>0</v>
      </c>
      <c r="BP16" s="8">
        <v>0</v>
      </c>
      <c r="BQ16" s="9">
        <v>76</v>
      </c>
      <c r="BR16" s="8">
        <v>808526.68</v>
      </c>
      <c r="BS16" s="9">
        <v>0</v>
      </c>
      <c r="BT16" s="40">
        <v>0</v>
      </c>
      <c r="BU16" s="9"/>
      <c r="BV16" s="8"/>
      <c r="BW16" s="9">
        <v>0</v>
      </c>
      <c r="BX16" s="40">
        <v>0</v>
      </c>
      <c r="BY16" s="9"/>
      <c r="BZ16" s="8"/>
      <c r="CA16" s="8">
        <f t="shared" si="15"/>
        <v>972168.1</v>
      </c>
      <c r="CB16" s="8">
        <f t="shared" si="16"/>
        <v>163641.41</v>
      </c>
      <c r="CC16" s="9">
        <v>163</v>
      </c>
      <c r="CD16" s="8">
        <v>163641.41</v>
      </c>
      <c r="CE16" s="9">
        <v>0</v>
      </c>
      <c r="CF16" s="8">
        <v>0</v>
      </c>
      <c r="CG16" s="9">
        <v>0</v>
      </c>
      <c r="CH16" s="8">
        <v>0</v>
      </c>
      <c r="CI16" s="9">
        <v>77</v>
      </c>
      <c r="CJ16" s="8">
        <v>808526.69</v>
      </c>
      <c r="CK16" s="9">
        <v>0</v>
      </c>
      <c r="CL16" s="40">
        <v>0</v>
      </c>
      <c r="CM16" s="9"/>
      <c r="CN16" s="8"/>
      <c r="CO16" s="9">
        <v>0</v>
      </c>
      <c r="CP16" s="40">
        <v>0</v>
      </c>
      <c r="CQ16" s="9"/>
      <c r="CR16" s="8"/>
    </row>
    <row r="17" spans="1:96" ht="15" customHeight="1" x14ac:dyDescent="0.25">
      <c r="A17" s="12">
        <v>8</v>
      </c>
      <c r="B17" s="18" t="s">
        <v>9</v>
      </c>
      <c r="C17" s="12">
        <v>330328</v>
      </c>
      <c r="D17" s="25" t="s">
        <v>156</v>
      </c>
      <c r="E17" s="25" t="s">
        <v>155</v>
      </c>
      <c r="F17" s="31" t="s">
        <v>157</v>
      </c>
      <c r="G17" s="8">
        <f t="shared" si="6"/>
        <v>27268694.59</v>
      </c>
      <c r="H17" s="8">
        <f t="shared" si="7"/>
        <v>204937.5</v>
      </c>
      <c r="I17" s="9">
        <f t="shared" si="8"/>
        <v>625</v>
      </c>
      <c r="J17" s="8">
        <f t="shared" si="5"/>
        <v>204937.5</v>
      </c>
      <c r="K17" s="9">
        <f t="shared" si="5"/>
        <v>0</v>
      </c>
      <c r="L17" s="8">
        <f t="shared" si="5"/>
        <v>0</v>
      </c>
      <c r="M17" s="9">
        <f t="shared" si="5"/>
        <v>0</v>
      </c>
      <c r="N17" s="8">
        <f t="shared" si="5"/>
        <v>0</v>
      </c>
      <c r="O17" s="9">
        <f t="shared" si="5"/>
        <v>0</v>
      </c>
      <c r="P17" s="8">
        <f t="shared" si="5"/>
        <v>0</v>
      </c>
      <c r="Q17" s="9">
        <f t="shared" si="5"/>
        <v>615</v>
      </c>
      <c r="R17" s="8">
        <f t="shared" si="5"/>
        <v>27063757.09</v>
      </c>
      <c r="S17" s="9">
        <f t="shared" si="5"/>
        <v>318</v>
      </c>
      <c r="T17" s="8">
        <f t="shared" si="5"/>
        <v>13407440.84</v>
      </c>
      <c r="U17" s="9">
        <f t="shared" si="5"/>
        <v>58</v>
      </c>
      <c r="V17" s="8">
        <f t="shared" si="5"/>
        <v>8858644.5099999998</v>
      </c>
      <c r="W17" s="9">
        <f t="shared" si="5"/>
        <v>0</v>
      </c>
      <c r="X17" s="8">
        <f t="shared" si="5"/>
        <v>0</v>
      </c>
      <c r="Y17" s="8">
        <f t="shared" si="9"/>
        <v>6817173.6500000004</v>
      </c>
      <c r="Z17" s="8">
        <f t="shared" si="10"/>
        <v>51234.38</v>
      </c>
      <c r="AA17" s="9">
        <v>156</v>
      </c>
      <c r="AB17" s="8">
        <v>51234.38</v>
      </c>
      <c r="AC17" s="9">
        <v>0</v>
      </c>
      <c r="AD17" s="8">
        <v>0</v>
      </c>
      <c r="AE17" s="9">
        <v>0</v>
      </c>
      <c r="AF17" s="8">
        <v>0</v>
      </c>
      <c r="AG17" s="9">
        <v>0</v>
      </c>
      <c r="AH17" s="8">
        <v>0</v>
      </c>
      <c r="AI17" s="9">
        <v>154</v>
      </c>
      <c r="AJ17" s="40">
        <v>6765939.2699999996</v>
      </c>
      <c r="AK17" s="9">
        <v>80</v>
      </c>
      <c r="AL17" s="8">
        <v>3351860.21</v>
      </c>
      <c r="AM17" s="9">
        <v>15</v>
      </c>
      <c r="AN17" s="40">
        <v>2214661.13</v>
      </c>
      <c r="AO17" s="9"/>
      <c r="AP17" s="8"/>
      <c r="AQ17" s="8">
        <f t="shared" si="11"/>
        <v>6817173.6500000004</v>
      </c>
      <c r="AR17" s="8">
        <f t="shared" si="12"/>
        <v>51234.38</v>
      </c>
      <c r="AS17" s="9">
        <v>156</v>
      </c>
      <c r="AT17" s="8">
        <v>51234.38</v>
      </c>
      <c r="AU17" s="9">
        <v>0</v>
      </c>
      <c r="AV17" s="8">
        <v>0</v>
      </c>
      <c r="AW17" s="9">
        <v>0</v>
      </c>
      <c r="AX17" s="8">
        <v>0</v>
      </c>
      <c r="AY17" s="9">
        <v>0</v>
      </c>
      <c r="AZ17" s="8">
        <v>0</v>
      </c>
      <c r="BA17" s="9">
        <v>154</v>
      </c>
      <c r="BB17" s="40">
        <v>6765939.2699999996</v>
      </c>
      <c r="BC17" s="9">
        <v>80</v>
      </c>
      <c r="BD17" s="8">
        <v>3351860.21</v>
      </c>
      <c r="BE17" s="9">
        <v>15</v>
      </c>
      <c r="BF17" s="40">
        <v>2214661.13</v>
      </c>
      <c r="BG17" s="9"/>
      <c r="BH17" s="8"/>
      <c r="BI17" s="8">
        <f t="shared" si="13"/>
        <v>6817173.6500000004</v>
      </c>
      <c r="BJ17" s="8">
        <f t="shared" si="14"/>
        <v>51234.38</v>
      </c>
      <c r="BK17" s="9">
        <v>156</v>
      </c>
      <c r="BL17" s="8">
        <v>51234.38</v>
      </c>
      <c r="BM17" s="9">
        <v>0</v>
      </c>
      <c r="BN17" s="8">
        <v>0</v>
      </c>
      <c r="BO17" s="9">
        <v>0</v>
      </c>
      <c r="BP17" s="8">
        <v>0</v>
      </c>
      <c r="BQ17" s="9">
        <v>0</v>
      </c>
      <c r="BR17" s="8">
        <v>0</v>
      </c>
      <c r="BS17" s="9">
        <v>154</v>
      </c>
      <c r="BT17" s="40">
        <v>6765939.2699999996</v>
      </c>
      <c r="BU17" s="9">
        <v>80</v>
      </c>
      <c r="BV17" s="8">
        <v>3351860.21</v>
      </c>
      <c r="BW17" s="9">
        <v>15</v>
      </c>
      <c r="BX17" s="40">
        <v>2214661.13</v>
      </c>
      <c r="BY17" s="9"/>
      <c r="BZ17" s="8"/>
      <c r="CA17" s="8">
        <f t="shared" si="15"/>
        <v>6817173.6399999997</v>
      </c>
      <c r="CB17" s="8">
        <f t="shared" si="16"/>
        <v>51234.36</v>
      </c>
      <c r="CC17" s="9">
        <v>157</v>
      </c>
      <c r="CD17" s="8">
        <v>51234.36</v>
      </c>
      <c r="CE17" s="9">
        <v>0</v>
      </c>
      <c r="CF17" s="8">
        <v>0</v>
      </c>
      <c r="CG17" s="9">
        <v>0</v>
      </c>
      <c r="CH17" s="8">
        <v>0</v>
      </c>
      <c r="CI17" s="9">
        <v>0</v>
      </c>
      <c r="CJ17" s="8">
        <v>0</v>
      </c>
      <c r="CK17" s="9">
        <v>153</v>
      </c>
      <c r="CL17" s="40">
        <v>6765939.2800000003</v>
      </c>
      <c r="CM17" s="9">
        <v>78</v>
      </c>
      <c r="CN17" s="8">
        <v>3351860.21</v>
      </c>
      <c r="CO17" s="9">
        <v>13</v>
      </c>
      <c r="CP17" s="40">
        <v>2214661.1200000001</v>
      </c>
      <c r="CQ17" s="9"/>
      <c r="CR17" s="8"/>
    </row>
    <row r="18" spans="1:96" ht="15" customHeight="1" x14ac:dyDescent="0.25">
      <c r="A18" s="12">
        <v>9</v>
      </c>
      <c r="B18" s="18" t="s">
        <v>10</v>
      </c>
      <c r="C18" s="12">
        <v>330291</v>
      </c>
      <c r="D18" s="25" t="s">
        <v>156</v>
      </c>
      <c r="E18" s="25" t="s">
        <v>155</v>
      </c>
      <c r="F18" s="31" t="s">
        <v>157</v>
      </c>
      <c r="G18" s="8">
        <f t="shared" si="6"/>
        <v>34906458.259999998</v>
      </c>
      <c r="H18" s="8">
        <f t="shared" si="7"/>
        <v>178477.64</v>
      </c>
      <c r="I18" s="9">
        <f t="shared" si="8"/>
        <v>325</v>
      </c>
      <c r="J18" s="8">
        <f t="shared" si="5"/>
        <v>178477.64</v>
      </c>
      <c r="K18" s="9">
        <f t="shared" si="5"/>
        <v>0</v>
      </c>
      <c r="L18" s="8">
        <f t="shared" si="5"/>
        <v>0</v>
      </c>
      <c r="M18" s="9">
        <f t="shared" si="5"/>
        <v>0</v>
      </c>
      <c r="N18" s="8">
        <f t="shared" si="5"/>
        <v>0</v>
      </c>
      <c r="O18" s="9">
        <f t="shared" si="5"/>
        <v>0</v>
      </c>
      <c r="P18" s="8">
        <f t="shared" si="5"/>
        <v>0</v>
      </c>
      <c r="Q18" s="9">
        <f t="shared" si="5"/>
        <v>1166</v>
      </c>
      <c r="R18" s="8">
        <f t="shared" si="5"/>
        <v>34727980.619999997</v>
      </c>
      <c r="S18" s="9">
        <f t="shared" si="5"/>
        <v>0</v>
      </c>
      <c r="T18" s="8">
        <f t="shared" si="5"/>
        <v>0</v>
      </c>
      <c r="U18" s="9">
        <f t="shared" si="5"/>
        <v>0</v>
      </c>
      <c r="V18" s="8">
        <f t="shared" si="5"/>
        <v>0</v>
      </c>
      <c r="W18" s="9">
        <f t="shared" si="5"/>
        <v>0</v>
      </c>
      <c r="X18" s="8">
        <f t="shared" si="5"/>
        <v>0</v>
      </c>
      <c r="Y18" s="8">
        <f t="shared" si="9"/>
        <v>8726614.5700000003</v>
      </c>
      <c r="Z18" s="8">
        <f t="shared" si="10"/>
        <v>44619.41</v>
      </c>
      <c r="AA18" s="9">
        <v>81</v>
      </c>
      <c r="AB18" s="8">
        <v>44619.41</v>
      </c>
      <c r="AC18" s="9">
        <v>0</v>
      </c>
      <c r="AD18" s="8">
        <v>0</v>
      </c>
      <c r="AE18" s="9">
        <v>0</v>
      </c>
      <c r="AF18" s="8">
        <v>0</v>
      </c>
      <c r="AG18" s="9">
        <v>0</v>
      </c>
      <c r="AH18" s="8">
        <v>0</v>
      </c>
      <c r="AI18" s="9">
        <v>292</v>
      </c>
      <c r="AJ18" s="40">
        <v>8681995.1600000001</v>
      </c>
      <c r="AK18" s="9"/>
      <c r="AL18" s="8"/>
      <c r="AM18" s="9">
        <v>0</v>
      </c>
      <c r="AN18" s="40">
        <v>0</v>
      </c>
      <c r="AO18" s="9"/>
      <c r="AP18" s="8"/>
      <c r="AQ18" s="8">
        <f t="shared" si="11"/>
        <v>8726614.5700000003</v>
      </c>
      <c r="AR18" s="8">
        <f t="shared" si="12"/>
        <v>44619.41</v>
      </c>
      <c r="AS18" s="9">
        <v>81</v>
      </c>
      <c r="AT18" s="8">
        <v>44619.41</v>
      </c>
      <c r="AU18" s="9">
        <v>0</v>
      </c>
      <c r="AV18" s="8">
        <v>0</v>
      </c>
      <c r="AW18" s="9">
        <v>0</v>
      </c>
      <c r="AX18" s="8">
        <v>0</v>
      </c>
      <c r="AY18" s="9">
        <v>0</v>
      </c>
      <c r="AZ18" s="8">
        <v>0</v>
      </c>
      <c r="BA18" s="9">
        <v>292</v>
      </c>
      <c r="BB18" s="40">
        <v>8681995.1600000001</v>
      </c>
      <c r="BC18" s="9"/>
      <c r="BD18" s="8"/>
      <c r="BE18" s="9">
        <v>0</v>
      </c>
      <c r="BF18" s="40">
        <v>0</v>
      </c>
      <c r="BG18" s="9"/>
      <c r="BH18" s="8"/>
      <c r="BI18" s="8">
        <f t="shared" si="13"/>
        <v>8726614.5700000003</v>
      </c>
      <c r="BJ18" s="8">
        <f t="shared" si="14"/>
        <v>44619.41</v>
      </c>
      <c r="BK18" s="9">
        <v>81</v>
      </c>
      <c r="BL18" s="8">
        <v>44619.41</v>
      </c>
      <c r="BM18" s="9">
        <v>0</v>
      </c>
      <c r="BN18" s="8">
        <v>0</v>
      </c>
      <c r="BO18" s="9">
        <v>0</v>
      </c>
      <c r="BP18" s="8">
        <v>0</v>
      </c>
      <c r="BQ18" s="9">
        <v>0</v>
      </c>
      <c r="BR18" s="8">
        <v>0</v>
      </c>
      <c r="BS18" s="9">
        <v>292</v>
      </c>
      <c r="BT18" s="40">
        <v>8681995.1600000001</v>
      </c>
      <c r="BU18" s="9"/>
      <c r="BV18" s="8"/>
      <c r="BW18" s="9">
        <v>0</v>
      </c>
      <c r="BX18" s="40">
        <v>0</v>
      </c>
      <c r="BY18" s="9"/>
      <c r="BZ18" s="8"/>
      <c r="CA18" s="8">
        <f t="shared" si="15"/>
        <v>8726614.5500000007</v>
      </c>
      <c r="CB18" s="8">
        <f t="shared" si="16"/>
        <v>44619.41</v>
      </c>
      <c r="CC18" s="9">
        <v>82</v>
      </c>
      <c r="CD18" s="8">
        <v>44619.41</v>
      </c>
      <c r="CE18" s="9">
        <v>0</v>
      </c>
      <c r="CF18" s="8">
        <v>0</v>
      </c>
      <c r="CG18" s="9">
        <v>0</v>
      </c>
      <c r="CH18" s="8">
        <v>0</v>
      </c>
      <c r="CI18" s="9">
        <v>0</v>
      </c>
      <c r="CJ18" s="8">
        <v>0</v>
      </c>
      <c r="CK18" s="9">
        <v>290</v>
      </c>
      <c r="CL18" s="40">
        <v>8681995.1400000006</v>
      </c>
      <c r="CM18" s="9"/>
      <c r="CN18" s="8"/>
      <c r="CO18" s="9">
        <v>0</v>
      </c>
      <c r="CP18" s="40">
        <v>0</v>
      </c>
      <c r="CQ18" s="9"/>
      <c r="CR18" s="8"/>
    </row>
    <row r="19" spans="1:96" x14ac:dyDescent="0.25">
      <c r="A19" s="12"/>
      <c r="B19" s="17" t="s">
        <v>11</v>
      </c>
      <c r="C19" s="12"/>
      <c r="D19" s="25"/>
      <c r="E19" s="25"/>
      <c r="F19" s="31"/>
      <c r="G19" s="8">
        <f t="shared" si="6"/>
        <v>0</v>
      </c>
      <c r="H19" s="8">
        <f t="shared" si="7"/>
        <v>0</v>
      </c>
      <c r="I19" s="9">
        <f t="shared" si="8"/>
        <v>0</v>
      </c>
      <c r="J19" s="8">
        <f t="shared" si="5"/>
        <v>0</v>
      </c>
      <c r="K19" s="9">
        <f t="shared" si="5"/>
        <v>0</v>
      </c>
      <c r="L19" s="8">
        <f t="shared" si="5"/>
        <v>0</v>
      </c>
      <c r="M19" s="9">
        <f t="shared" si="5"/>
        <v>0</v>
      </c>
      <c r="N19" s="8">
        <f t="shared" si="5"/>
        <v>0</v>
      </c>
      <c r="O19" s="9">
        <f t="shared" si="5"/>
        <v>0</v>
      </c>
      <c r="P19" s="8">
        <f t="shared" si="5"/>
        <v>0</v>
      </c>
      <c r="Q19" s="9">
        <f t="shared" si="5"/>
        <v>0</v>
      </c>
      <c r="R19" s="8">
        <f t="shared" si="5"/>
        <v>0</v>
      </c>
      <c r="S19" s="9">
        <f t="shared" si="5"/>
        <v>0</v>
      </c>
      <c r="T19" s="8">
        <f t="shared" si="5"/>
        <v>0</v>
      </c>
      <c r="U19" s="9">
        <f t="shared" si="5"/>
        <v>0</v>
      </c>
      <c r="V19" s="8">
        <f t="shared" si="5"/>
        <v>0</v>
      </c>
      <c r="W19" s="9">
        <f t="shared" si="5"/>
        <v>0</v>
      </c>
      <c r="X19" s="8">
        <f t="shared" si="5"/>
        <v>0</v>
      </c>
      <c r="Y19" s="8">
        <f t="shared" si="9"/>
        <v>0</v>
      </c>
      <c r="Z19" s="8">
        <f t="shared" si="10"/>
        <v>0</v>
      </c>
      <c r="AA19" s="9">
        <v>0</v>
      </c>
      <c r="AB19" s="8">
        <v>0</v>
      </c>
      <c r="AC19" s="9">
        <v>0</v>
      </c>
      <c r="AD19" s="8">
        <v>0</v>
      </c>
      <c r="AE19" s="9">
        <v>0</v>
      </c>
      <c r="AF19" s="8">
        <v>0</v>
      </c>
      <c r="AG19" s="9">
        <v>0</v>
      </c>
      <c r="AH19" s="8">
        <v>0</v>
      </c>
      <c r="AI19" s="9">
        <v>0</v>
      </c>
      <c r="AJ19" s="40">
        <v>0</v>
      </c>
      <c r="AK19" s="9"/>
      <c r="AL19" s="8"/>
      <c r="AM19" s="9">
        <v>0</v>
      </c>
      <c r="AN19" s="40">
        <v>0</v>
      </c>
      <c r="AO19" s="9"/>
      <c r="AP19" s="8"/>
      <c r="AQ19" s="8">
        <f t="shared" si="11"/>
        <v>0</v>
      </c>
      <c r="AR19" s="8">
        <f t="shared" si="12"/>
        <v>0</v>
      </c>
      <c r="AS19" s="9">
        <v>0</v>
      </c>
      <c r="AT19" s="8">
        <v>0</v>
      </c>
      <c r="AU19" s="9">
        <v>0</v>
      </c>
      <c r="AV19" s="8">
        <v>0</v>
      </c>
      <c r="AW19" s="9">
        <v>0</v>
      </c>
      <c r="AX19" s="8">
        <v>0</v>
      </c>
      <c r="AY19" s="9">
        <v>0</v>
      </c>
      <c r="AZ19" s="8">
        <v>0</v>
      </c>
      <c r="BA19" s="9">
        <v>0</v>
      </c>
      <c r="BB19" s="40">
        <v>0</v>
      </c>
      <c r="BC19" s="9"/>
      <c r="BD19" s="8"/>
      <c r="BE19" s="9">
        <v>0</v>
      </c>
      <c r="BF19" s="40">
        <v>0</v>
      </c>
      <c r="BG19" s="9"/>
      <c r="BH19" s="8"/>
      <c r="BI19" s="8">
        <f t="shared" si="13"/>
        <v>0</v>
      </c>
      <c r="BJ19" s="8">
        <f t="shared" si="14"/>
        <v>0</v>
      </c>
      <c r="BK19" s="9">
        <v>0</v>
      </c>
      <c r="BL19" s="8">
        <v>0</v>
      </c>
      <c r="BM19" s="9">
        <v>0</v>
      </c>
      <c r="BN19" s="8">
        <v>0</v>
      </c>
      <c r="BO19" s="9">
        <v>0</v>
      </c>
      <c r="BP19" s="8">
        <v>0</v>
      </c>
      <c r="BQ19" s="9">
        <v>0</v>
      </c>
      <c r="BR19" s="8">
        <v>0</v>
      </c>
      <c r="BS19" s="9">
        <v>0</v>
      </c>
      <c r="BT19" s="40">
        <v>0</v>
      </c>
      <c r="BU19" s="9"/>
      <c r="BV19" s="8"/>
      <c r="BW19" s="9">
        <v>0</v>
      </c>
      <c r="BX19" s="40">
        <v>0</v>
      </c>
      <c r="BY19" s="9"/>
      <c r="BZ19" s="8"/>
      <c r="CA19" s="8">
        <f t="shared" si="15"/>
        <v>0</v>
      </c>
      <c r="CB19" s="8">
        <f t="shared" si="16"/>
        <v>0</v>
      </c>
      <c r="CC19" s="9">
        <v>0</v>
      </c>
      <c r="CD19" s="8">
        <v>0</v>
      </c>
      <c r="CE19" s="9">
        <v>0</v>
      </c>
      <c r="CF19" s="8">
        <v>0</v>
      </c>
      <c r="CG19" s="9">
        <v>0</v>
      </c>
      <c r="CH19" s="8">
        <v>0</v>
      </c>
      <c r="CI19" s="9">
        <v>0</v>
      </c>
      <c r="CJ19" s="8">
        <v>0</v>
      </c>
      <c r="CK19" s="9">
        <v>0</v>
      </c>
      <c r="CL19" s="40">
        <v>0</v>
      </c>
      <c r="CM19" s="9"/>
      <c r="CN19" s="8"/>
      <c r="CO19" s="9">
        <v>0</v>
      </c>
      <c r="CP19" s="40">
        <v>0</v>
      </c>
      <c r="CQ19" s="9"/>
      <c r="CR19" s="8"/>
    </row>
    <row r="20" spans="1:96" ht="15" customHeight="1" x14ac:dyDescent="0.25">
      <c r="A20" s="12">
        <v>10</v>
      </c>
      <c r="B20" s="18" t="s">
        <v>12</v>
      </c>
      <c r="C20" s="12">
        <v>330106</v>
      </c>
      <c r="D20" s="25" t="s">
        <v>156</v>
      </c>
      <c r="E20" s="25" t="s">
        <v>155</v>
      </c>
      <c r="F20" s="31" t="s">
        <v>157</v>
      </c>
      <c r="G20" s="8">
        <f t="shared" si="6"/>
        <v>247338658.83000001</v>
      </c>
      <c r="H20" s="8">
        <f t="shared" si="7"/>
        <v>111166514.38</v>
      </c>
      <c r="I20" s="9">
        <f t="shared" si="8"/>
        <v>52610</v>
      </c>
      <c r="J20" s="8">
        <f t="shared" si="5"/>
        <v>38412055.090000004</v>
      </c>
      <c r="K20" s="9">
        <f t="shared" si="5"/>
        <v>17674</v>
      </c>
      <c r="L20" s="8">
        <f t="shared" si="5"/>
        <v>6889720.6100000003</v>
      </c>
      <c r="M20" s="9">
        <f t="shared" si="5"/>
        <v>66138</v>
      </c>
      <c r="N20" s="8">
        <f t="shared" si="5"/>
        <v>65864738.68</v>
      </c>
      <c r="O20" s="9">
        <f t="shared" si="5"/>
        <v>2918</v>
      </c>
      <c r="P20" s="8">
        <f t="shared" si="5"/>
        <v>43309254</v>
      </c>
      <c r="Q20" s="9">
        <f t="shared" si="5"/>
        <v>3931</v>
      </c>
      <c r="R20" s="8">
        <f t="shared" si="5"/>
        <v>92862890.450000003</v>
      </c>
      <c r="S20" s="9">
        <f t="shared" si="5"/>
        <v>0</v>
      </c>
      <c r="T20" s="8">
        <f t="shared" si="5"/>
        <v>0</v>
      </c>
      <c r="U20" s="9">
        <f t="shared" si="5"/>
        <v>38</v>
      </c>
      <c r="V20" s="8">
        <f t="shared" si="5"/>
        <v>5234435.4000000004</v>
      </c>
      <c r="W20" s="9">
        <f t="shared" si="5"/>
        <v>0</v>
      </c>
      <c r="X20" s="8">
        <f t="shared" si="5"/>
        <v>0</v>
      </c>
      <c r="Y20" s="8">
        <f t="shared" si="9"/>
        <v>62624256.689999998</v>
      </c>
      <c r="Z20" s="8">
        <f t="shared" si="10"/>
        <v>28581220.579999998</v>
      </c>
      <c r="AA20" s="9">
        <v>13153</v>
      </c>
      <c r="AB20" s="8">
        <v>9784619.9299999997</v>
      </c>
      <c r="AC20" s="9">
        <v>4419</v>
      </c>
      <c r="AD20" s="8">
        <v>1722430.15</v>
      </c>
      <c r="AE20" s="9">
        <v>16535</v>
      </c>
      <c r="AF20" s="8">
        <v>17074170.5</v>
      </c>
      <c r="AG20" s="9">
        <v>730</v>
      </c>
      <c r="AH20" s="8">
        <v>10827313.5</v>
      </c>
      <c r="AI20" s="9">
        <v>983</v>
      </c>
      <c r="AJ20" s="40">
        <v>23215722.609999999</v>
      </c>
      <c r="AK20" s="9"/>
      <c r="AL20" s="8"/>
      <c r="AM20" s="9">
        <v>10</v>
      </c>
      <c r="AN20" s="40">
        <v>1308608.8500000001</v>
      </c>
      <c r="AO20" s="9"/>
      <c r="AP20" s="8"/>
      <c r="AQ20" s="8">
        <f t="shared" si="11"/>
        <v>62624256.689999998</v>
      </c>
      <c r="AR20" s="8">
        <f t="shared" si="12"/>
        <v>28581220.579999998</v>
      </c>
      <c r="AS20" s="9">
        <v>13153</v>
      </c>
      <c r="AT20" s="8">
        <v>9784619.9299999997</v>
      </c>
      <c r="AU20" s="9">
        <v>4419</v>
      </c>
      <c r="AV20" s="8">
        <v>1722430.15</v>
      </c>
      <c r="AW20" s="9">
        <v>16535</v>
      </c>
      <c r="AX20" s="8">
        <v>17074170.5</v>
      </c>
      <c r="AY20" s="9">
        <v>730</v>
      </c>
      <c r="AZ20" s="8">
        <v>10827313.5</v>
      </c>
      <c r="BA20" s="9">
        <v>983</v>
      </c>
      <c r="BB20" s="40">
        <v>23215722.609999999</v>
      </c>
      <c r="BC20" s="9"/>
      <c r="BD20" s="8"/>
      <c r="BE20" s="9">
        <v>10</v>
      </c>
      <c r="BF20" s="40">
        <v>1308608.8500000001</v>
      </c>
      <c r="BG20" s="9"/>
      <c r="BH20" s="8"/>
      <c r="BI20" s="8">
        <f t="shared" si="13"/>
        <v>62624256.689999998</v>
      </c>
      <c r="BJ20" s="8">
        <f t="shared" si="14"/>
        <v>28581220.579999998</v>
      </c>
      <c r="BK20" s="9">
        <v>13153</v>
      </c>
      <c r="BL20" s="8">
        <v>9784619.9299999997</v>
      </c>
      <c r="BM20" s="9">
        <v>4419</v>
      </c>
      <c r="BN20" s="8">
        <v>1722430.15</v>
      </c>
      <c r="BO20" s="9">
        <v>16535</v>
      </c>
      <c r="BP20" s="8">
        <v>17074170.5</v>
      </c>
      <c r="BQ20" s="9">
        <v>730</v>
      </c>
      <c r="BR20" s="8">
        <v>10827313.5</v>
      </c>
      <c r="BS20" s="9">
        <v>983</v>
      </c>
      <c r="BT20" s="40">
        <v>23215722.609999999</v>
      </c>
      <c r="BU20" s="9"/>
      <c r="BV20" s="8"/>
      <c r="BW20" s="9">
        <v>10</v>
      </c>
      <c r="BX20" s="40">
        <v>1308608.8500000001</v>
      </c>
      <c r="BY20" s="9"/>
      <c r="BZ20" s="8"/>
      <c r="CA20" s="8">
        <f t="shared" si="15"/>
        <v>59465888.759999998</v>
      </c>
      <c r="CB20" s="8">
        <f t="shared" si="16"/>
        <v>25422852.640000001</v>
      </c>
      <c r="CC20" s="9">
        <v>13151</v>
      </c>
      <c r="CD20" s="8">
        <v>9058195.3000000007</v>
      </c>
      <c r="CE20" s="9">
        <v>4417</v>
      </c>
      <c r="CF20" s="8">
        <v>1722430.16</v>
      </c>
      <c r="CG20" s="9">
        <v>16533</v>
      </c>
      <c r="CH20" s="8">
        <v>14642227.18</v>
      </c>
      <c r="CI20" s="9">
        <v>728</v>
      </c>
      <c r="CJ20" s="8">
        <v>10827313.5</v>
      </c>
      <c r="CK20" s="9">
        <v>982</v>
      </c>
      <c r="CL20" s="40">
        <v>23215722.620000001</v>
      </c>
      <c r="CM20" s="9"/>
      <c r="CN20" s="8"/>
      <c r="CO20" s="9">
        <v>8</v>
      </c>
      <c r="CP20" s="40">
        <v>1308608.8500000001</v>
      </c>
      <c r="CQ20" s="9"/>
      <c r="CR20" s="8"/>
    </row>
    <row r="21" spans="1:96" ht="15" customHeight="1" x14ac:dyDescent="0.25">
      <c r="A21" s="12">
        <v>11</v>
      </c>
      <c r="B21" s="18" t="s">
        <v>13</v>
      </c>
      <c r="C21" s="12">
        <v>330287</v>
      </c>
      <c r="D21" s="25" t="s">
        <v>156</v>
      </c>
      <c r="E21" s="25" t="s">
        <v>155</v>
      </c>
      <c r="F21" s="31" t="s">
        <v>157</v>
      </c>
      <c r="G21" s="8">
        <f t="shared" si="6"/>
        <v>113475517.5</v>
      </c>
      <c r="H21" s="8">
        <f t="shared" si="7"/>
        <v>4238230.12</v>
      </c>
      <c r="I21" s="9">
        <f t="shared" si="8"/>
        <v>351</v>
      </c>
      <c r="J21" s="8">
        <f t="shared" si="5"/>
        <v>12051.18</v>
      </c>
      <c r="K21" s="9">
        <f t="shared" si="5"/>
        <v>6158</v>
      </c>
      <c r="L21" s="8">
        <f t="shared" si="5"/>
        <v>2729647.32</v>
      </c>
      <c r="M21" s="9">
        <f t="shared" si="5"/>
        <v>746</v>
      </c>
      <c r="N21" s="8">
        <f t="shared" si="5"/>
        <v>1496531.62</v>
      </c>
      <c r="O21" s="9">
        <f t="shared" si="5"/>
        <v>0</v>
      </c>
      <c r="P21" s="8">
        <f t="shared" si="5"/>
        <v>0</v>
      </c>
      <c r="Q21" s="9">
        <f t="shared" si="5"/>
        <v>3596</v>
      </c>
      <c r="R21" s="8">
        <f t="shared" si="5"/>
        <v>109237287.38</v>
      </c>
      <c r="S21" s="9">
        <f t="shared" si="5"/>
        <v>0</v>
      </c>
      <c r="T21" s="8">
        <f t="shared" si="5"/>
        <v>0</v>
      </c>
      <c r="U21" s="9">
        <f t="shared" si="5"/>
        <v>47</v>
      </c>
      <c r="V21" s="8">
        <f t="shared" si="5"/>
        <v>8173517.6299999999</v>
      </c>
      <c r="W21" s="9">
        <f t="shared" si="5"/>
        <v>0</v>
      </c>
      <c r="X21" s="8">
        <f t="shared" si="5"/>
        <v>0</v>
      </c>
      <c r="Y21" s="8">
        <f t="shared" si="9"/>
        <v>28368879.390000001</v>
      </c>
      <c r="Z21" s="8">
        <f t="shared" si="10"/>
        <v>1059557.54</v>
      </c>
      <c r="AA21" s="9">
        <v>88</v>
      </c>
      <c r="AB21" s="8">
        <v>3012.8</v>
      </c>
      <c r="AC21" s="9">
        <v>1540</v>
      </c>
      <c r="AD21" s="8">
        <v>682411.83</v>
      </c>
      <c r="AE21" s="9">
        <v>187</v>
      </c>
      <c r="AF21" s="8">
        <v>374132.91</v>
      </c>
      <c r="AG21" s="9">
        <v>0</v>
      </c>
      <c r="AH21" s="8">
        <v>0</v>
      </c>
      <c r="AI21" s="9">
        <v>899</v>
      </c>
      <c r="AJ21" s="40">
        <v>27309321.850000001</v>
      </c>
      <c r="AK21" s="9"/>
      <c r="AL21" s="8"/>
      <c r="AM21" s="9">
        <v>12</v>
      </c>
      <c r="AN21" s="40">
        <v>2043379.41</v>
      </c>
      <c r="AO21" s="9"/>
      <c r="AP21" s="8"/>
      <c r="AQ21" s="8">
        <f t="shared" si="11"/>
        <v>28368879.390000001</v>
      </c>
      <c r="AR21" s="8">
        <f t="shared" si="12"/>
        <v>1059557.54</v>
      </c>
      <c r="AS21" s="9">
        <v>88</v>
      </c>
      <c r="AT21" s="8">
        <v>3012.8</v>
      </c>
      <c r="AU21" s="9">
        <v>1540</v>
      </c>
      <c r="AV21" s="8">
        <v>682411.83</v>
      </c>
      <c r="AW21" s="9">
        <v>187</v>
      </c>
      <c r="AX21" s="8">
        <v>374132.91</v>
      </c>
      <c r="AY21" s="9">
        <v>0</v>
      </c>
      <c r="AZ21" s="8">
        <v>0</v>
      </c>
      <c r="BA21" s="9">
        <v>899</v>
      </c>
      <c r="BB21" s="40">
        <v>27309321.850000001</v>
      </c>
      <c r="BC21" s="9"/>
      <c r="BD21" s="8"/>
      <c r="BE21" s="9">
        <v>12</v>
      </c>
      <c r="BF21" s="40">
        <v>2043379.41</v>
      </c>
      <c r="BG21" s="9"/>
      <c r="BH21" s="8"/>
      <c r="BI21" s="8">
        <f t="shared" si="13"/>
        <v>28368879.390000001</v>
      </c>
      <c r="BJ21" s="8">
        <f t="shared" si="14"/>
        <v>1059557.54</v>
      </c>
      <c r="BK21" s="9">
        <v>88</v>
      </c>
      <c r="BL21" s="8">
        <v>3012.8</v>
      </c>
      <c r="BM21" s="9">
        <v>1540</v>
      </c>
      <c r="BN21" s="8">
        <v>682411.83</v>
      </c>
      <c r="BO21" s="9">
        <v>187</v>
      </c>
      <c r="BP21" s="8">
        <v>374132.91</v>
      </c>
      <c r="BQ21" s="9">
        <v>0</v>
      </c>
      <c r="BR21" s="8">
        <v>0</v>
      </c>
      <c r="BS21" s="9">
        <v>899</v>
      </c>
      <c r="BT21" s="40">
        <v>27309321.850000001</v>
      </c>
      <c r="BU21" s="9"/>
      <c r="BV21" s="8"/>
      <c r="BW21" s="9">
        <v>12</v>
      </c>
      <c r="BX21" s="40">
        <v>2043379.41</v>
      </c>
      <c r="BY21" s="9"/>
      <c r="BZ21" s="8"/>
      <c r="CA21" s="8">
        <f t="shared" si="15"/>
        <v>28368879.329999998</v>
      </c>
      <c r="CB21" s="8">
        <f t="shared" si="16"/>
        <v>1059557.5</v>
      </c>
      <c r="CC21" s="9">
        <v>87</v>
      </c>
      <c r="CD21" s="8">
        <v>3012.78</v>
      </c>
      <c r="CE21" s="9">
        <v>1538</v>
      </c>
      <c r="CF21" s="8">
        <v>682411.83</v>
      </c>
      <c r="CG21" s="9">
        <v>185</v>
      </c>
      <c r="CH21" s="8">
        <v>374132.89</v>
      </c>
      <c r="CI21" s="9">
        <v>0</v>
      </c>
      <c r="CJ21" s="8">
        <v>0</v>
      </c>
      <c r="CK21" s="9">
        <v>899</v>
      </c>
      <c r="CL21" s="40">
        <v>27309321.829999998</v>
      </c>
      <c r="CM21" s="9"/>
      <c r="CN21" s="8"/>
      <c r="CO21" s="9">
        <v>11</v>
      </c>
      <c r="CP21" s="40">
        <v>2043379.4</v>
      </c>
      <c r="CQ21" s="9"/>
      <c r="CR21" s="8"/>
    </row>
    <row r="22" spans="1:96" ht="15" customHeight="1" x14ac:dyDescent="0.25">
      <c r="A22" s="12">
        <v>12</v>
      </c>
      <c r="B22" s="18" t="s">
        <v>14</v>
      </c>
      <c r="C22" s="12">
        <v>330292</v>
      </c>
      <c r="D22" s="25" t="s">
        <v>156</v>
      </c>
      <c r="E22" s="25" t="s">
        <v>155</v>
      </c>
      <c r="F22" s="31" t="s">
        <v>157</v>
      </c>
      <c r="G22" s="8">
        <f t="shared" si="6"/>
        <v>23022212.469999999</v>
      </c>
      <c r="H22" s="8">
        <f t="shared" si="7"/>
        <v>2475858.2599999998</v>
      </c>
      <c r="I22" s="9">
        <f t="shared" si="8"/>
        <v>8227</v>
      </c>
      <c r="J22" s="8">
        <f t="shared" si="5"/>
        <v>1957189.92</v>
      </c>
      <c r="K22" s="9">
        <f t="shared" si="5"/>
        <v>0</v>
      </c>
      <c r="L22" s="8">
        <f t="shared" si="5"/>
        <v>0</v>
      </c>
      <c r="M22" s="9">
        <f t="shared" si="5"/>
        <v>0</v>
      </c>
      <c r="N22" s="8">
        <f t="shared" si="5"/>
        <v>518668.34</v>
      </c>
      <c r="O22" s="9">
        <f t="shared" si="5"/>
        <v>169</v>
      </c>
      <c r="P22" s="8">
        <f t="shared" si="5"/>
        <v>1549380.34</v>
      </c>
      <c r="Q22" s="9">
        <f t="shared" si="5"/>
        <v>930</v>
      </c>
      <c r="R22" s="8">
        <f t="shared" si="5"/>
        <v>18996973.870000001</v>
      </c>
      <c r="S22" s="9">
        <f t="shared" si="5"/>
        <v>0</v>
      </c>
      <c r="T22" s="8">
        <f t="shared" si="5"/>
        <v>0</v>
      </c>
      <c r="U22" s="9">
        <f t="shared" si="5"/>
        <v>0</v>
      </c>
      <c r="V22" s="8">
        <f t="shared" si="5"/>
        <v>0</v>
      </c>
      <c r="W22" s="9">
        <f t="shared" si="5"/>
        <v>0</v>
      </c>
      <c r="X22" s="8">
        <f t="shared" si="5"/>
        <v>0</v>
      </c>
      <c r="Y22" s="8">
        <f t="shared" si="9"/>
        <v>5755553.1299999999</v>
      </c>
      <c r="Z22" s="8">
        <f t="shared" si="10"/>
        <v>618964.56999999995</v>
      </c>
      <c r="AA22" s="9">
        <v>2057</v>
      </c>
      <c r="AB22" s="8">
        <v>489297.48</v>
      </c>
      <c r="AC22" s="9">
        <v>0</v>
      </c>
      <c r="AD22" s="8">
        <v>0</v>
      </c>
      <c r="AE22" s="9">
        <v>0</v>
      </c>
      <c r="AF22" s="8">
        <v>129667.09</v>
      </c>
      <c r="AG22" s="9">
        <v>42</v>
      </c>
      <c r="AH22" s="8">
        <v>387345.09</v>
      </c>
      <c r="AI22" s="9">
        <v>233</v>
      </c>
      <c r="AJ22" s="40">
        <v>4749243.47</v>
      </c>
      <c r="AK22" s="9"/>
      <c r="AL22" s="8"/>
      <c r="AM22" s="9">
        <v>0</v>
      </c>
      <c r="AN22" s="40">
        <v>0</v>
      </c>
      <c r="AO22" s="9"/>
      <c r="AP22" s="8"/>
      <c r="AQ22" s="8">
        <f t="shared" si="11"/>
        <v>5755553.1299999999</v>
      </c>
      <c r="AR22" s="8">
        <f t="shared" si="12"/>
        <v>618964.56999999995</v>
      </c>
      <c r="AS22" s="9">
        <v>2057</v>
      </c>
      <c r="AT22" s="8">
        <v>489297.48</v>
      </c>
      <c r="AU22" s="9">
        <v>0</v>
      </c>
      <c r="AV22" s="8">
        <v>0</v>
      </c>
      <c r="AW22" s="9">
        <v>0</v>
      </c>
      <c r="AX22" s="8">
        <v>129667.09</v>
      </c>
      <c r="AY22" s="9">
        <v>42</v>
      </c>
      <c r="AZ22" s="8">
        <v>387345.09</v>
      </c>
      <c r="BA22" s="9">
        <v>233</v>
      </c>
      <c r="BB22" s="40">
        <v>4749243.47</v>
      </c>
      <c r="BC22" s="9"/>
      <c r="BD22" s="8"/>
      <c r="BE22" s="9">
        <v>0</v>
      </c>
      <c r="BF22" s="40">
        <v>0</v>
      </c>
      <c r="BG22" s="9"/>
      <c r="BH22" s="8"/>
      <c r="BI22" s="8">
        <f t="shared" si="13"/>
        <v>5755553.1299999999</v>
      </c>
      <c r="BJ22" s="8">
        <f t="shared" si="14"/>
        <v>618964.56999999995</v>
      </c>
      <c r="BK22" s="9">
        <v>2057</v>
      </c>
      <c r="BL22" s="8">
        <v>489297.48</v>
      </c>
      <c r="BM22" s="9">
        <v>0</v>
      </c>
      <c r="BN22" s="8">
        <v>0</v>
      </c>
      <c r="BO22" s="9">
        <v>0</v>
      </c>
      <c r="BP22" s="8">
        <v>129667.09</v>
      </c>
      <c r="BQ22" s="9">
        <v>42</v>
      </c>
      <c r="BR22" s="8">
        <v>387345.09</v>
      </c>
      <c r="BS22" s="9">
        <v>233</v>
      </c>
      <c r="BT22" s="40">
        <v>4749243.47</v>
      </c>
      <c r="BU22" s="9"/>
      <c r="BV22" s="8"/>
      <c r="BW22" s="9">
        <v>0</v>
      </c>
      <c r="BX22" s="40">
        <v>0</v>
      </c>
      <c r="BY22" s="9"/>
      <c r="BZ22" s="8"/>
      <c r="CA22" s="8">
        <f t="shared" si="15"/>
        <v>5755553.0800000001</v>
      </c>
      <c r="CB22" s="8">
        <f t="shared" si="16"/>
        <v>618964.55000000005</v>
      </c>
      <c r="CC22" s="9">
        <v>2056</v>
      </c>
      <c r="CD22" s="8">
        <v>489297.48</v>
      </c>
      <c r="CE22" s="9">
        <v>0</v>
      </c>
      <c r="CF22" s="8">
        <v>0</v>
      </c>
      <c r="CG22" s="9">
        <v>0</v>
      </c>
      <c r="CH22" s="8">
        <v>129667.07</v>
      </c>
      <c r="CI22" s="9">
        <v>43</v>
      </c>
      <c r="CJ22" s="8">
        <v>387345.07</v>
      </c>
      <c r="CK22" s="9">
        <v>231</v>
      </c>
      <c r="CL22" s="40">
        <v>4749243.46</v>
      </c>
      <c r="CM22" s="9"/>
      <c r="CN22" s="8"/>
      <c r="CO22" s="9">
        <v>0</v>
      </c>
      <c r="CP22" s="40">
        <v>0</v>
      </c>
      <c r="CQ22" s="9"/>
      <c r="CR22" s="8"/>
    </row>
    <row r="23" spans="1:96" ht="15" customHeight="1" x14ac:dyDescent="0.25">
      <c r="A23" s="12">
        <v>13</v>
      </c>
      <c r="B23" s="18" t="s">
        <v>15</v>
      </c>
      <c r="C23" s="12">
        <v>330104</v>
      </c>
      <c r="D23" s="25" t="s">
        <v>156</v>
      </c>
      <c r="E23" s="25" t="s">
        <v>155</v>
      </c>
      <c r="F23" s="31" t="s">
        <v>157</v>
      </c>
      <c r="G23" s="8">
        <f t="shared" si="6"/>
        <v>109170969.78</v>
      </c>
      <c r="H23" s="8">
        <f t="shared" si="7"/>
        <v>62106404.159999996</v>
      </c>
      <c r="I23" s="9">
        <f t="shared" si="8"/>
        <v>59315</v>
      </c>
      <c r="J23" s="8">
        <f t="shared" si="5"/>
        <v>27153046.02</v>
      </c>
      <c r="K23" s="9">
        <f t="shared" si="5"/>
        <v>8917</v>
      </c>
      <c r="L23" s="8">
        <f t="shared" si="5"/>
        <v>3461523.09</v>
      </c>
      <c r="M23" s="9">
        <f t="shared" si="5"/>
        <v>37465</v>
      </c>
      <c r="N23" s="8">
        <f t="shared" si="5"/>
        <v>31491835.050000001</v>
      </c>
      <c r="O23" s="9">
        <f t="shared" si="5"/>
        <v>744</v>
      </c>
      <c r="P23" s="8">
        <f t="shared" si="5"/>
        <v>5367102.09</v>
      </c>
      <c r="Q23" s="9">
        <f t="shared" si="5"/>
        <v>2587</v>
      </c>
      <c r="R23" s="8">
        <f t="shared" si="5"/>
        <v>41697463.530000001</v>
      </c>
      <c r="S23" s="9">
        <f t="shared" si="5"/>
        <v>0</v>
      </c>
      <c r="T23" s="8">
        <f t="shared" si="5"/>
        <v>0</v>
      </c>
      <c r="U23" s="9">
        <f t="shared" si="5"/>
        <v>2</v>
      </c>
      <c r="V23" s="8">
        <f t="shared" si="5"/>
        <v>255736</v>
      </c>
      <c r="W23" s="9">
        <f t="shared" si="5"/>
        <v>0</v>
      </c>
      <c r="X23" s="8">
        <f t="shared" si="5"/>
        <v>0</v>
      </c>
      <c r="Y23" s="8">
        <f t="shared" si="9"/>
        <v>27716074.57</v>
      </c>
      <c r="Z23" s="8">
        <f t="shared" si="10"/>
        <v>15949933.17</v>
      </c>
      <c r="AA23" s="9">
        <v>14829</v>
      </c>
      <c r="AB23" s="8">
        <v>6957594.3600000003</v>
      </c>
      <c r="AC23" s="9">
        <v>2229</v>
      </c>
      <c r="AD23" s="8">
        <v>865380.77</v>
      </c>
      <c r="AE23" s="9">
        <v>9366</v>
      </c>
      <c r="AF23" s="8">
        <v>8126958.04</v>
      </c>
      <c r="AG23" s="9">
        <v>186</v>
      </c>
      <c r="AH23" s="8">
        <v>1341775.52</v>
      </c>
      <c r="AI23" s="9">
        <v>647</v>
      </c>
      <c r="AJ23" s="40">
        <v>10424365.880000001</v>
      </c>
      <c r="AK23" s="9"/>
      <c r="AL23" s="8"/>
      <c r="AM23" s="9">
        <v>1</v>
      </c>
      <c r="AN23" s="40">
        <v>63934</v>
      </c>
      <c r="AO23" s="9"/>
      <c r="AP23" s="8"/>
      <c r="AQ23" s="8">
        <f t="shared" si="11"/>
        <v>27716074.57</v>
      </c>
      <c r="AR23" s="8">
        <f t="shared" si="12"/>
        <v>15949933.17</v>
      </c>
      <c r="AS23" s="9">
        <v>14829</v>
      </c>
      <c r="AT23" s="8">
        <v>6957594.3600000003</v>
      </c>
      <c r="AU23" s="9">
        <v>2229</v>
      </c>
      <c r="AV23" s="8">
        <v>865380.77</v>
      </c>
      <c r="AW23" s="9">
        <v>9366</v>
      </c>
      <c r="AX23" s="8">
        <v>8126958.04</v>
      </c>
      <c r="AY23" s="9">
        <v>186</v>
      </c>
      <c r="AZ23" s="8">
        <v>1341775.52</v>
      </c>
      <c r="BA23" s="9">
        <v>647</v>
      </c>
      <c r="BB23" s="40">
        <v>10424365.880000001</v>
      </c>
      <c r="BC23" s="9"/>
      <c r="BD23" s="8"/>
      <c r="BE23" s="9">
        <v>1</v>
      </c>
      <c r="BF23" s="40">
        <f>63934+127868</f>
        <v>191802</v>
      </c>
      <c r="BG23" s="9"/>
      <c r="BH23" s="8"/>
      <c r="BI23" s="8">
        <f t="shared" si="13"/>
        <v>27716074.57</v>
      </c>
      <c r="BJ23" s="8">
        <f t="shared" si="14"/>
        <v>15949933.17</v>
      </c>
      <c r="BK23" s="9">
        <v>14829</v>
      </c>
      <c r="BL23" s="8">
        <v>6957594.3600000003</v>
      </c>
      <c r="BM23" s="9">
        <v>2229</v>
      </c>
      <c r="BN23" s="8">
        <v>865380.77</v>
      </c>
      <c r="BO23" s="9">
        <v>9366</v>
      </c>
      <c r="BP23" s="8">
        <v>8126958.04</v>
      </c>
      <c r="BQ23" s="9">
        <v>186</v>
      </c>
      <c r="BR23" s="8">
        <v>1341775.52</v>
      </c>
      <c r="BS23" s="9">
        <v>647</v>
      </c>
      <c r="BT23" s="40">
        <v>10424365.880000001</v>
      </c>
      <c r="BU23" s="9"/>
      <c r="BV23" s="8"/>
      <c r="BW23" s="9"/>
      <c r="BX23" s="40"/>
      <c r="BY23" s="9"/>
      <c r="BZ23" s="8"/>
      <c r="CA23" s="8">
        <f t="shared" si="15"/>
        <v>26022746.07</v>
      </c>
      <c r="CB23" s="8">
        <f t="shared" si="16"/>
        <v>14256604.65</v>
      </c>
      <c r="CC23" s="9">
        <v>14828</v>
      </c>
      <c r="CD23" s="8">
        <v>6280262.9400000004</v>
      </c>
      <c r="CE23" s="9">
        <v>2230</v>
      </c>
      <c r="CF23" s="8">
        <v>865380.78</v>
      </c>
      <c r="CG23" s="9">
        <v>9367</v>
      </c>
      <c r="CH23" s="8">
        <v>7110960.9299999997</v>
      </c>
      <c r="CI23" s="9">
        <v>186</v>
      </c>
      <c r="CJ23" s="8">
        <v>1341775.53</v>
      </c>
      <c r="CK23" s="9">
        <v>646</v>
      </c>
      <c r="CL23" s="40">
        <v>10424365.890000001</v>
      </c>
      <c r="CM23" s="9"/>
      <c r="CN23" s="8"/>
      <c r="CO23" s="9">
        <v>0</v>
      </c>
      <c r="CP23" s="40"/>
      <c r="CQ23" s="9"/>
      <c r="CR23" s="8"/>
    </row>
    <row r="24" spans="1:96" ht="15" customHeight="1" x14ac:dyDescent="0.25">
      <c r="A24" s="12">
        <v>14</v>
      </c>
      <c r="B24" s="18" t="s">
        <v>16</v>
      </c>
      <c r="C24" s="12">
        <v>330109</v>
      </c>
      <c r="D24" s="25" t="s">
        <v>156</v>
      </c>
      <c r="E24" s="25" t="s">
        <v>155</v>
      </c>
      <c r="F24" s="31" t="s">
        <v>157</v>
      </c>
      <c r="G24" s="8">
        <f t="shared" si="6"/>
        <v>181965146.28</v>
      </c>
      <c r="H24" s="8">
        <f t="shared" si="7"/>
        <v>32920922.530000001</v>
      </c>
      <c r="I24" s="9">
        <f t="shared" si="8"/>
        <v>45988</v>
      </c>
      <c r="J24" s="8">
        <f t="shared" si="5"/>
        <v>15927883.48</v>
      </c>
      <c r="K24" s="9">
        <f t="shared" si="5"/>
        <v>7041</v>
      </c>
      <c r="L24" s="8">
        <f t="shared" si="5"/>
        <v>3078113.65</v>
      </c>
      <c r="M24" s="9">
        <f t="shared" si="5"/>
        <v>36841</v>
      </c>
      <c r="N24" s="8">
        <f t="shared" si="5"/>
        <v>13914925.4</v>
      </c>
      <c r="O24" s="9">
        <f t="shared" si="5"/>
        <v>542</v>
      </c>
      <c r="P24" s="8">
        <f t="shared" si="5"/>
        <v>3913723.03</v>
      </c>
      <c r="Q24" s="9">
        <f t="shared" si="5"/>
        <v>2325</v>
      </c>
      <c r="R24" s="8">
        <f t="shared" si="5"/>
        <v>145130500.72</v>
      </c>
      <c r="S24" s="9">
        <f t="shared" si="5"/>
        <v>0</v>
      </c>
      <c r="T24" s="8">
        <f t="shared" si="5"/>
        <v>0</v>
      </c>
      <c r="U24" s="9">
        <f t="shared" si="5"/>
        <v>364</v>
      </c>
      <c r="V24" s="8">
        <f t="shared" si="5"/>
        <v>75589694.849999994</v>
      </c>
      <c r="W24" s="9">
        <f t="shared" si="5"/>
        <v>0</v>
      </c>
      <c r="X24" s="8">
        <f t="shared" si="5"/>
        <v>0</v>
      </c>
      <c r="Y24" s="8">
        <f t="shared" si="9"/>
        <v>45686869.280000001</v>
      </c>
      <c r="Z24" s="8">
        <f t="shared" si="10"/>
        <v>8425813.3399999999</v>
      </c>
      <c r="AA24" s="9">
        <v>11497</v>
      </c>
      <c r="AB24" s="8">
        <v>4068027.26</v>
      </c>
      <c r="AC24" s="9">
        <v>1760</v>
      </c>
      <c r="AD24" s="8">
        <v>769528.41</v>
      </c>
      <c r="AE24" s="9">
        <v>9210</v>
      </c>
      <c r="AF24" s="8">
        <v>3588257.67</v>
      </c>
      <c r="AG24" s="9">
        <v>136</v>
      </c>
      <c r="AH24" s="8">
        <v>978430.76</v>
      </c>
      <c r="AI24" s="9">
        <v>581</v>
      </c>
      <c r="AJ24" s="40">
        <v>36282625.18</v>
      </c>
      <c r="AK24" s="9"/>
      <c r="AL24" s="8"/>
      <c r="AM24" s="9">
        <v>91</v>
      </c>
      <c r="AN24" s="40">
        <v>18897423.710000001</v>
      </c>
      <c r="AO24" s="9"/>
      <c r="AP24" s="8"/>
      <c r="AQ24" s="8">
        <f t="shared" si="11"/>
        <v>45686869.280000001</v>
      </c>
      <c r="AR24" s="8">
        <f t="shared" si="12"/>
        <v>8425813.3399999999</v>
      </c>
      <c r="AS24" s="9">
        <v>11497</v>
      </c>
      <c r="AT24" s="8">
        <v>4068027.26</v>
      </c>
      <c r="AU24" s="9">
        <v>1760</v>
      </c>
      <c r="AV24" s="8">
        <v>769528.41</v>
      </c>
      <c r="AW24" s="9">
        <v>9210</v>
      </c>
      <c r="AX24" s="8">
        <v>3588257.67</v>
      </c>
      <c r="AY24" s="9">
        <v>136</v>
      </c>
      <c r="AZ24" s="8">
        <v>978430.76</v>
      </c>
      <c r="BA24" s="9">
        <v>581</v>
      </c>
      <c r="BB24" s="40">
        <v>36282625.18</v>
      </c>
      <c r="BC24" s="9"/>
      <c r="BD24" s="8"/>
      <c r="BE24" s="9">
        <v>91</v>
      </c>
      <c r="BF24" s="40">
        <v>18897423.710000001</v>
      </c>
      <c r="BG24" s="9"/>
      <c r="BH24" s="8"/>
      <c r="BI24" s="8">
        <f t="shared" si="13"/>
        <v>45686869.280000001</v>
      </c>
      <c r="BJ24" s="8">
        <f t="shared" si="14"/>
        <v>8425813.3399999999</v>
      </c>
      <c r="BK24" s="9">
        <v>11497</v>
      </c>
      <c r="BL24" s="8">
        <v>4068027.26</v>
      </c>
      <c r="BM24" s="9">
        <v>1760</v>
      </c>
      <c r="BN24" s="8">
        <v>769528.41</v>
      </c>
      <c r="BO24" s="9">
        <v>9210</v>
      </c>
      <c r="BP24" s="8">
        <v>3588257.67</v>
      </c>
      <c r="BQ24" s="9">
        <v>136</v>
      </c>
      <c r="BR24" s="8">
        <v>978430.76</v>
      </c>
      <c r="BS24" s="9">
        <v>581</v>
      </c>
      <c r="BT24" s="40">
        <v>36282625.18</v>
      </c>
      <c r="BU24" s="9"/>
      <c r="BV24" s="8"/>
      <c r="BW24" s="9">
        <v>91</v>
      </c>
      <c r="BX24" s="40">
        <v>18897423.710000001</v>
      </c>
      <c r="BY24" s="9"/>
      <c r="BZ24" s="8"/>
      <c r="CA24" s="8">
        <f t="shared" si="15"/>
        <v>44904538.439999998</v>
      </c>
      <c r="CB24" s="8">
        <f t="shared" si="16"/>
        <v>7643482.5099999998</v>
      </c>
      <c r="CC24" s="9">
        <v>11497</v>
      </c>
      <c r="CD24" s="8">
        <v>3723801.7</v>
      </c>
      <c r="CE24" s="9">
        <v>1761</v>
      </c>
      <c r="CF24" s="8">
        <v>769528.42</v>
      </c>
      <c r="CG24" s="9">
        <v>9211</v>
      </c>
      <c r="CH24" s="8">
        <v>3150152.39</v>
      </c>
      <c r="CI24" s="9">
        <v>134</v>
      </c>
      <c r="CJ24" s="8">
        <v>978430.75</v>
      </c>
      <c r="CK24" s="9">
        <v>582</v>
      </c>
      <c r="CL24" s="40">
        <v>36282625.18</v>
      </c>
      <c r="CM24" s="9"/>
      <c r="CN24" s="8"/>
      <c r="CO24" s="9">
        <v>91</v>
      </c>
      <c r="CP24" s="40">
        <v>18897423.719999999</v>
      </c>
      <c r="CQ24" s="9"/>
      <c r="CR24" s="8"/>
    </row>
    <row r="25" spans="1:96" ht="15" customHeight="1" x14ac:dyDescent="0.25">
      <c r="A25" s="12">
        <v>15</v>
      </c>
      <c r="B25" s="18" t="s">
        <v>17</v>
      </c>
      <c r="C25" s="12">
        <v>330099</v>
      </c>
      <c r="D25" s="25" t="s">
        <v>156</v>
      </c>
      <c r="E25" s="25" t="s">
        <v>155</v>
      </c>
      <c r="F25" s="31" t="s">
        <v>157</v>
      </c>
      <c r="G25" s="8">
        <f t="shared" si="6"/>
        <v>34235383.649999999</v>
      </c>
      <c r="H25" s="8">
        <f t="shared" si="7"/>
        <v>21331109.670000002</v>
      </c>
      <c r="I25" s="9">
        <f t="shared" si="8"/>
        <v>6055</v>
      </c>
      <c r="J25" s="8">
        <f t="shared" si="5"/>
        <v>3955466.55</v>
      </c>
      <c r="K25" s="9">
        <f t="shared" si="5"/>
        <v>1538</v>
      </c>
      <c r="L25" s="8">
        <f t="shared" si="5"/>
        <v>592654.54</v>
      </c>
      <c r="M25" s="9">
        <f t="shared" si="5"/>
        <v>5597</v>
      </c>
      <c r="N25" s="8">
        <f t="shared" si="5"/>
        <v>16782988.579999998</v>
      </c>
      <c r="O25" s="9">
        <f t="shared" si="5"/>
        <v>237</v>
      </c>
      <c r="P25" s="8">
        <f t="shared" si="5"/>
        <v>2161916.98</v>
      </c>
      <c r="Q25" s="9">
        <f t="shared" si="5"/>
        <v>473</v>
      </c>
      <c r="R25" s="8">
        <f t="shared" si="5"/>
        <v>10742357</v>
      </c>
      <c r="S25" s="9">
        <f t="shared" si="5"/>
        <v>0</v>
      </c>
      <c r="T25" s="8">
        <f t="shared" si="5"/>
        <v>0</v>
      </c>
      <c r="U25" s="9">
        <f t="shared" si="5"/>
        <v>0</v>
      </c>
      <c r="V25" s="8">
        <f t="shared" si="5"/>
        <v>0</v>
      </c>
      <c r="W25" s="9">
        <f t="shared" si="5"/>
        <v>0</v>
      </c>
      <c r="X25" s="8">
        <f t="shared" si="5"/>
        <v>0</v>
      </c>
      <c r="Y25" s="8">
        <f t="shared" si="9"/>
        <v>8656606.2400000002</v>
      </c>
      <c r="Z25" s="8">
        <f t="shared" si="10"/>
        <v>5430537.7400000002</v>
      </c>
      <c r="AA25" s="9">
        <v>1514</v>
      </c>
      <c r="AB25" s="8">
        <v>1008418.7</v>
      </c>
      <c r="AC25" s="9">
        <v>385</v>
      </c>
      <c r="AD25" s="8">
        <v>148163.64000000001</v>
      </c>
      <c r="AE25" s="9">
        <v>1399</v>
      </c>
      <c r="AF25" s="8">
        <v>4273955.4000000004</v>
      </c>
      <c r="AG25" s="9">
        <v>59</v>
      </c>
      <c r="AH25" s="8">
        <v>540479.25</v>
      </c>
      <c r="AI25" s="9">
        <v>118</v>
      </c>
      <c r="AJ25" s="40">
        <v>2685589.25</v>
      </c>
      <c r="AK25" s="9"/>
      <c r="AL25" s="8"/>
      <c r="AM25" s="9">
        <v>0</v>
      </c>
      <c r="AN25" s="40">
        <v>0</v>
      </c>
      <c r="AO25" s="9"/>
      <c r="AP25" s="8"/>
      <c r="AQ25" s="8">
        <f t="shared" si="11"/>
        <v>8656606.2400000002</v>
      </c>
      <c r="AR25" s="8">
        <f t="shared" si="12"/>
        <v>5430537.7400000002</v>
      </c>
      <c r="AS25" s="9">
        <v>1514</v>
      </c>
      <c r="AT25" s="8">
        <v>1008418.7</v>
      </c>
      <c r="AU25" s="9">
        <v>385</v>
      </c>
      <c r="AV25" s="8">
        <v>148163.64000000001</v>
      </c>
      <c r="AW25" s="9">
        <v>1399</v>
      </c>
      <c r="AX25" s="8">
        <v>4273955.4000000004</v>
      </c>
      <c r="AY25" s="9">
        <v>59</v>
      </c>
      <c r="AZ25" s="8">
        <v>540479.25</v>
      </c>
      <c r="BA25" s="9">
        <v>118</v>
      </c>
      <c r="BB25" s="40">
        <v>2685589.25</v>
      </c>
      <c r="BC25" s="9"/>
      <c r="BD25" s="8"/>
      <c r="BE25" s="9">
        <v>0</v>
      </c>
      <c r="BF25" s="40">
        <v>0</v>
      </c>
      <c r="BG25" s="9"/>
      <c r="BH25" s="8"/>
      <c r="BI25" s="8">
        <f t="shared" si="13"/>
        <v>8656606.2400000002</v>
      </c>
      <c r="BJ25" s="8">
        <f t="shared" si="14"/>
        <v>5430537.7400000002</v>
      </c>
      <c r="BK25" s="9">
        <v>1514</v>
      </c>
      <c r="BL25" s="8">
        <v>1008418.7</v>
      </c>
      <c r="BM25" s="9">
        <v>385</v>
      </c>
      <c r="BN25" s="8">
        <v>148163.64000000001</v>
      </c>
      <c r="BO25" s="9">
        <v>1399</v>
      </c>
      <c r="BP25" s="8">
        <v>4273955.4000000004</v>
      </c>
      <c r="BQ25" s="9">
        <v>59</v>
      </c>
      <c r="BR25" s="8">
        <v>540479.25</v>
      </c>
      <c r="BS25" s="9">
        <v>118</v>
      </c>
      <c r="BT25" s="40">
        <v>2685589.25</v>
      </c>
      <c r="BU25" s="9"/>
      <c r="BV25" s="8"/>
      <c r="BW25" s="9">
        <v>0</v>
      </c>
      <c r="BX25" s="40">
        <v>0</v>
      </c>
      <c r="BY25" s="9"/>
      <c r="BZ25" s="8"/>
      <c r="CA25" s="8">
        <f t="shared" si="15"/>
        <v>8265564.9299999997</v>
      </c>
      <c r="CB25" s="8">
        <f t="shared" si="16"/>
        <v>5039496.45</v>
      </c>
      <c r="CC25" s="9">
        <v>1513</v>
      </c>
      <c r="CD25" s="8">
        <v>930210.45</v>
      </c>
      <c r="CE25" s="9">
        <v>383</v>
      </c>
      <c r="CF25" s="8">
        <v>148163.62</v>
      </c>
      <c r="CG25" s="9">
        <v>1400</v>
      </c>
      <c r="CH25" s="8">
        <v>3961122.38</v>
      </c>
      <c r="CI25" s="9">
        <v>60</v>
      </c>
      <c r="CJ25" s="8">
        <v>540479.23</v>
      </c>
      <c r="CK25" s="9">
        <v>119</v>
      </c>
      <c r="CL25" s="40">
        <v>2685589.25</v>
      </c>
      <c r="CM25" s="9"/>
      <c r="CN25" s="8"/>
      <c r="CO25" s="9">
        <v>0</v>
      </c>
      <c r="CP25" s="40">
        <v>0</v>
      </c>
      <c r="CQ25" s="9"/>
      <c r="CR25" s="8"/>
    </row>
    <row r="26" spans="1:96" ht="15" customHeight="1" x14ac:dyDescent="0.25">
      <c r="A26" s="12">
        <v>16</v>
      </c>
      <c r="B26" s="18" t="s">
        <v>18</v>
      </c>
      <c r="C26" s="12">
        <v>330294</v>
      </c>
      <c r="D26" s="25" t="s">
        <v>156</v>
      </c>
      <c r="E26" s="25" t="s">
        <v>155</v>
      </c>
      <c r="F26" s="31" t="s">
        <v>157</v>
      </c>
      <c r="G26" s="8">
        <f t="shared" si="6"/>
        <v>7152162.7400000002</v>
      </c>
      <c r="H26" s="8">
        <f t="shared" si="7"/>
        <v>7152162.7400000002</v>
      </c>
      <c r="I26" s="9">
        <f t="shared" si="8"/>
        <v>2597</v>
      </c>
      <c r="J26" s="8">
        <f t="shared" si="8"/>
        <v>1173817</v>
      </c>
      <c r="K26" s="9">
        <f t="shared" si="8"/>
        <v>1044</v>
      </c>
      <c r="L26" s="8">
        <f t="shared" si="8"/>
        <v>530861.38</v>
      </c>
      <c r="M26" s="9">
        <f t="shared" si="8"/>
        <v>5129</v>
      </c>
      <c r="N26" s="8">
        <f t="shared" si="8"/>
        <v>5447484.3600000003</v>
      </c>
      <c r="O26" s="9">
        <f t="shared" si="8"/>
        <v>0</v>
      </c>
      <c r="P26" s="8">
        <f t="shared" si="8"/>
        <v>0</v>
      </c>
      <c r="Q26" s="9">
        <f t="shared" si="8"/>
        <v>0</v>
      </c>
      <c r="R26" s="8">
        <f t="shared" si="8"/>
        <v>0</v>
      </c>
      <c r="S26" s="9">
        <f t="shared" si="8"/>
        <v>0</v>
      </c>
      <c r="T26" s="8">
        <f t="shared" si="8"/>
        <v>0</v>
      </c>
      <c r="U26" s="9">
        <f t="shared" si="8"/>
        <v>0</v>
      </c>
      <c r="V26" s="8">
        <f t="shared" si="8"/>
        <v>0</v>
      </c>
      <c r="W26" s="9">
        <f t="shared" si="8"/>
        <v>0</v>
      </c>
      <c r="X26" s="8">
        <f t="shared" si="8"/>
        <v>0</v>
      </c>
      <c r="Y26" s="8">
        <f t="shared" si="9"/>
        <v>1788040.69</v>
      </c>
      <c r="Z26" s="8">
        <f t="shared" si="10"/>
        <v>1788040.69</v>
      </c>
      <c r="AA26" s="9">
        <v>649</v>
      </c>
      <c r="AB26" s="8">
        <v>293454.25</v>
      </c>
      <c r="AC26" s="9">
        <v>261</v>
      </c>
      <c r="AD26" s="8">
        <v>132715.35</v>
      </c>
      <c r="AE26" s="9">
        <v>1282</v>
      </c>
      <c r="AF26" s="8">
        <v>1361871.09</v>
      </c>
      <c r="AG26" s="9">
        <v>0</v>
      </c>
      <c r="AH26" s="8">
        <v>0</v>
      </c>
      <c r="AI26" s="9">
        <v>0</v>
      </c>
      <c r="AJ26" s="40">
        <v>0</v>
      </c>
      <c r="AK26" s="9"/>
      <c r="AL26" s="8"/>
      <c r="AM26" s="9">
        <v>0</v>
      </c>
      <c r="AN26" s="40">
        <v>0</v>
      </c>
      <c r="AO26" s="9"/>
      <c r="AP26" s="8"/>
      <c r="AQ26" s="8">
        <f t="shared" si="11"/>
        <v>1788040.69</v>
      </c>
      <c r="AR26" s="8">
        <f t="shared" si="12"/>
        <v>1788040.69</v>
      </c>
      <c r="AS26" s="9">
        <v>649</v>
      </c>
      <c r="AT26" s="8">
        <v>293454.25</v>
      </c>
      <c r="AU26" s="9">
        <v>261</v>
      </c>
      <c r="AV26" s="8">
        <v>132715.35</v>
      </c>
      <c r="AW26" s="9">
        <v>1282</v>
      </c>
      <c r="AX26" s="8">
        <v>1361871.09</v>
      </c>
      <c r="AY26" s="9">
        <v>0</v>
      </c>
      <c r="AZ26" s="8">
        <v>0</v>
      </c>
      <c r="BA26" s="9">
        <v>0</v>
      </c>
      <c r="BB26" s="40">
        <v>0</v>
      </c>
      <c r="BC26" s="9"/>
      <c r="BD26" s="8"/>
      <c r="BE26" s="9">
        <v>0</v>
      </c>
      <c r="BF26" s="40">
        <v>0</v>
      </c>
      <c r="BG26" s="9"/>
      <c r="BH26" s="8"/>
      <c r="BI26" s="8">
        <f t="shared" si="13"/>
        <v>1788040.69</v>
      </c>
      <c r="BJ26" s="8">
        <f t="shared" si="14"/>
        <v>1788040.69</v>
      </c>
      <c r="BK26" s="9">
        <v>649</v>
      </c>
      <c r="BL26" s="8">
        <v>293454.25</v>
      </c>
      <c r="BM26" s="9">
        <v>261</v>
      </c>
      <c r="BN26" s="8">
        <v>132715.35</v>
      </c>
      <c r="BO26" s="9">
        <v>1282</v>
      </c>
      <c r="BP26" s="8">
        <v>1361871.09</v>
      </c>
      <c r="BQ26" s="9">
        <v>0</v>
      </c>
      <c r="BR26" s="8">
        <v>0</v>
      </c>
      <c r="BS26" s="9">
        <v>0</v>
      </c>
      <c r="BT26" s="40">
        <v>0</v>
      </c>
      <c r="BU26" s="9"/>
      <c r="BV26" s="8"/>
      <c r="BW26" s="9">
        <v>0</v>
      </c>
      <c r="BX26" s="40">
        <v>0</v>
      </c>
      <c r="BY26" s="9"/>
      <c r="BZ26" s="8"/>
      <c r="CA26" s="8">
        <f t="shared" si="15"/>
        <v>1788040.67</v>
      </c>
      <c r="CB26" s="8">
        <f t="shared" si="16"/>
        <v>1788040.67</v>
      </c>
      <c r="CC26" s="9">
        <v>650</v>
      </c>
      <c r="CD26" s="8">
        <v>293454.25</v>
      </c>
      <c r="CE26" s="9">
        <v>261</v>
      </c>
      <c r="CF26" s="8">
        <v>132715.32999999999</v>
      </c>
      <c r="CG26" s="9">
        <v>1283</v>
      </c>
      <c r="CH26" s="8">
        <v>1361871.09</v>
      </c>
      <c r="CI26" s="9">
        <v>0</v>
      </c>
      <c r="CJ26" s="8">
        <v>0</v>
      </c>
      <c r="CK26" s="9">
        <v>0</v>
      </c>
      <c r="CL26" s="40">
        <v>0</v>
      </c>
      <c r="CM26" s="9"/>
      <c r="CN26" s="8"/>
      <c r="CO26" s="9">
        <v>0</v>
      </c>
      <c r="CP26" s="40">
        <v>0</v>
      </c>
      <c r="CQ26" s="9"/>
      <c r="CR26" s="8"/>
    </row>
    <row r="27" spans="1:96" ht="15" customHeight="1" x14ac:dyDescent="0.25">
      <c r="A27" s="12">
        <v>17</v>
      </c>
      <c r="B27" s="18" t="s">
        <v>19</v>
      </c>
      <c r="C27" s="12">
        <v>330295</v>
      </c>
      <c r="D27" s="25" t="s">
        <v>156</v>
      </c>
      <c r="E27" s="25" t="s">
        <v>155</v>
      </c>
      <c r="F27" s="31" t="s">
        <v>157</v>
      </c>
      <c r="G27" s="8">
        <f t="shared" si="6"/>
        <v>12808295.17</v>
      </c>
      <c r="H27" s="8">
        <f t="shared" si="7"/>
        <v>12808295.17</v>
      </c>
      <c r="I27" s="9">
        <f t="shared" si="8"/>
        <v>5701</v>
      </c>
      <c r="J27" s="8">
        <f t="shared" si="8"/>
        <v>2576486.2999999998</v>
      </c>
      <c r="K27" s="9">
        <f t="shared" si="8"/>
        <v>1334</v>
      </c>
      <c r="L27" s="8">
        <f t="shared" si="8"/>
        <v>677842.72</v>
      </c>
      <c r="M27" s="9">
        <f t="shared" si="8"/>
        <v>8996</v>
      </c>
      <c r="N27" s="8">
        <f t="shared" si="8"/>
        <v>9553966.1500000004</v>
      </c>
      <c r="O27" s="9">
        <f t="shared" si="8"/>
        <v>0</v>
      </c>
      <c r="P27" s="8">
        <f t="shared" si="8"/>
        <v>0</v>
      </c>
      <c r="Q27" s="9">
        <f t="shared" si="8"/>
        <v>0</v>
      </c>
      <c r="R27" s="8">
        <f t="shared" si="8"/>
        <v>0</v>
      </c>
      <c r="S27" s="9">
        <f t="shared" si="8"/>
        <v>0</v>
      </c>
      <c r="T27" s="8">
        <f t="shared" si="8"/>
        <v>0</v>
      </c>
      <c r="U27" s="9">
        <f t="shared" si="8"/>
        <v>0</v>
      </c>
      <c r="V27" s="8">
        <f t="shared" si="8"/>
        <v>0</v>
      </c>
      <c r="W27" s="9">
        <f t="shared" si="8"/>
        <v>0</v>
      </c>
      <c r="X27" s="8">
        <f t="shared" si="8"/>
        <v>0</v>
      </c>
      <c r="Y27" s="8">
        <f t="shared" si="9"/>
        <v>3202073.8</v>
      </c>
      <c r="Z27" s="8">
        <f t="shared" si="10"/>
        <v>3202073.8</v>
      </c>
      <c r="AA27" s="9">
        <v>1425</v>
      </c>
      <c r="AB27" s="8">
        <v>644121.57999999996</v>
      </c>
      <c r="AC27" s="9">
        <v>334</v>
      </c>
      <c r="AD27" s="8">
        <v>169460.68</v>
      </c>
      <c r="AE27" s="9">
        <v>2249</v>
      </c>
      <c r="AF27" s="8">
        <v>2388491.54</v>
      </c>
      <c r="AG27" s="9">
        <v>0</v>
      </c>
      <c r="AH27" s="8">
        <v>0</v>
      </c>
      <c r="AI27" s="9">
        <v>0</v>
      </c>
      <c r="AJ27" s="40">
        <v>0</v>
      </c>
      <c r="AK27" s="9"/>
      <c r="AL27" s="8"/>
      <c r="AM27" s="9">
        <v>0</v>
      </c>
      <c r="AN27" s="40">
        <v>0</v>
      </c>
      <c r="AO27" s="9"/>
      <c r="AP27" s="8"/>
      <c r="AQ27" s="8">
        <f t="shared" si="11"/>
        <v>3202073.8</v>
      </c>
      <c r="AR27" s="8">
        <f t="shared" si="12"/>
        <v>3202073.8</v>
      </c>
      <c r="AS27" s="9">
        <v>1425</v>
      </c>
      <c r="AT27" s="8">
        <v>644121.57999999996</v>
      </c>
      <c r="AU27" s="9">
        <v>334</v>
      </c>
      <c r="AV27" s="8">
        <v>169460.68</v>
      </c>
      <c r="AW27" s="9">
        <v>2249</v>
      </c>
      <c r="AX27" s="8">
        <v>2388491.54</v>
      </c>
      <c r="AY27" s="9">
        <v>0</v>
      </c>
      <c r="AZ27" s="8">
        <v>0</v>
      </c>
      <c r="BA27" s="9">
        <v>0</v>
      </c>
      <c r="BB27" s="40">
        <v>0</v>
      </c>
      <c r="BC27" s="9"/>
      <c r="BD27" s="8"/>
      <c r="BE27" s="9">
        <v>0</v>
      </c>
      <c r="BF27" s="40">
        <v>0</v>
      </c>
      <c r="BG27" s="9"/>
      <c r="BH27" s="8"/>
      <c r="BI27" s="8">
        <f t="shared" si="13"/>
        <v>3202073.8</v>
      </c>
      <c r="BJ27" s="8">
        <f t="shared" si="14"/>
        <v>3202073.8</v>
      </c>
      <c r="BK27" s="9">
        <v>1425</v>
      </c>
      <c r="BL27" s="8">
        <v>644121.57999999996</v>
      </c>
      <c r="BM27" s="9">
        <v>334</v>
      </c>
      <c r="BN27" s="8">
        <v>169460.68</v>
      </c>
      <c r="BO27" s="9">
        <v>2249</v>
      </c>
      <c r="BP27" s="8">
        <v>2388491.54</v>
      </c>
      <c r="BQ27" s="9">
        <v>0</v>
      </c>
      <c r="BR27" s="8">
        <v>0</v>
      </c>
      <c r="BS27" s="9">
        <v>0</v>
      </c>
      <c r="BT27" s="40">
        <v>0</v>
      </c>
      <c r="BU27" s="9"/>
      <c r="BV27" s="8"/>
      <c r="BW27" s="9">
        <v>0</v>
      </c>
      <c r="BX27" s="40">
        <v>0</v>
      </c>
      <c r="BY27" s="9"/>
      <c r="BZ27" s="8"/>
      <c r="CA27" s="8">
        <f t="shared" si="15"/>
        <v>3202073.77</v>
      </c>
      <c r="CB27" s="8">
        <f t="shared" si="16"/>
        <v>3202073.77</v>
      </c>
      <c r="CC27" s="9">
        <v>1426</v>
      </c>
      <c r="CD27" s="8">
        <v>644121.56000000006</v>
      </c>
      <c r="CE27" s="9">
        <v>332</v>
      </c>
      <c r="CF27" s="8">
        <v>169460.68</v>
      </c>
      <c r="CG27" s="9">
        <v>2249</v>
      </c>
      <c r="CH27" s="8">
        <v>2388491.5299999998</v>
      </c>
      <c r="CI27" s="9">
        <v>0</v>
      </c>
      <c r="CJ27" s="8">
        <v>0</v>
      </c>
      <c r="CK27" s="9">
        <v>0</v>
      </c>
      <c r="CL27" s="40">
        <v>0</v>
      </c>
      <c r="CM27" s="9"/>
      <c r="CN27" s="8"/>
      <c r="CO27" s="9">
        <v>0</v>
      </c>
      <c r="CP27" s="40">
        <v>0</v>
      </c>
      <c r="CQ27" s="9"/>
      <c r="CR27" s="8"/>
    </row>
    <row r="28" spans="1:96" ht="15" customHeight="1" x14ac:dyDescent="0.25">
      <c r="A28" s="12">
        <v>18</v>
      </c>
      <c r="B28" s="18" t="s">
        <v>20</v>
      </c>
      <c r="C28" s="12">
        <v>330296</v>
      </c>
      <c r="D28" s="25" t="s">
        <v>156</v>
      </c>
      <c r="E28" s="25" t="s">
        <v>155</v>
      </c>
      <c r="F28" s="31" t="s">
        <v>157</v>
      </c>
      <c r="G28" s="8">
        <f t="shared" si="6"/>
        <v>10845571.699999999</v>
      </c>
      <c r="H28" s="8">
        <f t="shared" si="7"/>
        <v>10845571.699999999</v>
      </c>
      <c r="I28" s="9">
        <f t="shared" si="8"/>
        <v>4375</v>
      </c>
      <c r="J28" s="8">
        <f t="shared" si="8"/>
        <v>1977262.98</v>
      </c>
      <c r="K28" s="9">
        <f t="shared" si="8"/>
        <v>1072</v>
      </c>
      <c r="L28" s="8">
        <f t="shared" si="8"/>
        <v>544959.59</v>
      </c>
      <c r="M28" s="9">
        <f t="shared" si="8"/>
        <v>7837</v>
      </c>
      <c r="N28" s="8">
        <f t="shared" si="8"/>
        <v>8323349.1299999999</v>
      </c>
      <c r="O28" s="9">
        <f t="shared" si="8"/>
        <v>0</v>
      </c>
      <c r="P28" s="8">
        <f t="shared" si="8"/>
        <v>0</v>
      </c>
      <c r="Q28" s="9">
        <f t="shared" si="8"/>
        <v>0</v>
      </c>
      <c r="R28" s="8">
        <f t="shared" si="8"/>
        <v>0</v>
      </c>
      <c r="S28" s="9">
        <f t="shared" si="8"/>
        <v>0</v>
      </c>
      <c r="T28" s="8">
        <f t="shared" si="8"/>
        <v>0</v>
      </c>
      <c r="U28" s="9">
        <f t="shared" si="8"/>
        <v>0</v>
      </c>
      <c r="V28" s="8">
        <f t="shared" si="8"/>
        <v>0</v>
      </c>
      <c r="W28" s="9">
        <f t="shared" si="8"/>
        <v>0</v>
      </c>
      <c r="X28" s="8">
        <f t="shared" si="8"/>
        <v>0</v>
      </c>
      <c r="Y28" s="8">
        <f t="shared" si="9"/>
        <v>2711392.93</v>
      </c>
      <c r="Z28" s="8">
        <f t="shared" si="10"/>
        <v>2711392.93</v>
      </c>
      <c r="AA28" s="9">
        <v>1094</v>
      </c>
      <c r="AB28" s="8">
        <v>494315.75</v>
      </c>
      <c r="AC28" s="9">
        <v>268</v>
      </c>
      <c r="AD28" s="8">
        <v>136239.9</v>
      </c>
      <c r="AE28" s="9">
        <v>1959</v>
      </c>
      <c r="AF28" s="8">
        <v>2080837.28</v>
      </c>
      <c r="AG28" s="9">
        <v>0</v>
      </c>
      <c r="AH28" s="8">
        <v>0</v>
      </c>
      <c r="AI28" s="9">
        <v>0</v>
      </c>
      <c r="AJ28" s="40">
        <v>0</v>
      </c>
      <c r="AK28" s="9"/>
      <c r="AL28" s="8"/>
      <c r="AM28" s="9">
        <v>0</v>
      </c>
      <c r="AN28" s="40">
        <v>0</v>
      </c>
      <c r="AO28" s="9"/>
      <c r="AP28" s="8"/>
      <c r="AQ28" s="8">
        <f t="shared" si="11"/>
        <v>2711392.93</v>
      </c>
      <c r="AR28" s="8">
        <f t="shared" si="12"/>
        <v>2711392.93</v>
      </c>
      <c r="AS28" s="9">
        <v>1094</v>
      </c>
      <c r="AT28" s="8">
        <v>494315.75</v>
      </c>
      <c r="AU28" s="9">
        <v>268</v>
      </c>
      <c r="AV28" s="8">
        <v>136239.9</v>
      </c>
      <c r="AW28" s="9">
        <v>1959</v>
      </c>
      <c r="AX28" s="8">
        <v>2080837.28</v>
      </c>
      <c r="AY28" s="9">
        <v>0</v>
      </c>
      <c r="AZ28" s="8">
        <v>0</v>
      </c>
      <c r="BA28" s="9">
        <v>0</v>
      </c>
      <c r="BB28" s="40">
        <v>0</v>
      </c>
      <c r="BC28" s="9"/>
      <c r="BD28" s="8"/>
      <c r="BE28" s="9">
        <v>0</v>
      </c>
      <c r="BF28" s="40">
        <v>0</v>
      </c>
      <c r="BG28" s="9"/>
      <c r="BH28" s="8"/>
      <c r="BI28" s="8">
        <f t="shared" si="13"/>
        <v>2711392.93</v>
      </c>
      <c r="BJ28" s="8">
        <f t="shared" si="14"/>
        <v>2711392.93</v>
      </c>
      <c r="BK28" s="9">
        <v>1094</v>
      </c>
      <c r="BL28" s="8">
        <v>494315.75</v>
      </c>
      <c r="BM28" s="9">
        <v>268</v>
      </c>
      <c r="BN28" s="8">
        <v>136239.9</v>
      </c>
      <c r="BO28" s="9">
        <v>1959</v>
      </c>
      <c r="BP28" s="8">
        <v>2080837.28</v>
      </c>
      <c r="BQ28" s="9">
        <v>0</v>
      </c>
      <c r="BR28" s="8">
        <v>0</v>
      </c>
      <c r="BS28" s="9">
        <v>0</v>
      </c>
      <c r="BT28" s="40">
        <v>0</v>
      </c>
      <c r="BU28" s="9"/>
      <c r="BV28" s="8"/>
      <c r="BW28" s="9">
        <v>0</v>
      </c>
      <c r="BX28" s="40">
        <v>0</v>
      </c>
      <c r="BY28" s="9"/>
      <c r="BZ28" s="8"/>
      <c r="CA28" s="8">
        <f t="shared" si="15"/>
        <v>2711392.91</v>
      </c>
      <c r="CB28" s="8">
        <f t="shared" si="16"/>
        <v>2711392.91</v>
      </c>
      <c r="CC28" s="9">
        <v>1093</v>
      </c>
      <c r="CD28" s="8">
        <v>494315.73</v>
      </c>
      <c r="CE28" s="9">
        <v>268</v>
      </c>
      <c r="CF28" s="8">
        <v>136239.89000000001</v>
      </c>
      <c r="CG28" s="9">
        <v>1960</v>
      </c>
      <c r="CH28" s="8">
        <v>2080837.29</v>
      </c>
      <c r="CI28" s="9">
        <v>0</v>
      </c>
      <c r="CJ28" s="8">
        <v>0</v>
      </c>
      <c r="CK28" s="9">
        <v>0</v>
      </c>
      <c r="CL28" s="40">
        <v>0</v>
      </c>
      <c r="CM28" s="9"/>
      <c r="CN28" s="8"/>
      <c r="CO28" s="9">
        <v>0</v>
      </c>
      <c r="CP28" s="40">
        <v>0</v>
      </c>
      <c r="CQ28" s="9"/>
      <c r="CR28" s="8"/>
    </row>
    <row r="29" spans="1:96" ht="15" customHeight="1" x14ac:dyDescent="0.25">
      <c r="A29" s="12">
        <v>19</v>
      </c>
      <c r="B29" s="18" t="s">
        <v>21</v>
      </c>
      <c r="C29" s="12">
        <v>330100</v>
      </c>
      <c r="D29" s="25" t="s">
        <v>156</v>
      </c>
      <c r="E29" s="25" t="s">
        <v>155</v>
      </c>
      <c r="F29" s="31" t="s">
        <v>157</v>
      </c>
      <c r="G29" s="8">
        <f t="shared" si="6"/>
        <v>43713286.590000004</v>
      </c>
      <c r="H29" s="8">
        <f t="shared" si="7"/>
        <v>41952310.399999999</v>
      </c>
      <c r="I29" s="9">
        <f t="shared" si="8"/>
        <v>27817</v>
      </c>
      <c r="J29" s="8">
        <f t="shared" si="8"/>
        <v>19758660.079999998</v>
      </c>
      <c r="K29" s="9">
        <f t="shared" si="8"/>
        <v>11174</v>
      </c>
      <c r="L29" s="8">
        <f t="shared" si="8"/>
        <v>3847812.46</v>
      </c>
      <c r="M29" s="9">
        <f t="shared" si="8"/>
        <v>27879</v>
      </c>
      <c r="N29" s="8">
        <f t="shared" si="8"/>
        <v>18345837.859999999</v>
      </c>
      <c r="O29" s="9">
        <f t="shared" si="8"/>
        <v>244</v>
      </c>
      <c r="P29" s="8">
        <f t="shared" si="8"/>
        <v>1760976.19</v>
      </c>
      <c r="Q29" s="9">
        <f t="shared" si="8"/>
        <v>0</v>
      </c>
      <c r="R29" s="8">
        <f t="shared" si="8"/>
        <v>0</v>
      </c>
      <c r="S29" s="9">
        <f t="shared" si="8"/>
        <v>0</v>
      </c>
      <c r="T29" s="8">
        <f t="shared" si="8"/>
        <v>0</v>
      </c>
      <c r="U29" s="9">
        <f t="shared" si="8"/>
        <v>0</v>
      </c>
      <c r="V29" s="8">
        <f t="shared" si="8"/>
        <v>0</v>
      </c>
      <c r="W29" s="9">
        <f t="shared" si="8"/>
        <v>0</v>
      </c>
      <c r="X29" s="8">
        <f t="shared" si="8"/>
        <v>0</v>
      </c>
      <c r="Y29" s="8">
        <f t="shared" si="9"/>
        <v>11235945.75</v>
      </c>
      <c r="Z29" s="8">
        <f t="shared" si="10"/>
        <v>10795701.699999999</v>
      </c>
      <c r="AA29" s="9">
        <v>6954</v>
      </c>
      <c r="AB29" s="8">
        <v>5059638.42</v>
      </c>
      <c r="AC29" s="9">
        <v>2794</v>
      </c>
      <c r="AD29" s="8">
        <v>961953.12</v>
      </c>
      <c r="AE29" s="9">
        <v>6970</v>
      </c>
      <c r="AF29" s="8">
        <v>4774110.16</v>
      </c>
      <c r="AG29" s="9">
        <v>61</v>
      </c>
      <c r="AH29" s="8">
        <v>440244.05</v>
      </c>
      <c r="AI29" s="9">
        <v>0</v>
      </c>
      <c r="AJ29" s="40">
        <v>0</v>
      </c>
      <c r="AK29" s="9"/>
      <c r="AL29" s="8"/>
      <c r="AM29" s="9">
        <v>0</v>
      </c>
      <c r="AN29" s="40">
        <v>0</v>
      </c>
      <c r="AO29" s="9"/>
      <c r="AP29" s="8"/>
      <c r="AQ29" s="8">
        <f t="shared" si="11"/>
        <v>11235945.75</v>
      </c>
      <c r="AR29" s="8">
        <f t="shared" si="12"/>
        <v>10795701.699999999</v>
      </c>
      <c r="AS29" s="9">
        <v>6954</v>
      </c>
      <c r="AT29" s="8">
        <v>5059638.42</v>
      </c>
      <c r="AU29" s="9">
        <v>2794</v>
      </c>
      <c r="AV29" s="8">
        <v>961953.12</v>
      </c>
      <c r="AW29" s="9">
        <v>6970</v>
      </c>
      <c r="AX29" s="8">
        <v>4774110.16</v>
      </c>
      <c r="AY29" s="9">
        <v>61</v>
      </c>
      <c r="AZ29" s="8">
        <v>440244.05</v>
      </c>
      <c r="BA29" s="9">
        <v>0</v>
      </c>
      <c r="BB29" s="40">
        <v>0</v>
      </c>
      <c r="BC29" s="9"/>
      <c r="BD29" s="8"/>
      <c r="BE29" s="9">
        <v>0</v>
      </c>
      <c r="BF29" s="40">
        <v>0</v>
      </c>
      <c r="BG29" s="9"/>
      <c r="BH29" s="8"/>
      <c r="BI29" s="8">
        <f t="shared" si="13"/>
        <v>11235945.75</v>
      </c>
      <c r="BJ29" s="8">
        <f t="shared" si="14"/>
        <v>10795701.699999999</v>
      </c>
      <c r="BK29" s="9">
        <v>6954</v>
      </c>
      <c r="BL29" s="8">
        <v>5059638.42</v>
      </c>
      <c r="BM29" s="9">
        <v>2794</v>
      </c>
      <c r="BN29" s="8">
        <v>961953.12</v>
      </c>
      <c r="BO29" s="9">
        <v>6970</v>
      </c>
      <c r="BP29" s="8">
        <v>4774110.16</v>
      </c>
      <c r="BQ29" s="9">
        <v>61</v>
      </c>
      <c r="BR29" s="8">
        <v>440244.05</v>
      </c>
      <c r="BS29" s="9">
        <v>0</v>
      </c>
      <c r="BT29" s="40">
        <v>0</v>
      </c>
      <c r="BU29" s="9"/>
      <c r="BV29" s="8"/>
      <c r="BW29" s="9">
        <v>0</v>
      </c>
      <c r="BX29" s="40">
        <v>0</v>
      </c>
      <c r="BY29" s="9"/>
      <c r="BZ29" s="8"/>
      <c r="CA29" s="8">
        <f t="shared" si="15"/>
        <v>10005449.34</v>
      </c>
      <c r="CB29" s="8">
        <f t="shared" si="16"/>
        <v>9565205.3000000007</v>
      </c>
      <c r="CC29" s="9">
        <v>6955</v>
      </c>
      <c r="CD29" s="8">
        <v>4579744.82</v>
      </c>
      <c r="CE29" s="9">
        <v>2792</v>
      </c>
      <c r="CF29" s="8">
        <v>961953.1</v>
      </c>
      <c r="CG29" s="9">
        <v>6969</v>
      </c>
      <c r="CH29" s="8">
        <v>4023507.38</v>
      </c>
      <c r="CI29" s="9">
        <v>61</v>
      </c>
      <c r="CJ29" s="8">
        <v>440244.04</v>
      </c>
      <c r="CK29" s="9">
        <v>0</v>
      </c>
      <c r="CL29" s="40">
        <v>0</v>
      </c>
      <c r="CM29" s="9"/>
      <c r="CN29" s="8"/>
      <c r="CO29" s="9">
        <v>0</v>
      </c>
      <c r="CP29" s="40">
        <v>0</v>
      </c>
      <c r="CQ29" s="9"/>
      <c r="CR29" s="8"/>
    </row>
    <row r="30" spans="1:96" ht="15" customHeight="1" x14ac:dyDescent="0.25">
      <c r="A30" s="12">
        <v>20</v>
      </c>
      <c r="B30" s="18" t="s">
        <v>22</v>
      </c>
      <c r="C30" s="12">
        <v>330102</v>
      </c>
      <c r="D30" s="25" t="s">
        <v>156</v>
      </c>
      <c r="E30" s="25" t="s">
        <v>155</v>
      </c>
      <c r="F30" s="31" t="s">
        <v>157</v>
      </c>
      <c r="G30" s="8">
        <f t="shared" si="6"/>
        <v>26275969.600000001</v>
      </c>
      <c r="H30" s="8">
        <f t="shared" si="7"/>
        <v>24202623.16</v>
      </c>
      <c r="I30" s="9">
        <f t="shared" si="8"/>
        <v>14024</v>
      </c>
      <c r="J30" s="8">
        <f t="shared" si="8"/>
        <v>9013379.4000000004</v>
      </c>
      <c r="K30" s="9">
        <f t="shared" si="8"/>
        <v>4640</v>
      </c>
      <c r="L30" s="8">
        <f t="shared" si="8"/>
        <v>1917081.91</v>
      </c>
      <c r="M30" s="9">
        <f t="shared" si="8"/>
        <v>15673</v>
      </c>
      <c r="N30" s="8">
        <f t="shared" si="8"/>
        <v>13272161.85</v>
      </c>
      <c r="O30" s="9">
        <f t="shared" si="8"/>
        <v>265</v>
      </c>
      <c r="P30" s="8">
        <f t="shared" si="8"/>
        <v>2073346.44</v>
      </c>
      <c r="Q30" s="9">
        <f t="shared" si="8"/>
        <v>0</v>
      </c>
      <c r="R30" s="8">
        <f t="shared" si="8"/>
        <v>0</v>
      </c>
      <c r="S30" s="9">
        <f t="shared" si="8"/>
        <v>0</v>
      </c>
      <c r="T30" s="8">
        <f t="shared" si="8"/>
        <v>0</v>
      </c>
      <c r="U30" s="9">
        <f t="shared" si="8"/>
        <v>0</v>
      </c>
      <c r="V30" s="8">
        <f t="shared" si="8"/>
        <v>0</v>
      </c>
      <c r="W30" s="9">
        <f t="shared" si="8"/>
        <v>0</v>
      </c>
      <c r="X30" s="8">
        <f t="shared" si="8"/>
        <v>0</v>
      </c>
      <c r="Y30" s="8">
        <f t="shared" si="9"/>
        <v>6720935.3099999996</v>
      </c>
      <c r="Z30" s="8">
        <f t="shared" si="10"/>
        <v>6202598.7000000002</v>
      </c>
      <c r="AA30" s="9">
        <v>3506</v>
      </c>
      <c r="AB30" s="8">
        <v>2300447.15</v>
      </c>
      <c r="AC30" s="9">
        <v>1160</v>
      </c>
      <c r="AD30" s="8">
        <v>479270.48</v>
      </c>
      <c r="AE30" s="9">
        <v>3918</v>
      </c>
      <c r="AF30" s="8">
        <v>3422881.07</v>
      </c>
      <c r="AG30" s="9">
        <v>66</v>
      </c>
      <c r="AH30" s="8">
        <v>518336.61</v>
      </c>
      <c r="AI30" s="9">
        <v>0</v>
      </c>
      <c r="AJ30" s="40">
        <v>0</v>
      </c>
      <c r="AK30" s="9"/>
      <c r="AL30" s="8"/>
      <c r="AM30" s="9">
        <v>0</v>
      </c>
      <c r="AN30" s="40">
        <v>0</v>
      </c>
      <c r="AO30" s="9"/>
      <c r="AP30" s="8"/>
      <c r="AQ30" s="8">
        <f t="shared" si="11"/>
        <v>6720935.3099999996</v>
      </c>
      <c r="AR30" s="8">
        <f t="shared" si="12"/>
        <v>6202598.7000000002</v>
      </c>
      <c r="AS30" s="9">
        <v>3506</v>
      </c>
      <c r="AT30" s="8">
        <v>2300447.15</v>
      </c>
      <c r="AU30" s="9">
        <v>1160</v>
      </c>
      <c r="AV30" s="8">
        <v>479270.48</v>
      </c>
      <c r="AW30" s="9">
        <v>3918</v>
      </c>
      <c r="AX30" s="8">
        <v>3422881.07</v>
      </c>
      <c r="AY30" s="9">
        <v>66</v>
      </c>
      <c r="AZ30" s="8">
        <v>518336.61</v>
      </c>
      <c r="BA30" s="9">
        <v>0</v>
      </c>
      <c r="BB30" s="40">
        <v>0</v>
      </c>
      <c r="BC30" s="9"/>
      <c r="BD30" s="8"/>
      <c r="BE30" s="9">
        <v>0</v>
      </c>
      <c r="BF30" s="40">
        <v>0</v>
      </c>
      <c r="BG30" s="9"/>
      <c r="BH30" s="8"/>
      <c r="BI30" s="8">
        <f t="shared" si="13"/>
        <v>6720935.3099999996</v>
      </c>
      <c r="BJ30" s="8">
        <f t="shared" si="14"/>
        <v>6202598.7000000002</v>
      </c>
      <c r="BK30" s="9">
        <v>3506</v>
      </c>
      <c r="BL30" s="8">
        <v>2300447.15</v>
      </c>
      <c r="BM30" s="9">
        <v>1160</v>
      </c>
      <c r="BN30" s="8">
        <v>479270.48</v>
      </c>
      <c r="BO30" s="9">
        <v>3918</v>
      </c>
      <c r="BP30" s="8">
        <v>3422881.07</v>
      </c>
      <c r="BQ30" s="9">
        <v>66</v>
      </c>
      <c r="BR30" s="8">
        <v>518336.61</v>
      </c>
      <c r="BS30" s="9">
        <v>0</v>
      </c>
      <c r="BT30" s="40">
        <v>0</v>
      </c>
      <c r="BU30" s="9"/>
      <c r="BV30" s="8"/>
      <c r="BW30" s="9">
        <v>0</v>
      </c>
      <c r="BX30" s="40">
        <v>0</v>
      </c>
      <c r="BY30" s="9"/>
      <c r="BZ30" s="8"/>
      <c r="CA30" s="8">
        <f t="shared" si="15"/>
        <v>6113163.6699999999</v>
      </c>
      <c r="CB30" s="8">
        <f t="shared" si="16"/>
        <v>5594827.0599999996</v>
      </c>
      <c r="CC30" s="9">
        <v>3506</v>
      </c>
      <c r="CD30" s="8">
        <v>2112037.9500000002</v>
      </c>
      <c r="CE30" s="9">
        <v>1160</v>
      </c>
      <c r="CF30" s="8">
        <v>479270.47</v>
      </c>
      <c r="CG30" s="9">
        <v>3919</v>
      </c>
      <c r="CH30" s="8">
        <v>3003518.64</v>
      </c>
      <c r="CI30" s="9">
        <v>67</v>
      </c>
      <c r="CJ30" s="8">
        <v>518336.61</v>
      </c>
      <c r="CK30" s="9">
        <v>0</v>
      </c>
      <c r="CL30" s="40">
        <v>0</v>
      </c>
      <c r="CM30" s="9"/>
      <c r="CN30" s="8"/>
      <c r="CO30" s="9">
        <v>0</v>
      </c>
      <c r="CP30" s="40">
        <v>0</v>
      </c>
      <c r="CQ30" s="9"/>
      <c r="CR30" s="8"/>
    </row>
    <row r="31" spans="1:96" ht="15" customHeight="1" x14ac:dyDescent="0.25">
      <c r="A31" s="12">
        <v>21</v>
      </c>
      <c r="B31" s="18" t="s">
        <v>23</v>
      </c>
      <c r="C31" s="12">
        <v>330096</v>
      </c>
      <c r="D31" s="25" t="s">
        <v>156</v>
      </c>
      <c r="E31" s="25" t="s">
        <v>155</v>
      </c>
      <c r="F31" s="31" t="s">
        <v>157</v>
      </c>
      <c r="G31" s="8">
        <f t="shared" si="6"/>
        <v>51571783.670000002</v>
      </c>
      <c r="H31" s="8">
        <f t="shared" si="7"/>
        <v>48496299.600000001</v>
      </c>
      <c r="I31" s="9">
        <f t="shared" si="8"/>
        <v>55827</v>
      </c>
      <c r="J31" s="8">
        <f t="shared" si="8"/>
        <v>29417520.010000002</v>
      </c>
      <c r="K31" s="9">
        <f t="shared" si="8"/>
        <v>8314</v>
      </c>
      <c r="L31" s="8">
        <f t="shared" si="8"/>
        <v>2526587.87</v>
      </c>
      <c r="M31" s="9">
        <f t="shared" si="8"/>
        <v>19439</v>
      </c>
      <c r="N31" s="8">
        <f t="shared" si="8"/>
        <v>16552191.720000001</v>
      </c>
      <c r="O31" s="9">
        <f t="shared" si="8"/>
        <v>306</v>
      </c>
      <c r="P31" s="8">
        <f t="shared" si="8"/>
        <v>3075484.07</v>
      </c>
      <c r="Q31" s="9">
        <f t="shared" si="8"/>
        <v>0</v>
      </c>
      <c r="R31" s="8">
        <f t="shared" si="8"/>
        <v>0</v>
      </c>
      <c r="S31" s="9">
        <f t="shared" si="8"/>
        <v>0</v>
      </c>
      <c r="T31" s="8">
        <f t="shared" si="8"/>
        <v>0</v>
      </c>
      <c r="U31" s="9">
        <f t="shared" si="8"/>
        <v>0</v>
      </c>
      <c r="V31" s="8">
        <f t="shared" si="8"/>
        <v>0</v>
      </c>
      <c r="W31" s="9">
        <f t="shared" si="8"/>
        <v>0</v>
      </c>
      <c r="X31" s="8">
        <f t="shared" si="8"/>
        <v>0</v>
      </c>
      <c r="Y31" s="8">
        <f t="shared" si="9"/>
        <v>13312472.970000001</v>
      </c>
      <c r="Z31" s="8">
        <f t="shared" si="10"/>
        <v>12543601.949999999</v>
      </c>
      <c r="AA31" s="9">
        <v>13957</v>
      </c>
      <c r="AB31" s="8">
        <v>7597705.6900000004</v>
      </c>
      <c r="AC31" s="9">
        <v>2079</v>
      </c>
      <c r="AD31" s="8">
        <v>631646.97</v>
      </c>
      <c r="AE31" s="9">
        <v>4860</v>
      </c>
      <c r="AF31" s="8">
        <v>4314249.29</v>
      </c>
      <c r="AG31" s="9">
        <v>77</v>
      </c>
      <c r="AH31" s="8">
        <v>768871.02</v>
      </c>
      <c r="AI31" s="9">
        <v>0</v>
      </c>
      <c r="AJ31" s="40">
        <v>0</v>
      </c>
      <c r="AK31" s="9"/>
      <c r="AL31" s="8"/>
      <c r="AM31" s="9">
        <v>0</v>
      </c>
      <c r="AN31" s="40">
        <v>0</v>
      </c>
      <c r="AO31" s="9"/>
      <c r="AP31" s="8"/>
      <c r="AQ31" s="8">
        <f t="shared" si="11"/>
        <v>13312472.970000001</v>
      </c>
      <c r="AR31" s="8">
        <f t="shared" si="12"/>
        <v>12543601.949999999</v>
      </c>
      <c r="AS31" s="9">
        <v>13957</v>
      </c>
      <c r="AT31" s="8">
        <v>7597705.6900000004</v>
      </c>
      <c r="AU31" s="9">
        <v>2079</v>
      </c>
      <c r="AV31" s="8">
        <v>631646.97</v>
      </c>
      <c r="AW31" s="9">
        <v>4860</v>
      </c>
      <c r="AX31" s="8">
        <v>4314249.29</v>
      </c>
      <c r="AY31" s="9">
        <v>77</v>
      </c>
      <c r="AZ31" s="8">
        <v>768871.02</v>
      </c>
      <c r="BA31" s="9">
        <v>0</v>
      </c>
      <c r="BB31" s="40">
        <v>0</v>
      </c>
      <c r="BC31" s="9"/>
      <c r="BD31" s="8"/>
      <c r="BE31" s="9">
        <v>0</v>
      </c>
      <c r="BF31" s="40">
        <v>0</v>
      </c>
      <c r="BG31" s="9"/>
      <c r="BH31" s="8"/>
      <c r="BI31" s="8">
        <f t="shared" si="13"/>
        <v>13312472.970000001</v>
      </c>
      <c r="BJ31" s="8">
        <f t="shared" si="14"/>
        <v>12543601.949999999</v>
      </c>
      <c r="BK31" s="9">
        <v>13957</v>
      </c>
      <c r="BL31" s="8">
        <v>7597705.6900000004</v>
      </c>
      <c r="BM31" s="9">
        <v>2079</v>
      </c>
      <c r="BN31" s="8">
        <v>631646.97</v>
      </c>
      <c r="BO31" s="9">
        <v>4860</v>
      </c>
      <c r="BP31" s="8">
        <v>4314249.29</v>
      </c>
      <c r="BQ31" s="9">
        <v>77</v>
      </c>
      <c r="BR31" s="8">
        <v>768871.02</v>
      </c>
      <c r="BS31" s="9">
        <v>0</v>
      </c>
      <c r="BT31" s="40">
        <v>0</v>
      </c>
      <c r="BU31" s="9"/>
      <c r="BV31" s="8"/>
      <c r="BW31" s="9">
        <v>0</v>
      </c>
      <c r="BX31" s="40">
        <v>0</v>
      </c>
      <c r="BY31" s="9"/>
      <c r="BZ31" s="8"/>
      <c r="CA31" s="8">
        <f t="shared" si="15"/>
        <v>11634364.76</v>
      </c>
      <c r="CB31" s="8">
        <f t="shared" si="16"/>
        <v>10865493.75</v>
      </c>
      <c r="CC31" s="9">
        <v>13956</v>
      </c>
      <c r="CD31" s="8">
        <v>6624402.9400000004</v>
      </c>
      <c r="CE31" s="9">
        <v>2077</v>
      </c>
      <c r="CF31" s="8">
        <v>631646.96</v>
      </c>
      <c r="CG31" s="9">
        <v>4859</v>
      </c>
      <c r="CH31" s="8">
        <v>3609443.85</v>
      </c>
      <c r="CI31" s="9">
        <v>75</v>
      </c>
      <c r="CJ31" s="8">
        <v>768871.01</v>
      </c>
      <c r="CK31" s="9">
        <v>0</v>
      </c>
      <c r="CL31" s="40">
        <v>0</v>
      </c>
      <c r="CM31" s="9"/>
      <c r="CN31" s="8"/>
      <c r="CO31" s="9">
        <v>0</v>
      </c>
      <c r="CP31" s="40">
        <v>0</v>
      </c>
      <c r="CQ31" s="9"/>
      <c r="CR31" s="8"/>
    </row>
    <row r="32" spans="1:96" ht="15" customHeight="1" x14ac:dyDescent="0.25">
      <c r="A32" s="12">
        <v>22</v>
      </c>
      <c r="B32" s="18" t="s">
        <v>24</v>
      </c>
      <c r="C32" s="12">
        <v>330283</v>
      </c>
      <c r="D32" s="25" t="s">
        <v>156</v>
      </c>
      <c r="E32" s="25" t="s">
        <v>155</v>
      </c>
      <c r="F32" s="31" t="s">
        <v>157</v>
      </c>
      <c r="G32" s="8">
        <f t="shared" si="6"/>
        <v>14957122.23</v>
      </c>
      <c r="H32" s="8">
        <f t="shared" si="7"/>
        <v>14957122.23</v>
      </c>
      <c r="I32" s="9">
        <f t="shared" si="8"/>
        <v>7514</v>
      </c>
      <c r="J32" s="8">
        <f t="shared" si="8"/>
        <v>3395772.07</v>
      </c>
      <c r="K32" s="9">
        <f t="shared" si="8"/>
        <v>2004</v>
      </c>
      <c r="L32" s="8">
        <f t="shared" si="8"/>
        <v>1019234.94</v>
      </c>
      <c r="M32" s="9">
        <f t="shared" si="8"/>
        <v>9926</v>
      </c>
      <c r="N32" s="8">
        <f t="shared" si="8"/>
        <v>10542115.220000001</v>
      </c>
      <c r="O32" s="9">
        <f t="shared" si="8"/>
        <v>0</v>
      </c>
      <c r="P32" s="8">
        <f t="shared" si="8"/>
        <v>0</v>
      </c>
      <c r="Q32" s="9">
        <f t="shared" si="8"/>
        <v>0</v>
      </c>
      <c r="R32" s="8">
        <f t="shared" si="8"/>
        <v>0</v>
      </c>
      <c r="S32" s="9">
        <f t="shared" si="8"/>
        <v>0</v>
      </c>
      <c r="T32" s="8">
        <f t="shared" si="8"/>
        <v>0</v>
      </c>
      <c r="U32" s="9">
        <f t="shared" si="8"/>
        <v>0</v>
      </c>
      <c r="V32" s="8">
        <f t="shared" si="8"/>
        <v>0</v>
      </c>
      <c r="W32" s="9">
        <f t="shared" si="8"/>
        <v>0</v>
      </c>
      <c r="X32" s="8">
        <f t="shared" si="8"/>
        <v>0</v>
      </c>
      <c r="Y32" s="8">
        <f t="shared" si="9"/>
        <v>3739280.57</v>
      </c>
      <c r="Z32" s="8">
        <f t="shared" si="10"/>
        <v>3739280.57</v>
      </c>
      <c r="AA32" s="9">
        <v>1879</v>
      </c>
      <c r="AB32" s="8">
        <v>848943.02</v>
      </c>
      <c r="AC32" s="9">
        <v>501</v>
      </c>
      <c r="AD32" s="8">
        <v>254808.74</v>
      </c>
      <c r="AE32" s="9">
        <v>2482</v>
      </c>
      <c r="AF32" s="8">
        <v>2635528.81</v>
      </c>
      <c r="AG32" s="9">
        <v>0</v>
      </c>
      <c r="AH32" s="8">
        <v>0</v>
      </c>
      <c r="AI32" s="9">
        <v>0</v>
      </c>
      <c r="AJ32" s="40">
        <v>0</v>
      </c>
      <c r="AK32" s="9"/>
      <c r="AL32" s="8"/>
      <c r="AM32" s="9">
        <v>0</v>
      </c>
      <c r="AN32" s="40">
        <v>0</v>
      </c>
      <c r="AO32" s="9"/>
      <c r="AP32" s="8"/>
      <c r="AQ32" s="8">
        <f t="shared" si="11"/>
        <v>3739280.57</v>
      </c>
      <c r="AR32" s="8">
        <f t="shared" si="12"/>
        <v>3739280.57</v>
      </c>
      <c r="AS32" s="9">
        <v>1879</v>
      </c>
      <c r="AT32" s="8">
        <v>848943.02</v>
      </c>
      <c r="AU32" s="9">
        <v>501</v>
      </c>
      <c r="AV32" s="8">
        <v>254808.74</v>
      </c>
      <c r="AW32" s="9">
        <v>2482</v>
      </c>
      <c r="AX32" s="8">
        <v>2635528.81</v>
      </c>
      <c r="AY32" s="9">
        <v>0</v>
      </c>
      <c r="AZ32" s="8">
        <v>0</v>
      </c>
      <c r="BA32" s="9">
        <v>0</v>
      </c>
      <c r="BB32" s="40">
        <v>0</v>
      </c>
      <c r="BC32" s="9"/>
      <c r="BD32" s="8"/>
      <c r="BE32" s="9">
        <v>0</v>
      </c>
      <c r="BF32" s="40">
        <v>0</v>
      </c>
      <c r="BG32" s="9"/>
      <c r="BH32" s="8"/>
      <c r="BI32" s="8">
        <f t="shared" si="13"/>
        <v>3739280.57</v>
      </c>
      <c r="BJ32" s="8">
        <f t="shared" si="14"/>
        <v>3739280.57</v>
      </c>
      <c r="BK32" s="9">
        <v>1879</v>
      </c>
      <c r="BL32" s="8">
        <v>848943.02</v>
      </c>
      <c r="BM32" s="9">
        <v>501</v>
      </c>
      <c r="BN32" s="8">
        <v>254808.74</v>
      </c>
      <c r="BO32" s="9">
        <v>2482</v>
      </c>
      <c r="BP32" s="8">
        <v>2635528.81</v>
      </c>
      <c r="BQ32" s="9">
        <v>0</v>
      </c>
      <c r="BR32" s="8">
        <v>0</v>
      </c>
      <c r="BS32" s="9">
        <v>0</v>
      </c>
      <c r="BT32" s="40">
        <v>0</v>
      </c>
      <c r="BU32" s="9"/>
      <c r="BV32" s="8"/>
      <c r="BW32" s="9">
        <v>0</v>
      </c>
      <c r="BX32" s="40">
        <v>0</v>
      </c>
      <c r="BY32" s="9"/>
      <c r="BZ32" s="8"/>
      <c r="CA32" s="8">
        <f t="shared" si="15"/>
        <v>3739280.52</v>
      </c>
      <c r="CB32" s="8">
        <f t="shared" si="16"/>
        <v>3739280.52</v>
      </c>
      <c r="CC32" s="9">
        <v>1877</v>
      </c>
      <c r="CD32" s="8">
        <v>848943.01</v>
      </c>
      <c r="CE32" s="9">
        <v>501</v>
      </c>
      <c r="CF32" s="8">
        <v>254808.72</v>
      </c>
      <c r="CG32" s="9">
        <v>2480</v>
      </c>
      <c r="CH32" s="8">
        <v>2635528.79</v>
      </c>
      <c r="CI32" s="9">
        <v>0</v>
      </c>
      <c r="CJ32" s="8">
        <v>0</v>
      </c>
      <c r="CK32" s="9">
        <v>0</v>
      </c>
      <c r="CL32" s="40">
        <v>0</v>
      </c>
      <c r="CM32" s="9"/>
      <c r="CN32" s="8"/>
      <c r="CO32" s="9">
        <v>0</v>
      </c>
      <c r="CP32" s="40">
        <v>0</v>
      </c>
      <c r="CQ32" s="9"/>
      <c r="CR32" s="8"/>
    </row>
    <row r="33" spans="1:96" ht="15" customHeight="1" x14ac:dyDescent="0.25">
      <c r="A33" s="12">
        <v>23</v>
      </c>
      <c r="B33" s="18" t="s">
        <v>25</v>
      </c>
      <c r="C33" s="12">
        <v>330039</v>
      </c>
      <c r="D33" s="25" t="s">
        <v>156</v>
      </c>
      <c r="E33" s="25" t="s">
        <v>155</v>
      </c>
      <c r="F33" s="31" t="s">
        <v>157</v>
      </c>
      <c r="G33" s="8">
        <f t="shared" si="6"/>
        <v>7727022.4100000001</v>
      </c>
      <c r="H33" s="8">
        <f t="shared" si="7"/>
        <v>5504365.2300000004</v>
      </c>
      <c r="I33" s="9">
        <f t="shared" si="8"/>
        <v>3233</v>
      </c>
      <c r="J33" s="8">
        <f t="shared" si="8"/>
        <v>1768435.43</v>
      </c>
      <c r="K33" s="9">
        <f t="shared" si="8"/>
        <v>857</v>
      </c>
      <c r="L33" s="8">
        <f t="shared" si="8"/>
        <v>353642.01</v>
      </c>
      <c r="M33" s="9">
        <f t="shared" si="8"/>
        <v>3349</v>
      </c>
      <c r="N33" s="8">
        <f t="shared" si="8"/>
        <v>3382287.79</v>
      </c>
      <c r="O33" s="9">
        <f t="shared" si="8"/>
        <v>297</v>
      </c>
      <c r="P33" s="8">
        <f t="shared" si="8"/>
        <v>2222657.1800000002</v>
      </c>
      <c r="Q33" s="9">
        <f t="shared" si="8"/>
        <v>0</v>
      </c>
      <c r="R33" s="8">
        <f t="shared" si="8"/>
        <v>0</v>
      </c>
      <c r="S33" s="9">
        <f t="shared" si="8"/>
        <v>0</v>
      </c>
      <c r="T33" s="8">
        <f t="shared" si="8"/>
        <v>0</v>
      </c>
      <c r="U33" s="9">
        <f t="shared" si="8"/>
        <v>0</v>
      </c>
      <c r="V33" s="8">
        <f t="shared" si="8"/>
        <v>0</v>
      </c>
      <c r="W33" s="9">
        <f t="shared" si="8"/>
        <v>0</v>
      </c>
      <c r="X33" s="8">
        <f t="shared" si="8"/>
        <v>0</v>
      </c>
      <c r="Y33" s="8">
        <f t="shared" si="9"/>
        <v>1968561.11</v>
      </c>
      <c r="Z33" s="8">
        <f t="shared" si="10"/>
        <v>1412896.81</v>
      </c>
      <c r="AA33" s="9">
        <v>808</v>
      </c>
      <c r="AB33" s="8">
        <v>453886.62</v>
      </c>
      <c r="AC33" s="9">
        <v>214</v>
      </c>
      <c r="AD33" s="8">
        <v>88410.5</v>
      </c>
      <c r="AE33" s="9">
        <v>837</v>
      </c>
      <c r="AF33" s="8">
        <v>870599.69</v>
      </c>
      <c r="AG33" s="9">
        <v>74</v>
      </c>
      <c r="AH33" s="8">
        <v>555664.30000000005</v>
      </c>
      <c r="AI33" s="9">
        <v>0</v>
      </c>
      <c r="AJ33" s="40">
        <v>0</v>
      </c>
      <c r="AK33" s="9"/>
      <c r="AL33" s="8"/>
      <c r="AM33" s="9">
        <v>0</v>
      </c>
      <c r="AN33" s="40">
        <v>0</v>
      </c>
      <c r="AO33" s="9"/>
      <c r="AP33" s="8"/>
      <c r="AQ33" s="8">
        <f t="shared" si="11"/>
        <v>1968561.11</v>
      </c>
      <c r="AR33" s="8">
        <f t="shared" si="12"/>
        <v>1412896.81</v>
      </c>
      <c r="AS33" s="9">
        <v>808</v>
      </c>
      <c r="AT33" s="8">
        <v>453886.62</v>
      </c>
      <c r="AU33" s="9">
        <v>214</v>
      </c>
      <c r="AV33" s="8">
        <v>88410.5</v>
      </c>
      <c r="AW33" s="9">
        <v>837</v>
      </c>
      <c r="AX33" s="8">
        <v>870599.69</v>
      </c>
      <c r="AY33" s="9">
        <v>74</v>
      </c>
      <c r="AZ33" s="8">
        <v>555664.30000000005</v>
      </c>
      <c r="BA33" s="9">
        <v>0</v>
      </c>
      <c r="BB33" s="40">
        <v>0</v>
      </c>
      <c r="BC33" s="9"/>
      <c r="BD33" s="8"/>
      <c r="BE33" s="9">
        <v>0</v>
      </c>
      <c r="BF33" s="40">
        <v>0</v>
      </c>
      <c r="BG33" s="9"/>
      <c r="BH33" s="8"/>
      <c r="BI33" s="8">
        <f t="shared" si="13"/>
        <v>1968561.11</v>
      </c>
      <c r="BJ33" s="8">
        <f t="shared" si="14"/>
        <v>1412896.81</v>
      </c>
      <c r="BK33" s="9">
        <v>808</v>
      </c>
      <c r="BL33" s="8">
        <v>453886.62</v>
      </c>
      <c r="BM33" s="9">
        <v>214</v>
      </c>
      <c r="BN33" s="8">
        <v>88410.5</v>
      </c>
      <c r="BO33" s="9">
        <v>837</v>
      </c>
      <c r="BP33" s="8">
        <v>870599.69</v>
      </c>
      <c r="BQ33" s="9">
        <v>74</v>
      </c>
      <c r="BR33" s="8">
        <v>555664.30000000005</v>
      </c>
      <c r="BS33" s="9">
        <v>0</v>
      </c>
      <c r="BT33" s="40">
        <v>0</v>
      </c>
      <c r="BU33" s="9"/>
      <c r="BV33" s="8"/>
      <c r="BW33" s="9">
        <v>0</v>
      </c>
      <c r="BX33" s="40">
        <v>0</v>
      </c>
      <c r="BY33" s="9"/>
      <c r="BZ33" s="8"/>
      <c r="CA33" s="8">
        <f t="shared" si="15"/>
        <v>1821339.08</v>
      </c>
      <c r="CB33" s="8">
        <f t="shared" si="16"/>
        <v>1265674.8</v>
      </c>
      <c r="CC33" s="9">
        <v>809</v>
      </c>
      <c r="CD33" s="8">
        <v>406775.57</v>
      </c>
      <c r="CE33" s="9">
        <v>215</v>
      </c>
      <c r="CF33" s="8">
        <v>88410.51</v>
      </c>
      <c r="CG33" s="9">
        <v>838</v>
      </c>
      <c r="CH33" s="8">
        <v>770488.72</v>
      </c>
      <c r="CI33" s="9">
        <v>75</v>
      </c>
      <c r="CJ33" s="8">
        <v>555664.28</v>
      </c>
      <c r="CK33" s="9">
        <v>0</v>
      </c>
      <c r="CL33" s="40">
        <v>0</v>
      </c>
      <c r="CM33" s="9"/>
      <c r="CN33" s="8"/>
      <c r="CO33" s="9">
        <v>0</v>
      </c>
      <c r="CP33" s="40">
        <v>0</v>
      </c>
      <c r="CQ33" s="9"/>
      <c r="CR33" s="8"/>
    </row>
    <row r="34" spans="1:96" ht="15" customHeight="1" x14ac:dyDescent="0.25">
      <c r="A34" s="12">
        <v>24</v>
      </c>
      <c r="B34" s="18" t="s">
        <v>26</v>
      </c>
      <c r="C34" s="12">
        <v>330332</v>
      </c>
      <c r="D34" s="25" t="s">
        <v>156</v>
      </c>
      <c r="E34" s="25" t="s">
        <v>155</v>
      </c>
      <c r="F34" s="31" t="s">
        <v>157</v>
      </c>
      <c r="G34" s="8">
        <f t="shared" si="6"/>
        <v>58895931.549999997</v>
      </c>
      <c r="H34" s="8">
        <f t="shared" si="7"/>
        <v>0</v>
      </c>
      <c r="I34" s="9">
        <f t="shared" si="8"/>
        <v>0</v>
      </c>
      <c r="J34" s="8">
        <f t="shared" si="8"/>
        <v>0</v>
      </c>
      <c r="K34" s="9">
        <f t="shared" si="8"/>
        <v>0</v>
      </c>
      <c r="L34" s="8">
        <f t="shared" si="8"/>
        <v>0</v>
      </c>
      <c r="M34" s="9">
        <f t="shared" si="8"/>
        <v>0</v>
      </c>
      <c r="N34" s="8">
        <f t="shared" si="8"/>
        <v>0</v>
      </c>
      <c r="O34" s="9">
        <f t="shared" si="8"/>
        <v>0</v>
      </c>
      <c r="P34" s="8">
        <f t="shared" si="8"/>
        <v>0</v>
      </c>
      <c r="Q34" s="9">
        <f t="shared" si="8"/>
        <v>0</v>
      </c>
      <c r="R34" s="8">
        <f t="shared" si="8"/>
        <v>0</v>
      </c>
      <c r="S34" s="9">
        <f t="shared" si="8"/>
        <v>0</v>
      </c>
      <c r="T34" s="8">
        <f t="shared" si="8"/>
        <v>0</v>
      </c>
      <c r="U34" s="9">
        <f t="shared" si="8"/>
        <v>0</v>
      </c>
      <c r="V34" s="8">
        <f t="shared" si="8"/>
        <v>0</v>
      </c>
      <c r="W34" s="9">
        <f t="shared" si="8"/>
        <v>32866</v>
      </c>
      <c r="X34" s="8">
        <f t="shared" si="8"/>
        <v>58895931.549999997</v>
      </c>
      <c r="Y34" s="8">
        <f t="shared" si="9"/>
        <v>14744487.890000001</v>
      </c>
      <c r="Z34" s="8">
        <f t="shared" si="10"/>
        <v>0</v>
      </c>
      <c r="AA34" s="9">
        <v>0</v>
      </c>
      <c r="AB34" s="8">
        <v>0</v>
      </c>
      <c r="AC34" s="9">
        <v>0</v>
      </c>
      <c r="AD34" s="8">
        <v>0</v>
      </c>
      <c r="AE34" s="9">
        <v>0</v>
      </c>
      <c r="AF34" s="8">
        <v>0</v>
      </c>
      <c r="AG34" s="9">
        <v>0</v>
      </c>
      <c r="AH34" s="8">
        <v>0</v>
      </c>
      <c r="AI34" s="9">
        <v>0</v>
      </c>
      <c r="AJ34" s="40">
        <v>0</v>
      </c>
      <c r="AK34" s="9"/>
      <c r="AL34" s="8"/>
      <c r="AM34" s="9">
        <v>0</v>
      </c>
      <c r="AN34" s="40">
        <v>0</v>
      </c>
      <c r="AO34" s="9">
        <v>8217</v>
      </c>
      <c r="AP34" s="8">
        <v>14744487.890000001</v>
      </c>
      <c r="AQ34" s="8">
        <f t="shared" si="11"/>
        <v>14744487.890000001</v>
      </c>
      <c r="AR34" s="8">
        <f t="shared" si="12"/>
        <v>0</v>
      </c>
      <c r="AS34" s="9">
        <v>0</v>
      </c>
      <c r="AT34" s="8">
        <v>0</v>
      </c>
      <c r="AU34" s="9">
        <v>0</v>
      </c>
      <c r="AV34" s="8">
        <v>0</v>
      </c>
      <c r="AW34" s="9">
        <v>0</v>
      </c>
      <c r="AX34" s="8">
        <v>0</v>
      </c>
      <c r="AY34" s="9">
        <v>0</v>
      </c>
      <c r="AZ34" s="8">
        <v>0</v>
      </c>
      <c r="BA34" s="9">
        <v>0</v>
      </c>
      <c r="BB34" s="40">
        <v>0</v>
      </c>
      <c r="BC34" s="9"/>
      <c r="BD34" s="8"/>
      <c r="BE34" s="9">
        <v>0</v>
      </c>
      <c r="BF34" s="40">
        <v>0</v>
      </c>
      <c r="BG34" s="9">
        <v>8217</v>
      </c>
      <c r="BH34" s="8">
        <v>14744487.890000001</v>
      </c>
      <c r="BI34" s="8">
        <f t="shared" si="13"/>
        <v>14744487.890000001</v>
      </c>
      <c r="BJ34" s="8">
        <f t="shared" si="14"/>
        <v>0</v>
      </c>
      <c r="BK34" s="9">
        <v>0</v>
      </c>
      <c r="BL34" s="8">
        <v>0</v>
      </c>
      <c r="BM34" s="9">
        <v>0</v>
      </c>
      <c r="BN34" s="8">
        <v>0</v>
      </c>
      <c r="BO34" s="9">
        <v>0</v>
      </c>
      <c r="BP34" s="8">
        <v>0</v>
      </c>
      <c r="BQ34" s="9">
        <v>0</v>
      </c>
      <c r="BR34" s="8">
        <v>0</v>
      </c>
      <c r="BS34" s="9">
        <v>0</v>
      </c>
      <c r="BT34" s="40">
        <v>0</v>
      </c>
      <c r="BU34" s="9"/>
      <c r="BV34" s="8"/>
      <c r="BW34" s="9">
        <v>0</v>
      </c>
      <c r="BX34" s="40">
        <v>0</v>
      </c>
      <c r="BY34" s="9">
        <v>8216</v>
      </c>
      <c r="BZ34" s="8">
        <v>14744487.890000001</v>
      </c>
      <c r="CA34" s="8">
        <f t="shared" si="15"/>
        <v>14662467.880000001</v>
      </c>
      <c r="CB34" s="8">
        <f t="shared" si="16"/>
        <v>0</v>
      </c>
      <c r="CC34" s="9">
        <v>0</v>
      </c>
      <c r="CD34" s="8">
        <v>0</v>
      </c>
      <c r="CE34" s="9">
        <v>0</v>
      </c>
      <c r="CF34" s="8">
        <v>0</v>
      </c>
      <c r="CG34" s="9">
        <v>0</v>
      </c>
      <c r="CH34" s="8">
        <v>0</v>
      </c>
      <c r="CI34" s="9">
        <v>0</v>
      </c>
      <c r="CJ34" s="8">
        <v>0</v>
      </c>
      <c r="CK34" s="9">
        <v>0</v>
      </c>
      <c r="CL34" s="40">
        <v>0</v>
      </c>
      <c r="CM34" s="9"/>
      <c r="CN34" s="8"/>
      <c r="CO34" s="9">
        <v>0</v>
      </c>
      <c r="CP34" s="40">
        <v>0</v>
      </c>
      <c r="CQ34" s="9">
        <v>8216</v>
      </c>
      <c r="CR34" s="8">
        <v>14662467.880000001</v>
      </c>
    </row>
    <row r="35" spans="1:96" ht="15" customHeight="1" x14ac:dyDescent="0.25">
      <c r="A35" s="12">
        <v>25</v>
      </c>
      <c r="B35" s="18" t="s">
        <v>27</v>
      </c>
      <c r="C35" s="12">
        <v>330114</v>
      </c>
      <c r="D35" s="25" t="s">
        <v>156</v>
      </c>
      <c r="E35" s="25" t="s">
        <v>160</v>
      </c>
      <c r="F35" s="31" t="s">
        <v>157</v>
      </c>
      <c r="G35" s="8">
        <f t="shared" si="6"/>
        <v>1335848.74</v>
      </c>
      <c r="H35" s="8">
        <f t="shared" si="7"/>
        <v>216513.52</v>
      </c>
      <c r="I35" s="9">
        <f t="shared" si="8"/>
        <v>1044</v>
      </c>
      <c r="J35" s="8">
        <f t="shared" si="8"/>
        <v>53973</v>
      </c>
      <c r="K35" s="9">
        <f t="shared" si="8"/>
        <v>8</v>
      </c>
      <c r="L35" s="8">
        <f t="shared" si="8"/>
        <v>3602.64</v>
      </c>
      <c r="M35" s="9">
        <f t="shared" si="8"/>
        <v>814</v>
      </c>
      <c r="N35" s="8">
        <f t="shared" si="8"/>
        <v>158937.88</v>
      </c>
      <c r="O35" s="9">
        <f t="shared" si="8"/>
        <v>24</v>
      </c>
      <c r="P35" s="8">
        <f t="shared" si="8"/>
        <v>192758.17</v>
      </c>
      <c r="Q35" s="9">
        <f t="shared" si="8"/>
        <v>70</v>
      </c>
      <c r="R35" s="8">
        <f t="shared" si="8"/>
        <v>926577.05</v>
      </c>
      <c r="S35" s="9">
        <f t="shared" si="8"/>
        <v>0</v>
      </c>
      <c r="T35" s="8">
        <f t="shared" si="8"/>
        <v>0</v>
      </c>
      <c r="U35" s="9">
        <f t="shared" si="8"/>
        <v>0</v>
      </c>
      <c r="V35" s="8">
        <f t="shared" si="8"/>
        <v>0</v>
      </c>
      <c r="W35" s="9">
        <f t="shared" si="8"/>
        <v>0</v>
      </c>
      <c r="X35" s="8">
        <f t="shared" si="8"/>
        <v>0</v>
      </c>
      <c r="Y35" s="8">
        <f t="shared" si="9"/>
        <v>333962.18</v>
      </c>
      <c r="Z35" s="8">
        <f t="shared" si="10"/>
        <v>54128.38</v>
      </c>
      <c r="AA35" s="9">
        <v>261</v>
      </c>
      <c r="AB35" s="8">
        <v>13493.25</v>
      </c>
      <c r="AC35" s="9">
        <v>2</v>
      </c>
      <c r="AD35" s="8">
        <v>900.66</v>
      </c>
      <c r="AE35" s="9">
        <v>204</v>
      </c>
      <c r="AF35" s="8">
        <v>39734.47</v>
      </c>
      <c r="AG35" s="9">
        <v>6</v>
      </c>
      <c r="AH35" s="8">
        <v>48189.54</v>
      </c>
      <c r="AI35" s="9">
        <v>18</v>
      </c>
      <c r="AJ35" s="40">
        <v>231644.26</v>
      </c>
      <c r="AK35" s="9"/>
      <c r="AL35" s="8"/>
      <c r="AM35" s="9">
        <v>0</v>
      </c>
      <c r="AN35" s="40">
        <v>0</v>
      </c>
      <c r="AO35" s="9">
        <v>0</v>
      </c>
      <c r="AP35" s="8">
        <v>0</v>
      </c>
      <c r="AQ35" s="8">
        <f t="shared" si="11"/>
        <v>333962.18</v>
      </c>
      <c r="AR35" s="8">
        <f t="shared" si="12"/>
        <v>54128.38</v>
      </c>
      <c r="AS35" s="9">
        <v>261</v>
      </c>
      <c r="AT35" s="8">
        <v>13493.25</v>
      </c>
      <c r="AU35" s="9">
        <v>2</v>
      </c>
      <c r="AV35" s="8">
        <v>900.66</v>
      </c>
      <c r="AW35" s="9">
        <v>204</v>
      </c>
      <c r="AX35" s="8">
        <v>39734.47</v>
      </c>
      <c r="AY35" s="9">
        <v>6</v>
      </c>
      <c r="AZ35" s="8">
        <v>48189.54</v>
      </c>
      <c r="BA35" s="9">
        <v>18</v>
      </c>
      <c r="BB35" s="40">
        <v>231644.26</v>
      </c>
      <c r="BC35" s="9"/>
      <c r="BD35" s="8"/>
      <c r="BE35" s="9">
        <v>0</v>
      </c>
      <c r="BF35" s="40">
        <v>0</v>
      </c>
      <c r="BG35" s="9">
        <v>0</v>
      </c>
      <c r="BH35" s="8">
        <v>0</v>
      </c>
      <c r="BI35" s="8">
        <f t="shared" si="13"/>
        <v>333962.18</v>
      </c>
      <c r="BJ35" s="8">
        <f t="shared" si="14"/>
        <v>54128.38</v>
      </c>
      <c r="BK35" s="9">
        <v>261</v>
      </c>
      <c r="BL35" s="8">
        <v>13493.25</v>
      </c>
      <c r="BM35" s="9">
        <v>2</v>
      </c>
      <c r="BN35" s="8">
        <v>900.66</v>
      </c>
      <c r="BO35" s="9">
        <v>204</v>
      </c>
      <c r="BP35" s="8">
        <v>39734.47</v>
      </c>
      <c r="BQ35" s="9">
        <v>6</v>
      </c>
      <c r="BR35" s="8">
        <v>48189.54</v>
      </c>
      <c r="BS35" s="9">
        <v>18</v>
      </c>
      <c r="BT35" s="40">
        <v>231644.26</v>
      </c>
      <c r="BU35" s="9"/>
      <c r="BV35" s="8"/>
      <c r="BW35" s="9">
        <v>0</v>
      </c>
      <c r="BX35" s="40">
        <v>0</v>
      </c>
      <c r="BY35" s="9">
        <v>0</v>
      </c>
      <c r="BZ35" s="8">
        <v>0</v>
      </c>
      <c r="CA35" s="8">
        <f t="shared" si="15"/>
        <v>333962.2</v>
      </c>
      <c r="CB35" s="8">
        <f t="shared" si="16"/>
        <v>54128.38</v>
      </c>
      <c r="CC35" s="9">
        <v>261</v>
      </c>
      <c r="CD35" s="8">
        <v>13493.25</v>
      </c>
      <c r="CE35" s="9">
        <v>2</v>
      </c>
      <c r="CF35" s="8">
        <v>900.66</v>
      </c>
      <c r="CG35" s="9">
        <v>202</v>
      </c>
      <c r="CH35" s="8">
        <v>39734.47</v>
      </c>
      <c r="CI35" s="9">
        <v>6</v>
      </c>
      <c r="CJ35" s="8">
        <v>48189.55</v>
      </c>
      <c r="CK35" s="9">
        <v>16</v>
      </c>
      <c r="CL35" s="40">
        <v>231644.27</v>
      </c>
      <c r="CM35" s="9"/>
      <c r="CN35" s="8"/>
      <c r="CO35" s="9">
        <v>0</v>
      </c>
      <c r="CP35" s="40">
        <v>0</v>
      </c>
      <c r="CQ35" s="9">
        <v>0</v>
      </c>
      <c r="CR35" s="8">
        <v>0</v>
      </c>
    </row>
    <row r="36" spans="1:96" ht="15" customHeight="1" x14ac:dyDescent="0.25">
      <c r="A36" s="12">
        <v>26</v>
      </c>
      <c r="B36" s="18" t="s">
        <v>28</v>
      </c>
      <c r="C36" s="12">
        <v>330337</v>
      </c>
      <c r="D36" s="25" t="s">
        <v>156</v>
      </c>
      <c r="E36" s="25" t="s">
        <v>161</v>
      </c>
      <c r="F36" s="31" t="s">
        <v>157</v>
      </c>
      <c r="G36" s="8">
        <f t="shared" si="6"/>
        <v>5953046.0599999996</v>
      </c>
      <c r="H36" s="8">
        <f t="shared" si="7"/>
        <v>0</v>
      </c>
      <c r="I36" s="9">
        <f t="shared" si="8"/>
        <v>0</v>
      </c>
      <c r="J36" s="8">
        <f t="shared" si="8"/>
        <v>0</v>
      </c>
      <c r="K36" s="9">
        <f t="shared" si="8"/>
        <v>0</v>
      </c>
      <c r="L36" s="8">
        <f t="shared" si="8"/>
        <v>0</v>
      </c>
      <c r="M36" s="9">
        <f t="shared" si="8"/>
        <v>0</v>
      </c>
      <c r="N36" s="8">
        <f t="shared" si="8"/>
        <v>0</v>
      </c>
      <c r="O36" s="9">
        <f t="shared" si="8"/>
        <v>70</v>
      </c>
      <c r="P36" s="8">
        <f t="shared" si="8"/>
        <v>2916483.76</v>
      </c>
      <c r="Q36" s="9">
        <f t="shared" si="8"/>
        <v>43</v>
      </c>
      <c r="R36" s="8">
        <f t="shared" si="8"/>
        <v>3036562.3</v>
      </c>
      <c r="S36" s="9">
        <f t="shared" si="8"/>
        <v>0</v>
      </c>
      <c r="T36" s="8">
        <f t="shared" si="8"/>
        <v>0</v>
      </c>
      <c r="U36" s="9">
        <f t="shared" si="8"/>
        <v>41</v>
      </c>
      <c r="V36" s="8">
        <f t="shared" si="8"/>
        <v>2937796.55</v>
      </c>
      <c r="W36" s="9">
        <f t="shared" si="8"/>
        <v>0</v>
      </c>
      <c r="X36" s="8">
        <f t="shared" si="8"/>
        <v>0</v>
      </c>
      <c r="Y36" s="8">
        <f t="shared" si="9"/>
        <v>1488261.52</v>
      </c>
      <c r="Z36" s="8">
        <f t="shared" si="10"/>
        <v>0</v>
      </c>
      <c r="AA36" s="9">
        <v>0</v>
      </c>
      <c r="AB36" s="8">
        <v>0</v>
      </c>
      <c r="AC36" s="9">
        <v>0</v>
      </c>
      <c r="AD36" s="8">
        <v>0</v>
      </c>
      <c r="AE36" s="9">
        <v>0</v>
      </c>
      <c r="AF36" s="8">
        <v>0</v>
      </c>
      <c r="AG36" s="9">
        <v>18</v>
      </c>
      <c r="AH36" s="8">
        <v>729120.94</v>
      </c>
      <c r="AI36" s="9">
        <v>11</v>
      </c>
      <c r="AJ36" s="40">
        <v>759140.58</v>
      </c>
      <c r="AK36" s="9"/>
      <c r="AL36" s="8"/>
      <c r="AM36" s="9">
        <v>10</v>
      </c>
      <c r="AN36" s="40">
        <v>734449.14</v>
      </c>
      <c r="AO36" s="9">
        <v>0</v>
      </c>
      <c r="AP36" s="8">
        <v>0</v>
      </c>
      <c r="AQ36" s="8">
        <f t="shared" si="11"/>
        <v>1488261.52</v>
      </c>
      <c r="AR36" s="8">
        <f t="shared" si="12"/>
        <v>0</v>
      </c>
      <c r="AS36" s="9">
        <v>0</v>
      </c>
      <c r="AT36" s="8">
        <v>0</v>
      </c>
      <c r="AU36" s="9">
        <v>0</v>
      </c>
      <c r="AV36" s="8">
        <v>0</v>
      </c>
      <c r="AW36" s="9">
        <v>0</v>
      </c>
      <c r="AX36" s="8">
        <v>0</v>
      </c>
      <c r="AY36" s="9">
        <v>18</v>
      </c>
      <c r="AZ36" s="8">
        <v>729120.94</v>
      </c>
      <c r="BA36" s="9">
        <v>11</v>
      </c>
      <c r="BB36" s="40">
        <v>759140.58</v>
      </c>
      <c r="BC36" s="9"/>
      <c r="BD36" s="8"/>
      <c r="BE36" s="9">
        <v>10</v>
      </c>
      <c r="BF36" s="40">
        <v>734449.14</v>
      </c>
      <c r="BG36" s="9">
        <v>0</v>
      </c>
      <c r="BH36" s="8">
        <v>0</v>
      </c>
      <c r="BI36" s="8">
        <f t="shared" si="13"/>
        <v>1488261.52</v>
      </c>
      <c r="BJ36" s="8">
        <f t="shared" si="14"/>
        <v>0</v>
      </c>
      <c r="BK36" s="9">
        <v>0</v>
      </c>
      <c r="BL36" s="8">
        <v>0</v>
      </c>
      <c r="BM36" s="9">
        <v>0</v>
      </c>
      <c r="BN36" s="8">
        <v>0</v>
      </c>
      <c r="BO36" s="9">
        <v>0</v>
      </c>
      <c r="BP36" s="8">
        <v>0</v>
      </c>
      <c r="BQ36" s="9">
        <v>18</v>
      </c>
      <c r="BR36" s="8">
        <v>729120.94</v>
      </c>
      <c r="BS36" s="9">
        <v>11</v>
      </c>
      <c r="BT36" s="40">
        <v>759140.58</v>
      </c>
      <c r="BU36" s="9"/>
      <c r="BV36" s="8"/>
      <c r="BW36" s="9">
        <v>10</v>
      </c>
      <c r="BX36" s="40">
        <v>734449.14</v>
      </c>
      <c r="BY36" s="9">
        <v>0</v>
      </c>
      <c r="BZ36" s="8">
        <v>0</v>
      </c>
      <c r="CA36" s="8">
        <f t="shared" si="15"/>
        <v>1488261.5</v>
      </c>
      <c r="CB36" s="8">
        <f t="shared" si="16"/>
        <v>0</v>
      </c>
      <c r="CC36" s="9">
        <v>0</v>
      </c>
      <c r="CD36" s="8">
        <v>0</v>
      </c>
      <c r="CE36" s="9">
        <v>0</v>
      </c>
      <c r="CF36" s="8">
        <v>0</v>
      </c>
      <c r="CG36" s="9">
        <v>0</v>
      </c>
      <c r="CH36" s="8">
        <v>0</v>
      </c>
      <c r="CI36" s="9">
        <v>16</v>
      </c>
      <c r="CJ36" s="8">
        <v>729120.94</v>
      </c>
      <c r="CK36" s="9">
        <v>10</v>
      </c>
      <c r="CL36" s="40">
        <v>759140.56</v>
      </c>
      <c r="CM36" s="9"/>
      <c r="CN36" s="8"/>
      <c r="CO36" s="9">
        <v>11</v>
      </c>
      <c r="CP36" s="40">
        <v>734449.13</v>
      </c>
      <c r="CQ36" s="9">
        <v>0</v>
      </c>
      <c r="CR36" s="8">
        <v>0</v>
      </c>
    </row>
    <row r="37" spans="1:96" ht="15" customHeight="1" x14ac:dyDescent="0.25">
      <c r="A37" s="12">
        <v>27</v>
      </c>
      <c r="B37" s="18" t="s">
        <v>138</v>
      </c>
      <c r="C37" s="12">
        <v>330398</v>
      </c>
      <c r="D37" s="25" t="s">
        <v>156</v>
      </c>
      <c r="E37" s="25" t="s">
        <v>161</v>
      </c>
      <c r="F37" s="31" t="s">
        <v>157</v>
      </c>
      <c r="G37" s="8">
        <f t="shared" si="6"/>
        <v>6739214.2699999996</v>
      </c>
      <c r="H37" s="8">
        <f t="shared" si="7"/>
        <v>0</v>
      </c>
      <c r="I37" s="9">
        <f t="shared" si="8"/>
        <v>0</v>
      </c>
      <c r="J37" s="8">
        <f t="shared" si="8"/>
        <v>0</v>
      </c>
      <c r="K37" s="9">
        <f t="shared" si="8"/>
        <v>0</v>
      </c>
      <c r="L37" s="8">
        <f t="shared" si="8"/>
        <v>0</v>
      </c>
      <c r="M37" s="9">
        <f t="shared" si="8"/>
        <v>0</v>
      </c>
      <c r="N37" s="8">
        <f t="shared" si="8"/>
        <v>0</v>
      </c>
      <c r="O37" s="9">
        <f t="shared" si="8"/>
        <v>80</v>
      </c>
      <c r="P37" s="8">
        <f t="shared" si="8"/>
        <v>6739214.2699999996</v>
      </c>
      <c r="Q37" s="9">
        <f t="shared" si="8"/>
        <v>0</v>
      </c>
      <c r="R37" s="8">
        <f t="shared" si="8"/>
        <v>0</v>
      </c>
      <c r="S37" s="9">
        <f t="shared" si="8"/>
        <v>0</v>
      </c>
      <c r="T37" s="8">
        <f t="shared" si="8"/>
        <v>0</v>
      </c>
      <c r="U37" s="9">
        <f t="shared" si="8"/>
        <v>0</v>
      </c>
      <c r="V37" s="8">
        <f t="shared" si="8"/>
        <v>0</v>
      </c>
      <c r="W37" s="9">
        <f t="shared" si="8"/>
        <v>0</v>
      </c>
      <c r="X37" s="8">
        <f t="shared" si="8"/>
        <v>0</v>
      </c>
      <c r="Y37" s="8">
        <f t="shared" si="9"/>
        <v>1684803.57</v>
      </c>
      <c r="Z37" s="8">
        <f t="shared" si="10"/>
        <v>0</v>
      </c>
      <c r="AA37" s="9">
        <v>0</v>
      </c>
      <c r="AB37" s="8">
        <v>0</v>
      </c>
      <c r="AC37" s="9">
        <v>0</v>
      </c>
      <c r="AD37" s="8">
        <v>0</v>
      </c>
      <c r="AE37" s="9">
        <v>0</v>
      </c>
      <c r="AF37" s="8">
        <v>0</v>
      </c>
      <c r="AG37" s="9">
        <v>20</v>
      </c>
      <c r="AH37" s="8">
        <v>1684803.57</v>
      </c>
      <c r="AI37" s="9">
        <v>0</v>
      </c>
      <c r="AJ37" s="40">
        <v>0</v>
      </c>
      <c r="AK37" s="9"/>
      <c r="AL37" s="8"/>
      <c r="AM37" s="9">
        <v>0</v>
      </c>
      <c r="AN37" s="40">
        <v>0</v>
      </c>
      <c r="AO37" s="9">
        <v>0</v>
      </c>
      <c r="AP37" s="8">
        <v>0</v>
      </c>
      <c r="AQ37" s="8">
        <f t="shared" si="11"/>
        <v>1684803.57</v>
      </c>
      <c r="AR37" s="8">
        <f t="shared" si="12"/>
        <v>0</v>
      </c>
      <c r="AS37" s="9">
        <v>0</v>
      </c>
      <c r="AT37" s="8">
        <v>0</v>
      </c>
      <c r="AU37" s="9">
        <v>0</v>
      </c>
      <c r="AV37" s="8">
        <v>0</v>
      </c>
      <c r="AW37" s="9">
        <v>0</v>
      </c>
      <c r="AX37" s="8">
        <v>0</v>
      </c>
      <c r="AY37" s="9">
        <v>20</v>
      </c>
      <c r="AZ37" s="8">
        <v>1684803.57</v>
      </c>
      <c r="BA37" s="9">
        <v>0</v>
      </c>
      <c r="BB37" s="40">
        <v>0</v>
      </c>
      <c r="BC37" s="9"/>
      <c r="BD37" s="8"/>
      <c r="BE37" s="9">
        <v>0</v>
      </c>
      <c r="BF37" s="40">
        <v>0</v>
      </c>
      <c r="BG37" s="9">
        <v>0</v>
      </c>
      <c r="BH37" s="8">
        <v>0</v>
      </c>
      <c r="BI37" s="8">
        <f t="shared" si="13"/>
        <v>1684803.57</v>
      </c>
      <c r="BJ37" s="8">
        <f t="shared" si="14"/>
        <v>0</v>
      </c>
      <c r="BK37" s="9">
        <v>0</v>
      </c>
      <c r="BL37" s="8">
        <v>0</v>
      </c>
      <c r="BM37" s="9">
        <v>0</v>
      </c>
      <c r="BN37" s="8">
        <v>0</v>
      </c>
      <c r="BO37" s="9">
        <v>0</v>
      </c>
      <c r="BP37" s="8">
        <v>0</v>
      </c>
      <c r="BQ37" s="9">
        <v>20</v>
      </c>
      <c r="BR37" s="8">
        <v>1684803.57</v>
      </c>
      <c r="BS37" s="9">
        <v>0</v>
      </c>
      <c r="BT37" s="40">
        <v>0</v>
      </c>
      <c r="BU37" s="9"/>
      <c r="BV37" s="8"/>
      <c r="BW37" s="9">
        <v>0</v>
      </c>
      <c r="BX37" s="40">
        <v>0</v>
      </c>
      <c r="BY37" s="9">
        <v>0</v>
      </c>
      <c r="BZ37" s="8">
        <v>0</v>
      </c>
      <c r="CA37" s="8">
        <f t="shared" si="15"/>
        <v>1684803.56</v>
      </c>
      <c r="CB37" s="8">
        <f t="shared" si="16"/>
        <v>0</v>
      </c>
      <c r="CC37" s="9">
        <v>0</v>
      </c>
      <c r="CD37" s="8">
        <v>0</v>
      </c>
      <c r="CE37" s="9">
        <v>0</v>
      </c>
      <c r="CF37" s="8">
        <v>0</v>
      </c>
      <c r="CG37" s="9">
        <v>0</v>
      </c>
      <c r="CH37" s="8">
        <v>0</v>
      </c>
      <c r="CI37" s="9">
        <v>20</v>
      </c>
      <c r="CJ37" s="8">
        <v>1684803.56</v>
      </c>
      <c r="CK37" s="9">
        <v>0</v>
      </c>
      <c r="CL37" s="40">
        <v>0</v>
      </c>
      <c r="CM37" s="9"/>
      <c r="CN37" s="8"/>
      <c r="CO37" s="9">
        <v>0</v>
      </c>
      <c r="CP37" s="40">
        <v>0</v>
      </c>
      <c r="CQ37" s="9">
        <v>0</v>
      </c>
      <c r="CR37" s="8">
        <v>0</v>
      </c>
    </row>
    <row r="38" spans="1:96" ht="15" customHeight="1" x14ac:dyDescent="0.25">
      <c r="A38" s="12">
        <v>28</v>
      </c>
      <c r="B38" s="18" t="s">
        <v>29</v>
      </c>
      <c r="C38" s="12">
        <v>330364</v>
      </c>
      <c r="D38" s="25" t="s">
        <v>156</v>
      </c>
      <c r="E38" s="25" t="s">
        <v>161</v>
      </c>
      <c r="F38" s="31" t="s">
        <v>157</v>
      </c>
      <c r="G38" s="8">
        <f t="shared" si="6"/>
        <v>5486834.1500000004</v>
      </c>
      <c r="H38" s="8">
        <f t="shared" si="7"/>
        <v>0</v>
      </c>
      <c r="I38" s="9">
        <f t="shared" si="8"/>
        <v>0</v>
      </c>
      <c r="J38" s="8">
        <f t="shared" si="8"/>
        <v>0</v>
      </c>
      <c r="K38" s="9">
        <f t="shared" si="8"/>
        <v>0</v>
      </c>
      <c r="L38" s="8">
        <f t="shared" si="8"/>
        <v>0</v>
      </c>
      <c r="M38" s="9">
        <f t="shared" si="8"/>
        <v>0</v>
      </c>
      <c r="N38" s="8">
        <f t="shared" si="8"/>
        <v>0</v>
      </c>
      <c r="O38" s="9">
        <f t="shared" si="8"/>
        <v>60</v>
      </c>
      <c r="P38" s="8">
        <f t="shared" si="8"/>
        <v>5486834.1500000004</v>
      </c>
      <c r="Q38" s="9">
        <f t="shared" si="8"/>
        <v>0</v>
      </c>
      <c r="R38" s="8">
        <f t="shared" si="8"/>
        <v>0</v>
      </c>
      <c r="S38" s="9">
        <f t="shared" si="8"/>
        <v>0</v>
      </c>
      <c r="T38" s="8">
        <f t="shared" si="8"/>
        <v>0</v>
      </c>
      <c r="U38" s="9">
        <f t="shared" si="8"/>
        <v>0</v>
      </c>
      <c r="V38" s="8">
        <f t="shared" si="8"/>
        <v>0</v>
      </c>
      <c r="W38" s="9">
        <f t="shared" si="8"/>
        <v>0</v>
      </c>
      <c r="X38" s="8">
        <f t="shared" si="8"/>
        <v>0</v>
      </c>
      <c r="Y38" s="8">
        <f t="shared" si="9"/>
        <v>1371708.54</v>
      </c>
      <c r="Z38" s="8">
        <f t="shared" si="10"/>
        <v>0</v>
      </c>
      <c r="AA38" s="9">
        <v>0</v>
      </c>
      <c r="AB38" s="8">
        <v>0</v>
      </c>
      <c r="AC38" s="9">
        <v>0</v>
      </c>
      <c r="AD38" s="8">
        <v>0</v>
      </c>
      <c r="AE38" s="9">
        <v>0</v>
      </c>
      <c r="AF38" s="8">
        <v>0</v>
      </c>
      <c r="AG38" s="9">
        <v>15</v>
      </c>
      <c r="AH38" s="8">
        <v>1371708.54</v>
      </c>
      <c r="AI38" s="9">
        <v>0</v>
      </c>
      <c r="AJ38" s="40">
        <v>0</v>
      </c>
      <c r="AK38" s="9"/>
      <c r="AL38" s="8"/>
      <c r="AM38" s="9">
        <v>0</v>
      </c>
      <c r="AN38" s="40">
        <v>0</v>
      </c>
      <c r="AO38" s="9">
        <v>0</v>
      </c>
      <c r="AP38" s="8">
        <v>0</v>
      </c>
      <c r="AQ38" s="8">
        <f t="shared" si="11"/>
        <v>1371708.54</v>
      </c>
      <c r="AR38" s="8">
        <f t="shared" si="12"/>
        <v>0</v>
      </c>
      <c r="AS38" s="9">
        <v>0</v>
      </c>
      <c r="AT38" s="8">
        <v>0</v>
      </c>
      <c r="AU38" s="9">
        <v>0</v>
      </c>
      <c r="AV38" s="8">
        <v>0</v>
      </c>
      <c r="AW38" s="9">
        <v>0</v>
      </c>
      <c r="AX38" s="8">
        <v>0</v>
      </c>
      <c r="AY38" s="9">
        <v>15</v>
      </c>
      <c r="AZ38" s="8">
        <v>1371708.54</v>
      </c>
      <c r="BA38" s="9">
        <v>0</v>
      </c>
      <c r="BB38" s="40">
        <v>0</v>
      </c>
      <c r="BC38" s="9"/>
      <c r="BD38" s="8"/>
      <c r="BE38" s="9">
        <v>0</v>
      </c>
      <c r="BF38" s="40">
        <v>0</v>
      </c>
      <c r="BG38" s="9">
        <v>0</v>
      </c>
      <c r="BH38" s="8">
        <v>0</v>
      </c>
      <c r="BI38" s="8">
        <f t="shared" si="13"/>
        <v>1371708.54</v>
      </c>
      <c r="BJ38" s="8">
        <f t="shared" si="14"/>
        <v>0</v>
      </c>
      <c r="BK38" s="9">
        <v>0</v>
      </c>
      <c r="BL38" s="8">
        <v>0</v>
      </c>
      <c r="BM38" s="9">
        <v>0</v>
      </c>
      <c r="BN38" s="8">
        <v>0</v>
      </c>
      <c r="BO38" s="9">
        <v>0</v>
      </c>
      <c r="BP38" s="8">
        <v>0</v>
      </c>
      <c r="BQ38" s="9">
        <v>15</v>
      </c>
      <c r="BR38" s="8">
        <v>1371708.54</v>
      </c>
      <c r="BS38" s="9">
        <v>0</v>
      </c>
      <c r="BT38" s="40">
        <v>0</v>
      </c>
      <c r="BU38" s="9"/>
      <c r="BV38" s="8"/>
      <c r="BW38" s="9">
        <v>0</v>
      </c>
      <c r="BX38" s="40">
        <v>0</v>
      </c>
      <c r="BY38" s="9">
        <v>0</v>
      </c>
      <c r="BZ38" s="8">
        <v>0</v>
      </c>
      <c r="CA38" s="8">
        <f t="shared" si="15"/>
        <v>1371708.53</v>
      </c>
      <c r="CB38" s="8">
        <f t="shared" si="16"/>
        <v>0</v>
      </c>
      <c r="CC38" s="9">
        <v>0</v>
      </c>
      <c r="CD38" s="8">
        <v>0</v>
      </c>
      <c r="CE38" s="9">
        <v>0</v>
      </c>
      <c r="CF38" s="8">
        <v>0</v>
      </c>
      <c r="CG38" s="9">
        <v>0</v>
      </c>
      <c r="CH38" s="8">
        <v>0</v>
      </c>
      <c r="CI38" s="9">
        <v>15</v>
      </c>
      <c r="CJ38" s="8">
        <v>1371708.53</v>
      </c>
      <c r="CK38" s="9">
        <v>0</v>
      </c>
      <c r="CL38" s="40">
        <v>0</v>
      </c>
      <c r="CM38" s="9"/>
      <c r="CN38" s="8"/>
      <c r="CO38" s="9">
        <v>0</v>
      </c>
      <c r="CP38" s="40">
        <v>0</v>
      </c>
      <c r="CQ38" s="9">
        <v>0</v>
      </c>
      <c r="CR38" s="8">
        <v>0</v>
      </c>
    </row>
    <row r="39" spans="1:96" ht="15" customHeight="1" x14ac:dyDescent="0.25">
      <c r="A39" s="12">
        <v>29</v>
      </c>
      <c r="B39" s="18" t="s">
        <v>139</v>
      </c>
      <c r="C39" s="12">
        <v>330419</v>
      </c>
      <c r="D39" s="25" t="s">
        <v>156</v>
      </c>
      <c r="E39" s="25" t="s">
        <v>161</v>
      </c>
      <c r="F39" s="31" t="s">
        <v>157</v>
      </c>
      <c r="G39" s="8">
        <f t="shared" si="6"/>
        <v>2010190.86</v>
      </c>
      <c r="H39" s="8">
        <f t="shared" si="7"/>
        <v>2010190.86</v>
      </c>
      <c r="I39" s="9">
        <f t="shared" si="8"/>
        <v>0</v>
      </c>
      <c r="J39" s="8">
        <f t="shared" si="8"/>
        <v>0</v>
      </c>
      <c r="K39" s="9">
        <f t="shared" si="8"/>
        <v>0</v>
      </c>
      <c r="L39" s="8">
        <f t="shared" si="8"/>
        <v>0</v>
      </c>
      <c r="M39" s="9">
        <f t="shared" si="8"/>
        <v>0</v>
      </c>
      <c r="N39" s="8">
        <f t="shared" si="8"/>
        <v>2010190.86</v>
      </c>
      <c r="O39" s="9">
        <f t="shared" si="8"/>
        <v>0</v>
      </c>
      <c r="P39" s="8">
        <f t="shared" si="8"/>
        <v>0</v>
      </c>
      <c r="Q39" s="9">
        <f t="shared" si="8"/>
        <v>0</v>
      </c>
      <c r="R39" s="8">
        <f t="shared" si="8"/>
        <v>0</v>
      </c>
      <c r="S39" s="9">
        <f t="shared" si="8"/>
        <v>0</v>
      </c>
      <c r="T39" s="8">
        <f t="shared" si="8"/>
        <v>0</v>
      </c>
      <c r="U39" s="9">
        <f t="shared" si="8"/>
        <v>0</v>
      </c>
      <c r="V39" s="8">
        <f t="shared" si="8"/>
        <v>0</v>
      </c>
      <c r="W39" s="9">
        <f t="shared" si="8"/>
        <v>0</v>
      </c>
      <c r="X39" s="8">
        <f t="shared" si="8"/>
        <v>0</v>
      </c>
      <c r="Y39" s="8">
        <f t="shared" si="9"/>
        <v>502547.72</v>
      </c>
      <c r="Z39" s="8">
        <f t="shared" si="10"/>
        <v>502547.72</v>
      </c>
      <c r="AA39" s="9">
        <v>0</v>
      </c>
      <c r="AB39" s="8">
        <v>0</v>
      </c>
      <c r="AC39" s="9">
        <v>0</v>
      </c>
      <c r="AD39" s="8">
        <v>0</v>
      </c>
      <c r="AE39" s="9">
        <v>0</v>
      </c>
      <c r="AF39" s="8">
        <v>502547.72</v>
      </c>
      <c r="AG39" s="9">
        <v>0</v>
      </c>
      <c r="AH39" s="8">
        <v>0</v>
      </c>
      <c r="AI39" s="9">
        <v>0</v>
      </c>
      <c r="AJ39" s="40">
        <v>0</v>
      </c>
      <c r="AK39" s="9"/>
      <c r="AL39" s="8"/>
      <c r="AM39" s="9">
        <v>0</v>
      </c>
      <c r="AN39" s="40">
        <v>0</v>
      </c>
      <c r="AO39" s="9">
        <v>0</v>
      </c>
      <c r="AP39" s="8">
        <v>0</v>
      </c>
      <c r="AQ39" s="8">
        <f t="shared" si="11"/>
        <v>502547.72</v>
      </c>
      <c r="AR39" s="8">
        <f t="shared" si="12"/>
        <v>502547.72</v>
      </c>
      <c r="AS39" s="9">
        <v>0</v>
      </c>
      <c r="AT39" s="8">
        <v>0</v>
      </c>
      <c r="AU39" s="9">
        <v>0</v>
      </c>
      <c r="AV39" s="8">
        <v>0</v>
      </c>
      <c r="AW39" s="9">
        <v>0</v>
      </c>
      <c r="AX39" s="8">
        <v>502547.72</v>
      </c>
      <c r="AY39" s="9">
        <v>0</v>
      </c>
      <c r="AZ39" s="8">
        <v>0</v>
      </c>
      <c r="BA39" s="9">
        <v>0</v>
      </c>
      <c r="BB39" s="40">
        <v>0</v>
      </c>
      <c r="BC39" s="9"/>
      <c r="BD39" s="8"/>
      <c r="BE39" s="9">
        <v>0</v>
      </c>
      <c r="BF39" s="40">
        <v>0</v>
      </c>
      <c r="BG39" s="9">
        <v>0</v>
      </c>
      <c r="BH39" s="8">
        <v>0</v>
      </c>
      <c r="BI39" s="8">
        <f t="shared" si="13"/>
        <v>502547.72</v>
      </c>
      <c r="BJ39" s="8">
        <f t="shared" si="14"/>
        <v>502547.72</v>
      </c>
      <c r="BK39" s="9">
        <v>0</v>
      </c>
      <c r="BL39" s="8">
        <v>0</v>
      </c>
      <c r="BM39" s="9">
        <v>0</v>
      </c>
      <c r="BN39" s="8">
        <v>0</v>
      </c>
      <c r="BO39" s="9">
        <v>0</v>
      </c>
      <c r="BP39" s="8">
        <v>502547.72</v>
      </c>
      <c r="BQ39" s="9">
        <v>0</v>
      </c>
      <c r="BR39" s="8">
        <v>0</v>
      </c>
      <c r="BS39" s="9">
        <v>0</v>
      </c>
      <c r="BT39" s="40">
        <v>0</v>
      </c>
      <c r="BU39" s="9"/>
      <c r="BV39" s="8"/>
      <c r="BW39" s="9">
        <v>0</v>
      </c>
      <c r="BX39" s="40">
        <v>0</v>
      </c>
      <c r="BY39" s="9">
        <v>0</v>
      </c>
      <c r="BZ39" s="8">
        <v>0</v>
      </c>
      <c r="CA39" s="8">
        <f t="shared" si="15"/>
        <v>502547.7</v>
      </c>
      <c r="CB39" s="8">
        <f t="shared" si="16"/>
        <v>502547.7</v>
      </c>
      <c r="CC39" s="9">
        <v>0</v>
      </c>
      <c r="CD39" s="8">
        <v>0</v>
      </c>
      <c r="CE39" s="9">
        <v>0</v>
      </c>
      <c r="CF39" s="8">
        <v>0</v>
      </c>
      <c r="CG39" s="9">
        <v>0</v>
      </c>
      <c r="CH39" s="8">
        <v>502547.7</v>
      </c>
      <c r="CI39" s="9">
        <v>0</v>
      </c>
      <c r="CJ39" s="8">
        <v>0</v>
      </c>
      <c r="CK39" s="9">
        <v>0</v>
      </c>
      <c r="CL39" s="40">
        <v>0</v>
      </c>
      <c r="CM39" s="9"/>
      <c r="CN39" s="8"/>
      <c r="CO39" s="9">
        <v>0</v>
      </c>
      <c r="CP39" s="40">
        <v>0</v>
      </c>
      <c r="CQ39" s="9">
        <v>0</v>
      </c>
      <c r="CR39" s="8">
        <v>0</v>
      </c>
    </row>
    <row r="40" spans="1:96" ht="15" customHeight="1" x14ac:dyDescent="0.25">
      <c r="A40" s="12">
        <v>30</v>
      </c>
      <c r="B40" s="18" t="s">
        <v>30</v>
      </c>
      <c r="C40" s="12">
        <v>330369</v>
      </c>
      <c r="D40" s="25" t="s">
        <v>156</v>
      </c>
      <c r="E40" s="25" t="s">
        <v>161</v>
      </c>
      <c r="F40" s="31" t="s">
        <v>157</v>
      </c>
      <c r="G40" s="8">
        <f t="shared" si="6"/>
        <v>1503549.93</v>
      </c>
      <c r="H40" s="8">
        <f t="shared" si="7"/>
        <v>1503549.93</v>
      </c>
      <c r="I40" s="9">
        <f t="shared" si="8"/>
        <v>0</v>
      </c>
      <c r="J40" s="8">
        <f t="shared" si="8"/>
        <v>0</v>
      </c>
      <c r="K40" s="9">
        <f t="shared" si="8"/>
        <v>0</v>
      </c>
      <c r="L40" s="8">
        <f t="shared" si="8"/>
        <v>0</v>
      </c>
      <c r="M40" s="9">
        <f t="shared" si="8"/>
        <v>0</v>
      </c>
      <c r="N40" s="8">
        <f t="shared" si="8"/>
        <v>1503549.93</v>
      </c>
      <c r="O40" s="9">
        <f t="shared" si="8"/>
        <v>0</v>
      </c>
      <c r="P40" s="8">
        <f t="shared" si="8"/>
        <v>0</v>
      </c>
      <c r="Q40" s="9">
        <f t="shared" si="8"/>
        <v>0</v>
      </c>
      <c r="R40" s="8">
        <f t="shared" si="8"/>
        <v>0</v>
      </c>
      <c r="S40" s="9">
        <f t="shared" si="8"/>
        <v>0</v>
      </c>
      <c r="T40" s="8">
        <f t="shared" si="8"/>
        <v>0</v>
      </c>
      <c r="U40" s="9">
        <f t="shared" si="8"/>
        <v>0</v>
      </c>
      <c r="V40" s="8">
        <f t="shared" si="8"/>
        <v>0</v>
      </c>
      <c r="W40" s="9">
        <f t="shared" si="8"/>
        <v>0</v>
      </c>
      <c r="X40" s="8">
        <f t="shared" si="8"/>
        <v>0</v>
      </c>
      <c r="Y40" s="8">
        <f t="shared" si="9"/>
        <v>375887.48</v>
      </c>
      <c r="Z40" s="8">
        <f t="shared" si="10"/>
        <v>375887.48</v>
      </c>
      <c r="AA40" s="9">
        <v>0</v>
      </c>
      <c r="AB40" s="8">
        <v>0</v>
      </c>
      <c r="AC40" s="9">
        <v>0</v>
      </c>
      <c r="AD40" s="8">
        <v>0</v>
      </c>
      <c r="AE40" s="9">
        <v>0</v>
      </c>
      <c r="AF40" s="8">
        <v>375887.48</v>
      </c>
      <c r="AG40" s="9">
        <v>0</v>
      </c>
      <c r="AH40" s="8">
        <v>0</v>
      </c>
      <c r="AI40" s="9">
        <v>0</v>
      </c>
      <c r="AJ40" s="40">
        <v>0</v>
      </c>
      <c r="AK40" s="9"/>
      <c r="AL40" s="8"/>
      <c r="AM40" s="9">
        <v>0</v>
      </c>
      <c r="AN40" s="40">
        <v>0</v>
      </c>
      <c r="AO40" s="9">
        <v>0</v>
      </c>
      <c r="AP40" s="8">
        <v>0</v>
      </c>
      <c r="AQ40" s="8">
        <f t="shared" si="11"/>
        <v>375887.48</v>
      </c>
      <c r="AR40" s="8">
        <f t="shared" si="12"/>
        <v>375887.48</v>
      </c>
      <c r="AS40" s="9">
        <v>0</v>
      </c>
      <c r="AT40" s="8">
        <v>0</v>
      </c>
      <c r="AU40" s="9">
        <v>0</v>
      </c>
      <c r="AV40" s="8">
        <v>0</v>
      </c>
      <c r="AW40" s="9">
        <v>0</v>
      </c>
      <c r="AX40" s="8">
        <v>375887.48</v>
      </c>
      <c r="AY40" s="9">
        <v>0</v>
      </c>
      <c r="AZ40" s="8">
        <v>0</v>
      </c>
      <c r="BA40" s="9">
        <v>0</v>
      </c>
      <c r="BB40" s="40">
        <v>0</v>
      </c>
      <c r="BC40" s="9"/>
      <c r="BD40" s="8"/>
      <c r="BE40" s="9">
        <v>0</v>
      </c>
      <c r="BF40" s="40">
        <v>0</v>
      </c>
      <c r="BG40" s="9">
        <v>0</v>
      </c>
      <c r="BH40" s="8">
        <v>0</v>
      </c>
      <c r="BI40" s="8">
        <f t="shared" si="13"/>
        <v>375887.48</v>
      </c>
      <c r="BJ40" s="8">
        <f t="shared" si="14"/>
        <v>375887.48</v>
      </c>
      <c r="BK40" s="9">
        <v>0</v>
      </c>
      <c r="BL40" s="8">
        <v>0</v>
      </c>
      <c r="BM40" s="9">
        <v>0</v>
      </c>
      <c r="BN40" s="8">
        <v>0</v>
      </c>
      <c r="BO40" s="9">
        <v>0</v>
      </c>
      <c r="BP40" s="8">
        <v>375887.48</v>
      </c>
      <c r="BQ40" s="9">
        <v>0</v>
      </c>
      <c r="BR40" s="8">
        <v>0</v>
      </c>
      <c r="BS40" s="9">
        <v>0</v>
      </c>
      <c r="BT40" s="40">
        <v>0</v>
      </c>
      <c r="BU40" s="9"/>
      <c r="BV40" s="8"/>
      <c r="BW40" s="9">
        <v>0</v>
      </c>
      <c r="BX40" s="40">
        <v>0</v>
      </c>
      <c r="BY40" s="9">
        <v>0</v>
      </c>
      <c r="BZ40" s="8">
        <v>0</v>
      </c>
      <c r="CA40" s="8">
        <f t="shared" si="15"/>
        <v>375887.49</v>
      </c>
      <c r="CB40" s="8">
        <f t="shared" si="16"/>
        <v>375887.49</v>
      </c>
      <c r="CC40" s="9">
        <v>0</v>
      </c>
      <c r="CD40" s="8">
        <v>0</v>
      </c>
      <c r="CE40" s="9">
        <v>0</v>
      </c>
      <c r="CF40" s="8">
        <v>0</v>
      </c>
      <c r="CG40" s="9">
        <v>0</v>
      </c>
      <c r="CH40" s="8">
        <v>375887.49</v>
      </c>
      <c r="CI40" s="9">
        <v>0</v>
      </c>
      <c r="CJ40" s="8">
        <v>0</v>
      </c>
      <c r="CK40" s="9">
        <v>0</v>
      </c>
      <c r="CL40" s="40">
        <v>0</v>
      </c>
      <c r="CM40" s="9"/>
      <c r="CN40" s="8"/>
      <c r="CO40" s="9">
        <v>0</v>
      </c>
      <c r="CP40" s="40">
        <v>0</v>
      </c>
      <c r="CQ40" s="9">
        <v>0</v>
      </c>
      <c r="CR40" s="8">
        <v>0</v>
      </c>
    </row>
    <row r="41" spans="1:96" ht="15" customHeight="1" x14ac:dyDescent="0.25">
      <c r="A41" s="12">
        <v>31</v>
      </c>
      <c r="B41" s="18" t="s">
        <v>31</v>
      </c>
      <c r="C41" s="12">
        <v>330384</v>
      </c>
      <c r="D41" s="25" t="s">
        <v>156</v>
      </c>
      <c r="E41" s="25" t="s">
        <v>161</v>
      </c>
      <c r="F41" s="31" t="s">
        <v>157</v>
      </c>
      <c r="G41" s="8">
        <f t="shared" si="6"/>
        <v>57805840.090000004</v>
      </c>
      <c r="H41" s="8">
        <f t="shared" si="7"/>
        <v>57805840.090000004</v>
      </c>
      <c r="I41" s="9">
        <f t="shared" ref="I41:X56" si="17">AA41+AS41+BK41+CC41</f>
        <v>23</v>
      </c>
      <c r="J41" s="8">
        <f t="shared" si="17"/>
        <v>5635.81</v>
      </c>
      <c r="K41" s="9">
        <f t="shared" si="17"/>
        <v>0</v>
      </c>
      <c r="L41" s="8">
        <f t="shared" si="17"/>
        <v>0</v>
      </c>
      <c r="M41" s="9">
        <f t="shared" si="17"/>
        <v>665</v>
      </c>
      <c r="N41" s="8">
        <f t="shared" si="17"/>
        <v>57800204.280000001</v>
      </c>
      <c r="O41" s="9">
        <f t="shared" si="17"/>
        <v>0</v>
      </c>
      <c r="P41" s="8">
        <f t="shared" si="17"/>
        <v>0</v>
      </c>
      <c r="Q41" s="9">
        <f t="shared" si="17"/>
        <v>0</v>
      </c>
      <c r="R41" s="8">
        <f t="shared" si="17"/>
        <v>0</v>
      </c>
      <c r="S41" s="9">
        <f t="shared" si="17"/>
        <v>0</v>
      </c>
      <c r="T41" s="8">
        <f t="shared" si="17"/>
        <v>0</v>
      </c>
      <c r="U41" s="9">
        <f t="shared" si="17"/>
        <v>0</v>
      </c>
      <c r="V41" s="8">
        <f t="shared" si="17"/>
        <v>0</v>
      </c>
      <c r="W41" s="9">
        <f t="shared" si="17"/>
        <v>0</v>
      </c>
      <c r="X41" s="8">
        <f t="shared" si="17"/>
        <v>0</v>
      </c>
      <c r="Y41" s="8">
        <f t="shared" si="9"/>
        <v>14451460.02</v>
      </c>
      <c r="Z41" s="8">
        <f t="shared" si="10"/>
        <v>14451460.02</v>
      </c>
      <c r="AA41" s="9">
        <v>6</v>
      </c>
      <c r="AB41" s="8">
        <v>1408.95</v>
      </c>
      <c r="AC41" s="9">
        <v>0</v>
      </c>
      <c r="AD41" s="8">
        <v>0</v>
      </c>
      <c r="AE41" s="9">
        <v>166</v>
      </c>
      <c r="AF41" s="8">
        <v>14450051.07</v>
      </c>
      <c r="AG41" s="9">
        <v>0</v>
      </c>
      <c r="AH41" s="8">
        <v>0</v>
      </c>
      <c r="AI41" s="9">
        <v>0</v>
      </c>
      <c r="AJ41" s="40">
        <v>0</v>
      </c>
      <c r="AK41" s="9"/>
      <c r="AL41" s="8"/>
      <c r="AM41" s="9">
        <v>0</v>
      </c>
      <c r="AN41" s="40">
        <v>0</v>
      </c>
      <c r="AO41" s="9">
        <v>0</v>
      </c>
      <c r="AP41" s="8">
        <v>0</v>
      </c>
      <c r="AQ41" s="8">
        <f t="shared" si="11"/>
        <v>14451460.02</v>
      </c>
      <c r="AR41" s="8">
        <f t="shared" si="12"/>
        <v>14451460.02</v>
      </c>
      <c r="AS41" s="9">
        <v>6</v>
      </c>
      <c r="AT41" s="8">
        <v>1408.95</v>
      </c>
      <c r="AU41" s="9">
        <v>0</v>
      </c>
      <c r="AV41" s="8">
        <v>0</v>
      </c>
      <c r="AW41" s="9">
        <v>166</v>
      </c>
      <c r="AX41" s="8">
        <v>14450051.07</v>
      </c>
      <c r="AY41" s="9">
        <v>0</v>
      </c>
      <c r="AZ41" s="8">
        <v>0</v>
      </c>
      <c r="BA41" s="9">
        <v>0</v>
      </c>
      <c r="BB41" s="40">
        <v>0</v>
      </c>
      <c r="BC41" s="9"/>
      <c r="BD41" s="8"/>
      <c r="BE41" s="9">
        <v>0</v>
      </c>
      <c r="BF41" s="40">
        <v>0</v>
      </c>
      <c r="BG41" s="9">
        <v>0</v>
      </c>
      <c r="BH41" s="8">
        <v>0</v>
      </c>
      <c r="BI41" s="8">
        <f t="shared" si="13"/>
        <v>14451460.02</v>
      </c>
      <c r="BJ41" s="8">
        <f t="shared" si="14"/>
        <v>14451460.02</v>
      </c>
      <c r="BK41" s="9">
        <v>6</v>
      </c>
      <c r="BL41" s="8">
        <v>1408.95</v>
      </c>
      <c r="BM41" s="9">
        <v>0</v>
      </c>
      <c r="BN41" s="8">
        <v>0</v>
      </c>
      <c r="BO41" s="9">
        <v>166</v>
      </c>
      <c r="BP41" s="8">
        <v>14450051.07</v>
      </c>
      <c r="BQ41" s="9">
        <v>0</v>
      </c>
      <c r="BR41" s="8">
        <v>0</v>
      </c>
      <c r="BS41" s="9">
        <v>0</v>
      </c>
      <c r="BT41" s="40">
        <v>0</v>
      </c>
      <c r="BU41" s="9"/>
      <c r="BV41" s="8"/>
      <c r="BW41" s="9">
        <v>0</v>
      </c>
      <c r="BX41" s="40">
        <v>0</v>
      </c>
      <c r="BY41" s="9">
        <v>0</v>
      </c>
      <c r="BZ41" s="8">
        <v>0</v>
      </c>
      <c r="CA41" s="8">
        <f t="shared" si="15"/>
        <v>14451460.029999999</v>
      </c>
      <c r="CB41" s="8">
        <f t="shared" si="16"/>
        <v>14451460.029999999</v>
      </c>
      <c r="CC41" s="9">
        <v>5</v>
      </c>
      <c r="CD41" s="8">
        <v>1408.96</v>
      </c>
      <c r="CE41" s="9">
        <v>0</v>
      </c>
      <c r="CF41" s="8">
        <v>0</v>
      </c>
      <c r="CG41" s="9">
        <v>167</v>
      </c>
      <c r="CH41" s="8">
        <v>14450051.07</v>
      </c>
      <c r="CI41" s="9">
        <v>0</v>
      </c>
      <c r="CJ41" s="8">
        <v>0</v>
      </c>
      <c r="CK41" s="9">
        <v>0</v>
      </c>
      <c r="CL41" s="40">
        <v>0</v>
      </c>
      <c r="CM41" s="9"/>
      <c r="CN41" s="8"/>
      <c r="CO41" s="9">
        <v>0</v>
      </c>
      <c r="CP41" s="40">
        <v>0</v>
      </c>
      <c r="CQ41" s="9">
        <v>0</v>
      </c>
      <c r="CR41" s="8">
        <v>0</v>
      </c>
    </row>
    <row r="42" spans="1:96" ht="15" customHeight="1" x14ac:dyDescent="0.25">
      <c r="A42" s="12">
        <v>32</v>
      </c>
      <c r="B42" s="18" t="s">
        <v>32</v>
      </c>
      <c r="C42" s="12">
        <v>330392</v>
      </c>
      <c r="D42" s="25" t="s">
        <v>156</v>
      </c>
      <c r="E42" s="25" t="s">
        <v>161</v>
      </c>
      <c r="F42" s="31" t="s">
        <v>157</v>
      </c>
      <c r="G42" s="8">
        <f t="shared" si="6"/>
        <v>713072.35</v>
      </c>
      <c r="H42" s="8">
        <f t="shared" si="7"/>
        <v>713072.35</v>
      </c>
      <c r="I42" s="9">
        <f t="shared" si="17"/>
        <v>0</v>
      </c>
      <c r="J42" s="8">
        <f t="shared" si="17"/>
        <v>0</v>
      </c>
      <c r="K42" s="9">
        <f t="shared" si="17"/>
        <v>0</v>
      </c>
      <c r="L42" s="8">
        <f t="shared" si="17"/>
        <v>0</v>
      </c>
      <c r="M42" s="9">
        <f t="shared" si="17"/>
        <v>0</v>
      </c>
      <c r="N42" s="8">
        <f t="shared" si="17"/>
        <v>713072.35</v>
      </c>
      <c r="O42" s="9">
        <f t="shared" si="17"/>
        <v>0</v>
      </c>
      <c r="P42" s="8">
        <f t="shared" si="17"/>
        <v>0</v>
      </c>
      <c r="Q42" s="9">
        <f t="shared" si="17"/>
        <v>0</v>
      </c>
      <c r="R42" s="8">
        <f t="shared" si="17"/>
        <v>0</v>
      </c>
      <c r="S42" s="9">
        <f t="shared" si="17"/>
        <v>0</v>
      </c>
      <c r="T42" s="8">
        <f t="shared" si="17"/>
        <v>0</v>
      </c>
      <c r="U42" s="9">
        <f t="shared" si="17"/>
        <v>0</v>
      </c>
      <c r="V42" s="8">
        <f t="shared" si="17"/>
        <v>0</v>
      </c>
      <c r="W42" s="9">
        <f t="shared" si="17"/>
        <v>0</v>
      </c>
      <c r="X42" s="8">
        <f t="shared" si="17"/>
        <v>0</v>
      </c>
      <c r="Y42" s="8">
        <f t="shared" si="9"/>
        <v>178268.09</v>
      </c>
      <c r="Z42" s="8">
        <f t="shared" si="10"/>
        <v>178268.09</v>
      </c>
      <c r="AA42" s="9">
        <v>0</v>
      </c>
      <c r="AB42" s="8">
        <v>0</v>
      </c>
      <c r="AC42" s="9">
        <v>0</v>
      </c>
      <c r="AD42" s="8">
        <v>0</v>
      </c>
      <c r="AE42" s="9">
        <v>0</v>
      </c>
      <c r="AF42" s="8">
        <v>178268.09</v>
      </c>
      <c r="AG42" s="9">
        <v>0</v>
      </c>
      <c r="AH42" s="8">
        <v>0</v>
      </c>
      <c r="AI42" s="9">
        <v>0</v>
      </c>
      <c r="AJ42" s="40">
        <v>0</v>
      </c>
      <c r="AK42" s="9"/>
      <c r="AL42" s="8"/>
      <c r="AM42" s="9">
        <v>0</v>
      </c>
      <c r="AN42" s="40">
        <v>0</v>
      </c>
      <c r="AO42" s="9">
        <v>0</v>
      </c>
      <c r="AP42" s="8">
        <v>0</v>
      </c>
      <c r="AQ42" s="8">
        <f t="shared" si="11"/>
        <v>178268.09</v>
      </c>
      <c r="AR42" s="8">
        <f t="shared" si="12"/>
        <v>178268.09</v>
      </c>
      <c r="AS42" s="9">
        <v>0</v>
      </c>
      <c r="AT42" s="8">
        <v>0</v>
      </c>
      <c r="AU42" s="9">
        <v>0</v>
      </c>
      <c r="AV42" s="8">
        <v>0</v>
      </c>
      <c r="AW42" s="9">
        <v>0</v>
      </c>
      <c r="AX42" s="8">
        <v>178268.09</v>
      </c>
      <c r="AY42" s="9">
        <v>0</v>
      </c>
      <c r="AZ42" s="8">
        <v>0</v>
      </c>
      <c r="BA42" s="9">
        <v>0</v>
      </c>
      <c r="BB42" s="40">
        <v>0</v>
      </c>
      <c r="BC42" s="9"/>
      <c r="BD42" s="8"/>
      <c r="BE42" s="9">
        <v>0</v>
      </c>
      <c r="BF42" s="40">
        <v>0</v>
      </c>
      <c r="BG42" s="9">
        <v>0</v>
      </c>
      <c r="BH42" s="8">
        <v>0</v>
      </c>
      <c r="BI42" s="8">
        <f t="shared" si="13"/>
        <v>178268.09</v>
      </c>
      <c r="BJ42" s="8">
        <f t="shared" si="14"/>
        <v>178268.09</v>
      </c>
      <c r="BK42" s="9">
        <v>0</v>
      </c>
      <c r="BL42" s="8">
        <v>0</v>
      </c>
      <c r="BM42" s="9">
        <v>0</v>
      </c>
      <c r="BN42" s="8">
        <v>0</v>
      </c>
      <c r="BO42" s="9">
        <v>0</v>
      </c>
      <c r="BP42" s="8">
        <v>178268.09</v>
      </c>
      <c r="BQ42" s="9">
        <v>0</v>
      </c>
      <c r="BR42" s="8">
        <v>0</v>
      </c>
      <c r="BS42" s="9">
        <v>0</v>
      </c>
      <c r="BT42" s="40">
        <v>0</v>
      </c>
      <c r="BU42" s="9"/>
      <c r="BV42" s="8"/>
      <c r="BW42" s="9">
        <v>0</v>
      </c>
      <c r="BX42" s="40">
        <v>0</v>
      </c>
      <c r="BY42" s="9">
        <v>0</v>
      </c>
      <c r="BZ42" s="8">
        <v>0</v>
      </c>
      <c r="CA42" s="8">
        <f t="shared" si="15"/>
        <v>178268.08</v>
      </c>
      <c r="CB42" s="8">
        <f t="shared" si="16"/>
        <v>178268.08</v>
      </c>
      <c r="CC42" s="9">
        <v>0</v>
      </c>
      <c r="CD42" s="8">
        <v>0</v>
      </c>
      <c r="CE42" s="9">
        <v>0</v>
      </c>
      <c r="CF42" s="8">
        <v>0</v>
      </c>
      <c r="CG42" s="9">
        <v>0</v>
      </c>
      <c r="CH42" s="8">
        <v>178268.08</v>
      </c>
      <c r="CI42" s="9">
        <v>0</v>
      </c>
      <c r="CJ42" s="8">
        <v>0</v>
      </c>
      <c r="CK42" s="9">
        <v>0</v>
      </c>
      <c r="CL42" s="40">
        <v>0</v>
      </c>
      <c r="CM42" s="9"/>
      <c r="CN42" s="8"/>
      <c r="CO42" s="9">
        <v>0</v>
      </c>
      <c r="CP42" s="40">
        <v>0</v>
      </c>
      <c r="CQ42" s="9">
        <v>0</v>
      </c>
      <c r="CR42" s="8">
        <v>0</v>
      </c>
    </row>
    <row r="43" spans="1:96" ht="15" customHeight="1" x14ac:dyDescent="0.25">
      <c r="A43" s="12">
        <v>33</v>
      </c>
      <c r="B43" s="18" t="s">
        <v>33</v>
      </c>
      <c r="C43" s="12">
        <v>330396</v>
      </c>
      <c r="D43" s="25" t="s">
        <v>156</v>
      </c>
      <c r="E43" s="25" t="s">
        <v>161</v>
      </c>
      <c r="F43" s="31" t="s">
        <v>157</v>
      </c>
      <c r="G43" s="8">
        <f t="shared" si="6"/>
        <v>8483928.9399999995</v>
      </c>
      <c r="H43" s="8">
        <f t="shared" si="7"/>
        <v>0</v>
      </c>
      <c r="I43" s="9">
        <f t="shared" si="17"/>
        <v>0</v>
      </c>
      <c r="J43" s="8">
        <f t="shared" si="17"/>
        <v>0</v>
      </c>
      <c r="K43" s="9">
        <f t="shared" si="17"/>
        <v>0</v>
      </c>
      <c r="L43" s="8">
        <f t="shared" si="17"/>
        <v>0</v>
      </c>
      <c r="M43" s="9">
        <f t="shared" si="17"/>
        <v>0</v>
      </c>
      <c r="N43" s="8">
        <f t="shared" si="17"/>
        <v>0</v>
      </c>
      <c r="O43" s="9">
        <f t="shared" si="17"/>
        <v>96</v>
      </c>
      <c r="P43" s="8">
        <f t="shared" si="17"/>
        <v>8483928.9399999995</v>
      </c>
      <c r="Q43" s="9">
        <f t="shared" si="17"/>
        <v>0</v>
      </c>
      <c r="R43" s="8">
        <f t="shared" si="17"/>
        <v>0</v>
      </c>
      <c r="S43" s="9">
        <f t="shared" si="17"/>
        <v>0</v>
      </c>
      <c r="T43" s="8">
        <f t="shared" si="17"/>
        <v>0</v>
      </c>
      <c r="U43" s="9">
        <f t="shared" si="17"/>
        <v>0</v>
      </c>
      <c r="V43" s="8">
        <f t="shared" si="17"/>
        <v>0</v>
      </c>
      <c r="W43" s="9">
        <f t="shared" si="17"/>
        <v>0</v>
      </c>
      <c r="X43" s="8">
        <f t="shared" si="17"/>
        <v>0</v>
      </c>
      <c r="Y43" s="8">
        <f t="shared" si="9"/>
        <v>2120982.2400000002</v>
      </c>
      <c r="Z43" s="8">
        <f t="shared" si="10"/>
        <v>0</v>
      </c>
      <c r="AA43" s="9">
        <v>0</v>
      </c>
      <c r="AB43" s="8">
        <v>0</v>
      </c>
      <c r="AC43" s="9">
        <v>0</v>
      </c>
      <c r="AD43" s="8">
        <v>0</v>
      </c>
      <c r="AE43" s="9">
        <v>0</v>
      </c>
      <c r="AF43" s="8">
        <v>0</v>
      </c>
      <c r="AG43" s="9">
        <v>24</v>
      </c>
      <c r="AH43" s="8">
        <v>2120982.2400000002</v>
      </c>
      <c r="AI43" s="9">
        <v>0</v>
      </c>
      <c r="AJ43" s="40">
        <v>0</v>
      </c>
      <c r="AK43" s="9"/>
      <c r="AL43" s="8"/>
      <c r="AM43" s="9">
        <v>0</v>
      </c>
      <c r="AN43" s="40">
        <v>0</v>
      </c>
      <c r="AO43" s="9">
        <v>0</v>
      </c>
      <c r="AP43" s="8">
        <v>0</v>
      </c>
      <c r="AQ43" s="8">
        <f t="shared" si="11"/>
        <v>2120982.2400000002</v>
      </c>
      <c r="AR43" s="8">
        <f t="shared" si="12"/>
        <v>0</v>
      </c>
      <c r="AS43" s="9">
        <v>0</v>
      </c>
      <c r="AT43" s="8">
        <v>0</v>
      </c>
      <c r="AU43" s="9">
        <v>0</v>
      </c>
      <c r="AV43" s="8">
        <v>0</v>
      </c>
      <c r="AW43" s="9">
        <v>0</v>
      </c>
      <c r="AX43" s="8">
        <v>0</v>
      </c>
      <c r="AY43" s="9">
        <v>24</v>
      </c>
      <c r="AZ43" s="8">
        <v>2120982.2400000002</v>
      </c>
      <c r="BA43" s="9">
        <v>0</v>
      </c>
      <c r="BB43" s="40">
        <v>0</v>
      </c>
      <c r="BC43" s="9"/>
      <c r="BD43" s="8"/>
      <c r="BE43" s="9">
        <v>0</v>
      </c>
      <c r="BF43" s="40">
        <v>0</v>
      </c>
      <c r="BG43" s="9">
        <v>0</v>
      </c>
      <c r="BH43" s="8">
        <v>0</v>
      </c>
      <c r="BI43" s="8">
        <f t="shared" si="13"/>
        <v>2120982.2400000002</v>
      </c>
      <c r="BJ43" s="8">
        <f t="shared" si="14"/>
        <v>0</v>
      </c>
      <c r="BK43" s="9">
        <v>0</v>
      </c>
      <c r="BL43" s="8">
        <v>0</v>
      </c>
      <c r="BM43" s="9">
        <v>0</v>
      </c>
      <c r="BN43" s="8">
        <v>0</v>
      </c>
      <c r="BO43" s="9">
        <v>0</v>
      </c>
      <c r="BP43" s="8">
        <v>0</v>
      </c>
      <c r="BQ43" s="9">
        <v>24</v>
      </c>
      <c r="BR43" s="8">
        <v>2120982.2400000002</v>
      </c>
      <c r="BS43" s="9">
        <v>0</v>
      </c>
      <c r="BT43" s="40">
        <v>0</v>
      </c>
      <c r="BU43" s="9"/>
      <c r="BV43" s="8"/>
      <c r="BW43" s="9">
        <v>0</v>
      </c>
      <c r="BX43" s="40">
        <v>0</v>
      </c>
      <c r="BY43" s="9">
        <v>0</v>
      </c>
      <c r="BZ43" s="8">
        <v>0</v>
      </c>
      <c r="CA43" s="8">
        <f t="shared" si="15"/>
        <v>2120982.2200000002</v>
      </c>
      <c r="CB43" s="8">
        <f t="shared" si="16"/>
        <v>0</v>
      </c>
      <c r="CC43" s="9">
        <v>0</v>
      </c>
      <c r="CD43" s="8">
        <v>0</v>
      </c>
      <c r="CE43" s="9">
        <v>0</v>
      </c>
      <c r="CF43" s="8">
        <v>0</v>
      </c>
      <c r="CG43" s="9">
        <v>0</v>
      </c>
      <c r="CH43" s="8">
        <v>0</v>
      </c>
      <c r="CI43" s="9">
        <v>24</v>
      </c>
      <c r="CJ43" s="8">
        <v>2120982.2200000002</v>
      </c>
      <c r="CK43" s="9">
        <v>0</v>
      </c>
      <c r="CL43" s="40">
        <v>0</v>
      </c>
      <c r="CM43" s="9"/>
      <c r="CN43" s="8"/>
      <c r="CO43" s="9">
        <v>0</v>
      </c>
      <c r="CP43" s="40">
        <v>0</v>
      </c>
      <c r="CQ43" s="9">
        <v>0</v>
      </c>
      <c r="CR43" s="8">
        <v>0</v>
      </c>
    </row>
    <row r="44" spans="1:96" ht="15" customHeight="1" x14ac:dyDescent="0.25">
      <c r="A44" s="12">
        <v>34</v>
      </c>
      <c r="B44" s="18" t="s">
        <v>127</v>
      </c>
      <c r="C44" s="12">
        <v>330399</v>
      </c>
      <c r="D44" s="25" t="s">
        <v>156</v>
      </c>
      <c r="E44" s="25" t="s">
        <v>161</v>
      </c>
      <c r="F44" s="31" t="s">
        <v>157</v>
      </c>
      <c r="G44" s="8">
        <f t="shared" si="6"/>
        <v>3839607.88</v>
      </c>
      <c r="H44" s="8">
        <f t="shared" si="7"/>
        <v>3839607.88</v>
      </c>
      <c r="I44" s="9">
        <f t="shared" si="17"/>
        <v>0</v>
      </c>
      <c r="J44" s="8">
        <f t="shared" si="17"/>
        <v>0</v>
      </c>
      <c r="K44" s="9">
        <f t="shared" si="17"/>
        <v>0</v>
      </c>
      <c r="L44" s="8">
        <f t="shared" si="17"/>
        <v>0</v>
      </c>
      <c r="M44" s="9">
        <f t="shared" si="17"/>
        <v>0</v>
      </c>
      <c r="N44" s="8">
        <f t="shared" si="17"/>
        <v>3839607.88</v>
      </c>
      <c r="O44" s="9">
        <f t="shared" si="17"/>
        <v>0</v>
      </c>
      <c r="P44" s="8">
        <f t="shared" si="17"/>
        <v>0</v>
      </c>
      <c r="Q44" s="9">
        <f t="shared" si="17"/>
        <v>0</v>
      </c>
      <c r="R44" s="8">
        <f t="shared" si="17"/>
        <v>0</v>
      </c>
      <c r="S44" s="9">
        <f t="shared" si="17"/>
        <v>0</v>
      </c>
      <c r="T44" s="8">
        <f t="shared" si="17"/>
        <v>0</v>
      </c>
      <c r="U44" s="9">
        <f t="shared" si="17"/>
        <v>0</v>
      </c>
      <c r="V44" s="8">
        <f t="shared" si="17"/>
        <v>0</v>
      </c>
      <c r="W44" s="9">
        <f t="shared" si="17"/>
        <v>0</v>
      </c>
      <c r="X44" s="8">
        <f t="shared" si="17"/>
        <v>0</v>
      </c>
      <c r="Y44" s="8">
        <f t="shared" si="9"/>
        <v>959901.97</v>
      </c>
      <c r="Z44" s="8">
        <f t="shared" si="10"/>
        <v>959901.97</v>
      </c>
      <c r="AA44" s="9">
        <v>0</v>
      </c>
      <c r="AB44" s="8">
        <v>0</v>
      </c>
      <c r="AC44" s="9">
        <v>0</v>
      </c>
      <c r="AD44" s="8">
        <v>0</v>
      </c>
      <c r="AE44" s="9">
        <v>0</v>
      </c>
      <c r="AF44" s="8">
        <v>959901.97</v>
      </c>
      <c r="AG44" s="9">
        <v>0</v>
      </c>
      <c r="AH44" s="8">
        <v>0</v>
      </c>
      <c r="AI44" s="9">
        <v>0</v>
      </c>
      <c r="AJ44" s="40">
        <v>0</v>
      </c>
      <c r="AK44" s="9"/>
      <c r="AL44" s="8"/>
      <c r="AM44" s="9">
        <v>0</v>
      </c>
      <c r="AN44" s="40">
        <v>0</v>
      </c>
      <c r="AO44" s="9">
        <v>0</v>
      </c>
      <c r="AP44" s="8">
        <v>0</v>
      </c>
      <c r="AQ44" s="8">
        <f t="shared" si="11"/>
        <v>959901.97</v>
      </c>
      <c r="AR44" s="8">
        <f t="shared" si="12"/>
        <v>959901.97</v>
      </c>
      <c r="AS44" s="9">
        <v>0</v>
      </c>
      <c r="AT44" s="8">
        <v>0</v>
      </c>
      <c r="AU44" s="9">
        <v>0</v>
      </c>
      <c r="AV44" s="8">
        <v>0</v>
      </c>
      <c r="AW44" s="9">
        <v>0</v>
      </c>
      <c r="AX44" s="8">
        <v>959901.97</v>
      </c>
      <c r="AY44" s="9">
        <v>0</v>
      </c>
      <c r="AZ44" s="8">
        <v>0</v>
      </c>
      <c r="BA44" s="9">
        <v>0</v>
      </c>
      <c r="BB44" s="40">
        <v>0</v>
      </c>
      <c r="BC44" s="9"/>
      <c r="BD44" s="8"/>
      <c r="BE44" s="9">
        <v>0</v>
      </c>
      <c r="BF44" s="40">
        <v>0</v>
      </c>
      <c r="BG44" s="9">
        <v>0</v>
      </c>
      <c r="BH44" s="8">
        <v>0</v>
      </c>
      <c r="BI44" s="8">
        <f t="shared" si="13"/>
        <v>959901.97</v>
      </c>
      <c r="BJ44" s="8">
        <f t="shared" si="14"/>
        <v>959901.97</v>
      </c>
      <c r="BK44" s="9">
        <v>0</v>
      </c>
      <c r="BL44" s="8">
        <v>0</v>
      </c>
      <c r="BM44" s="9">
        <v>0</v>
      </c>
      <c r="BN44" s="8">
        <v>0</v>
      </c>
      <c r="BO44" s="9">
        <v>0</v>
      </c>
      <c r="BP44" s="8">
        <v>959901.97</v>
      </c>
      <c r="BQ44" s="9">
        <v>0</v>
      </c>
      <c r="BR44" s="8">
        <v>0</v>
      </c>
      <c r="BS44" s="9">
        <v>0</v>
      </c>
      <c r="BT44" s="40">
        <v>0</v>
      </c>
      <c r="BU44" s="9"/>
      <c r="BV44" s="8"/>
      <c r="BW44" s="9">
        <v>0</v>
      </c>
      <c r="BX44" s="40">
        <v>0</v>
      </c>
      <c r="BY44" s="9">
        <v>0</v>
      </c>
      <c r="BZ44" s="8">
        <v>0</v>
      </c>
      <c r="CA44" s="8">
        <f t="shared" si="15"/>
        <v>959901.97</v>
      </c>
      <c r="CB44" s="8">
        <f t="shared" si="16"/>
        <v>959901.97</v>
      </c>
      <c r="CC44" s="9">
        <v>0</v>
      </c>
      <c r="CD44" s="8">
        <v>0</v>
      </c>
      <c r="CE44" s="9">
        <v>0</v>
      </c>
      <c r="CF44" s="8">
        <v>0</v>
      </c>
      <c r="CG44" s="9">
        <v>0</v>
      </c>
      <c r="CH44" s="8">
        <v>959901.97</v>
      </c>
      <c r="CI44" s="9">
        <v>0</v>
      </c>
      <c r="CJ44" s="8">
        <v>0</v>
      </c>
      <c r="CK44" s="9">
        <v>0</v>
      </c>
      <c r="CL44" s="40">
        <v>0</v>
      </c>
      <c r="CM44" s="9"/>
      <c r="CN44" s="8"/>
      <c r="CO44" s="9">
        <v>0</v>
      </c>
      <c r="CP44" s="40">
        <v>0</v>
      </c>
      <c r="CQ44" s="9">
        <v>0</v>
      </c>
      <c r="CR44" s="8">
        <v>0</v>
      </c>
    </row>
    <row r="45" spans="1:96" ht="15" customHeight="1" x14ac:dyDescent="0.25">
      <c r="A45" s="12">
        <v>35</v>
      </c>
      <c r="B45" s="18" t="s">
        <v>128</v>
      </c>
      <c r="C45" s="12">
        <v>330401</v>
      </c>
      <c r="D45" s="25" t="s">
        <v>156</v>
      </c>
      <c r="E45" s="25" t="s">
        <v>161</v>
      </c>
      <c r="F45" s="31" t="s">
        <v>157</v>
      </c>
      <c r="G45" s="8">
        <f t="shared" si="6"/>
        <v>1002395.8</v>
      </c>
      <c r="H45" s="8">
        <f t="shared" si="7"/>
        <v>0</v>
      </c>
      <c r="I45" s="9">
        <f t="shared" si="17"/>
        <v>0</v>
      </c>
      <c r="J45" s="8">
        <f t="shared" si="17"/>
        <v>0</v>
      </c>
      <c r="K45" s="9">
        <f t="shared" si="17"/>
        <v>0</v>
      </c>
      <c r="L45" s="8">
        <f t="shared" si="17"/>
        <v>0</v>
      </c>
      <c r="M45" s="9">
        <f t="shared" si="17"/>
        <v>0</v>
      </c>
      <c r="N45" s="8">
        <f t="shared" si="17"/>
        <v>0</v>
      </c>
      <c r="O45" s="9">
        <f t="shared" si="17"/>
        <v>38</v>
      </c>
      <c r="P45" s="8">
        <f t="shared" si="17"/>
        <v>1002395.8</v>
      </c>
      <c r="Q45" s="9">
        <f t="shared" si="17"/>
        <v>0</v>
      </c>
      <c r="R45" s="8">
        <f t="shared" si="17"/>
        <v>0</v>
      </c>
      <c r="S45" s="9">
        <f t="shared" si="17"/>
        <v>0</v>
      </c>
      <c r="T45" s="8">
        <f t="shared" si="17"/>
        <v>0</v>
      </c>
      <c r="U45" s="9">
        <f t="shared" si="17"/>
        <v>0</v>
      </c>
      <c r="V45" s="8">
        <f t="shared" si="17"/>
        <v>0</v>
      </c>
      <c r="W45" s="9">
        <f t="shared" si="17"/>
        <v>0</v>
      </c>
      <c r="X45" s="8">
        <f t="shared" si="17"/>
        <v>0</v>
      </c>
      <c r="Y45" s="8">
        <f t="shared" si="9"/>
        <v>250598.95</v>
      </c>
      <c r="Z45" s="8">
        <f t="shared" si="10"/>
        <v>0</v>
      </c>
      <c r="AA45" s="9">
        <v>0</v>
      </c>
      <c r="AB45" s="8">
        <v>0</v>
      </c>
      <c r="AC45" s="9">
        <v>0</v>
      </c>
      <c r="AD45" s="8">
        <v>0</v>
      </c>
      <c r="AE45" s="9">
        <v>0</v>
      </c>
      <c r="AF45" s="8">
        <v>0</v>
      </c>
      <c r="AG45" s="9">
        <v>10</v>
      </c>
      <c r="AH45" s="8">
        <v>250598.95</v>
      </c>
      <c r="AI45" s="9">
        <v>0</v>
      </c>
      <c r="AJ45" s="40">
        <v>0</v>
      </c>
      <c r="AK45" s="9"/>
      <c r="AL45" s="8"/>
      <c r="AM45" s="9">
        <v>0</v>
      </c>
      <c r="AN45" s="40">
        <v>0</v>
      </c>
      <c r="AO45" s="9">
        <v>0</v>
      </c>
      <c r="AP45" s="8">
        <v>0</v>
      </c>
      <c r="AQ45" s="8">
        <f t="shared" si="11"/>
        <v>250598.95</v>
      </c>
      <c r="AR45" s="8">
        <f t="shared" si="12"/>
        <v>0</v>
      </c>
      <c r="AS45" s="9">
        <v>0</v>
      </c>
      <c r="AT45" s="8">
        <v>0</v>
      </c>
      <c r="AU45" s="9">
        <v>0</v>
      </c>
      <c r="AV45" s="8">
        <v>0</v>
      </c>
      <c r="AW45" s="9">
        <v>0</v>
      </c>
      <c r="AX45" s="8">
        <v>0</v>
      </c>
      <c r="AY45" s="9">
        <v>10</v>
      </c>
      <c r="AZ45" s="8">
        <v>250598.95</v>
      </c>
      <c r="BA45" s="9">
        <v>0</v>
      </c>
      <c r="BB45" s="40">
        <v>0</v>
      </c>
      <c r="BC45" s="9"/>
      <c r="BD45" s="8"/>
      <c r="BE45" s="9">
        <v>0</v>
      </c>
      <c r="BF45" s="40">
        <v>0</v>
      </c>
      <c r="BG45" s="9">
        <v>0</v>
      </c>
      <c r="BH45" s="8">
        <v>0</v>
      </c>
      <c r="BI45" s="8">
        <f t="shared" si="13"/>
        <v>250598.95</v>
      </c>
      <c r="BJ45" s="8">
        <f t="shared" si="14"/>
        <v>0</v>
      </c>
      <c r="BK45" s="9">
        <v>0</v>
      </c>
      <c r="BL45" s="8">
        <v>0</v>
      </c>
      <c r="BM45" s="9">
        <v>0</v>
      </c>
      <c r="BN45" s="8">
        <v>0</v>
      </c>
      <c r="BO45" s="9">
        <v>0</v>
      </c>
      <c r="BP45" s="8">
        <v>0</v>
      </c>
      <c r="BQ45" s="9">
        <v>10</v>
      </c>
      <c r="BR45" s="8">
        <v>250598.95</v>
      </c>
      <c r="BS45" s="9">
        <v>0</v>
      </c>
      <c r="BT45" s="40">
        <v>0</v>
      </c>
      <c r="BU45" s="9"/>
      <c r="BV45" s="8"/>
      <c r="BW45" s="9">
        <v>0</v>
      </c>
      <c r="BX45" s="40">
        <v>0</v>
      </c>
      <c r="BY45" s="9">
        <v>0</v>
      </c>
      <c r="BZ45" s="8">
        <v>0</v>
      </c>
      <c r="CA45" s="8">
        <f t="shared" si="15"/>
        <v>250598.95</v>
      </c>
      <c r="CB45" s="8">
        <f t="shared" si="16"/>
        <v>0</v>
      </c>
      <c r="CC45" s="9">
        <v>0</v>
      </c>
      <c r="CD45" s="8">
        <v>0</v>
      </c>
      <c r="CE45" s="9">
        <v>0</v>
      </c>
      <c r="CF45" s="8">
        <v>0</v>
      </c>
      <c r="CG45" s="9">
        <v>0</v>
      </c>
      <c r="CH45" s="8">
        <v>0</v>
      </c>
      <c r="CI45" s="9">
        <v>8</v>
      </c>
      <c r="CJ45" s="8">
        <v>250598.95</v>
      </c>
      <c r="CK45" s="9">
        <v>0</v>
      </c>
      <c r="CL45" s="40">
        <v>0</v>
      </c>
      <c r="CM45" s="9"/>
      <c r="CN45" s="8"/>
      <c r="CO45" s="9">
        <v>0</v>
      </c>
      <c r="CP45" s="40">
        <v>0</v>
      </c>
      <c r="CQ45" s="9">
        <v>0</v>
      </c>
      <c r="CR45" s="8">
        <v>0</v>
      </c>
    </row>
    <row r="46" spans="1:96" ht="15" customHeight="1" x14ac:dyDescent="0.25">
      <c r="A46" s="12">
        <v>36</v>
      </c>
      <c r="B46" s="18" t="s">
        <v>95</v>
      </c>
      <c r="C46" s="12">
        <v>330381</v>
      </c>
      <c r="D46" s="25" t="s">
        <v>156</v>
      </c>
      <c r="E46" s="25" t="s">
        <v>161</v>
      </c>
      <c r="F46" s="31" t="s">
        <v>157</v>
      </c>
      <c r="G46" s="8">
        <f t="shared" si="6"/>
        <v>386243.32</v>
      </c>
      <c r="H46" s="8">
        <f t="shared" si="7"/>
        <v>386243.32</v>
      </c>
      <c r="I46" s="9">
        <f t="shared" si="17"/>
        <v>0</v>
      </c>
      <c r="J46" s="8">
        <f t="shared" si="17"/>
        <v>0</v>
      </c>
      <c r="K46" s="9">
        <f t="shared" si="17"/>
        <v>0</v>
      </c>
      <c r="L46" s="8">
        <f t="shared" si="17"/>
        <v>0</v>
      </c>
      <c r="M46" s="9">
        <f t="shared" si="17"/>
        <v>2472</v>
      </c>
      <c r="N46" s="8">
        <f t="shared" si="17"/>
        <v>386243.32</v>
      </c>
      <c r="O46" s="9">
        <f t="shared" si="17"/>
        <v>0</v>
      </c>
      <c r="P46" s="8">
        <f t="shared" si="17"/>
        <v>0</v>
      </c>
      <c r="Q46" s="9">
        <f t="shared" si="17"/>
        <v>0</v>
      </c>
      <c r="R46" s="8">
        <f t="shared" si="17"/>
        <v>0</v>
      </c>
      <c r="S46" s="9">
        <f t="shared" si="17"/>
        <v>0</v>
      </c>
      <c r="T46" s="8">
        <f t="shared" si="17"/>
        <v>0</v>
      </c>
      <c r="U46" s="9">
        <f t="shared" si="17"/>
        <v>0</v>
      </c>
      <c r="V46" s="8">
        <f t="shared" si="17"/>
        <v>0</v>
      </c>
      <c r="W46" s="9">
        <f t="shared" si="17"/>
        <v>0</v>
      </c>
      <c r="X46" s="8">
        <f t="shared" si="17"/>
        <v>0</v>
      </c>
      <c r="Y46" s="8">
        <f t="shared" si="9"/>
        <v>96560.83</v>
      </c>
      <c r="Z46" s="8">
        <f t="shared" si="10"/>
        <v>96560.83</v>
      </c>
      <c r="AA46" s="9">
        <v>0</v>
      </c>
      <c r="AB46" s="8">
        <v>0</v>
      </c>
      <c r="AC46" s="9">
        <v>0</v>
      </c>
      <c r="AD46" s="8">
        <v>0</v>
      </c>
      <c r="AE46" s="9">
        <v>618</v>
      </c>
      <c r="AF46" s="8">
        <v>96560.83</v>
      </c>
      <c r="AG46" s="9">
        <v>0</v>
      </c>
      <c r="AH46" s="8">
        <v>0</v>
      </c>
      <c r="AI46" s="9">
        <v>0</v>
      </c>
      <c r="AJ46" s="40">
        <v>0</v>
      </c>
      <c r="AK46" s="9"/>
      <c r="AL46" s="8"/>
      <c r="AM46" s="9">
        <v>0</v>
      </c>
      <c r="AN46" s="40">
        <v>0</v>
      </c>
      <c r="AO46" s="9">
        <v>0</v>
      </c>
      <c r="AP46" s="8">
        <v>0</v>
      </c>
      <c r="AQ46" s="8">
        <f t="shared" si="11"/>
        <v>96560.83</v>
      </c>
      <c r="AR46" s="8">
        <f t="shared" si="12"/>
        <v>96560.83</v>
      </c>
      <c r="AS46" s="9">
        <v>0</v>
      </c>
      <c r="AT46" s="8">
        <v>0</v>
      </c>
      <c r="AU46" s="9">
        <v>0</v>
      </c>
      <c r="AV46" s="8">
        <v>0</v>
      </c>
      <c r="AW46" s="9">
        <v>618</v>
      </c>
      <c r="AX46" s="8">
        <v>96560.83</v>
      </c>
      <c r="AY46" s="9">
        <v>0</v>
      </c>
      <c r="AZ46" s="8">
        <v>0</v>
      </c>
      <c r="BA46" s="9">
        <v>0</v>
      </c>
      <c r="BB46" s="40">
        <v>0</v>
      </c>
      <c r="BC46" s="9"/>
      <c r="BD46" s="8"/>
      <c r="BE46" s="9">
        <v>0</v>
      </c>
      <c r="BF46" s="40">
        <v>0</v>
      </c>
      <c r="BG46" s="9">
        <v>0</v>
      </c>
      <c r="BH46" s="8">
        <v>0</v>
      </c>
      <c r="BI46" s="8">
        <f t="shared" si="13"/>
        <v>96560.83</v>
      </c>
      <c r="BJ46" s="8">
        <f t="shared" si="14"/>
        <v>96560.83</v>
      </c>
      <c r="BK46" s="9">
        <v>0</v>
      </c>
      <c r="BL46" s="8">
        <v>0</v>
      </c>
      <c r="BM46" s="9">
        <v>0</v>
      </c>
      <c r="BN46" s="8">
        <v>0</v>
      </c>
      <c r="BO46" s="9">
        <v>618</v>
      </c>
      <c r="BP46" s="8">
        <v>96560.83</v>
      </c>
      <c r="BQ46" s="9">
        <v>0</v>
      </c>
      <c r="BR46" s="8">
        <v>0</v>
      </c>
      <c r="BS46" s="9">
        <v>0</v>
      </c>
      <c r="BT46" s="40">
        <v>0</v>
      </c>
      <c r="BU46" s="9"/>
      <c r="BV46" s="8"/>
      <c r="BW46" s="9">
        <v>0</v>
      </c>
      <c r="BX46" s="40">
        <v>0</v>
      </c>
      <c r="BY46" s="9">
        <v>0</v>
      </c>
      <c r="BZ46" s="8">
        <v>0</v>
      </c>
      <c r="CA46" s="8">
        <f t="shared" si="15"/>
        <v>96560.83</v>
      </c>
      <c r="CB46" s="8">
        <f t="shared" si="16"/>
        <v>96560.83</v>
      </c>
      <c r="CC46" s="9">
        <v>0</v>
      </c>
      <c r="CD46" s="8">
        <v>0</v>
      </c>
      <c r="CE46" s="9">
        <v>0</v>
      </c>
      <c r="CF46" s="8">
        <v>0</v>
      </c>
      <c r="CG46" s="9">
        <v>618</v>
      </c>
      <c r="CH46" s="8">
        <v>96560.83</v>
      </c>
      <c r="CI46" s="9">
        <v>0</v>
      </c>
      <c r="CJ46" s="8">
        <v>0</v>
      </c>
      <c r="CK46" s="9">
        <v>0</v>
      </c>
      <c r="CL46" s="40">
        <v>0</v>
      </c>
      <c r="CM46" s="9"/>
      <c r="CN46" s="8"/>
      <c r="CO46" s="9">
        <v>0</v>
      </c>
      <c r="CP46" s="40">
        <v>0</v>
      </c>
      <c r="CQ46" s="9">
        <v>0</v>
      </c>
      <c r="CR46" s="8">
        <v>0</v>
      </c>
    </row>
    <row r="47" spans="1:96" ht="15" customHeight="1" x14ac:dyDescent="0.25">
      <c r="A47" s="12">
        <v>37</v>
      </c>
      <c r="B47" s="18" t="s">
        <v>105</v>
      </c>
      <c r="C47" s="12">
        <v>330380</v>
      </c>
      <c r="D47" s="25" t="s">
        <v>156</v>
      </c>
      <c r="E47" s="25" t="s">
        <v>161</v>
      </c>
      <c r="F47" s="31" t="s">
        <v>157</v>
      </c>
      <c r="G47" s="8">
        <f t="shared" si="6"/>
        <v>8143009.3700000001</v>
      </c>
      <c r="H47" s="8">
        <f t="shared" si="7"/>
        <v>8143009.3700000001</v>
      </c>
      <c r="I47" s="9">
        <f t="shared" si="17"/>
        <v>12</v>
      </c>
      <c r="J47" s="8">
        <f t="shared" si="17"/>
        <v>3066.65</v>
      </c>
      <c r="K47" s="9">
        <f t="shared" si="17"/>
        <v>0</v>
      </c>
      <c r="L47" s="8">
        <f t="shared" si="17"/>
        <v>0</v>
      </c>
      <c r="M47" s="9">
        <f t="shared" si="17"/>
        <v>104</v>
      </c>
      <c r="N47" s="8">
        <f t="shared" si="17"/>
        <v>8139942.7199999997</v>
      </c>
      <c r="O47" s="9">
        <f t="shared" si="17"/>
        <v>0</v>
      </c>
      <c r="P47" s="8">
        <f t="shared" si="17"/>
        <v>0</v>
      </c>
      <c r="Q47" s="9">
        <f t="shared" si="17"/>
        <v>0</v>
      </c>
      <c r="R47" s="8">
        <f t="shared" si="17"/>
        <v>0</v>
      </c>
      <c r="S47" s="9">
        <f t="shared" si="17"/>
        <v>0</v>
      </c>
      <c r="T47" s="8">
        <f t="shared" si="17"/>
        <v>0</v>
      </c>
      <c r="U47" s="9">
        <f t="shared" si="17"/>
        <v>0</v>
      </c>
      <c r="V47" s="8">
        <f t="shared" si="17"/>
        <v>0</v>
      </c>
      <c r="W47" s="9">
        <f t="shared" si="17"/>
        <v>0</v>
      </c>
      <c r="X47" s="8">
        <f t="shared" si="17"/>
        <v>0</v>
      </c>
      <c r="Y47" s="8">
        <f t="shared" si="9"/>
        <v>2035752.34</v>
      </c>
      <c r="Z47" s="8">
        <f t="shared" si="10"/>
        <v>2035752.34</v>
      </c>
      <c r="AA47" s="9">
        <v>3</v>
      </c>
      <c r="AB47" s="8">
        <v>766.66</v>
      </c>
      <c r="AC47" s="9">
        <v>0</v>
      </c>
      <c r="AD47" s="8">
        <v>0</v>
      </c>
      <c r="AE47" s="9">
        <v>26</v>
      </c>
      <c r="AF47" s="8">
        <v>2034985.68</v>
      </c>
      <c r="AG47" s="9">
        <v>0</v>
      </c>
      <c r="AH47" s="8">
        <v>0</v>
      </c>
      <c r="AI47" s="9">
        <v>0</v>
      </c>
      <c r="AJ47" s="40">
        <v>0</v>
      </c>
      <c r="AK47" s="9"/>
      <c r="AL47" s="8"/>
      <c r="AM47" s="9">
        <v>0</v>
      </c>
      <c r="AN47" s="40">
        <v>0</v>
      </c>
      <c r="AO47" s="9">
        <v>0</v>
      </c>
      <c r="AP47" s="8">
        <v>0</v>
      </c>
      <c r="AQ47" s="8">
        <f t="shared" si="11"/>
        <v>2035752.34</v>
      </c>
      <c r="AR47" s="8">
        <f t="shared" si="12"/>
        <v>2035752.34</v>
      </c>
      <c r="AS47" s="9">
        <v>3</v>
      </c>
      <c r="AT47" s="8">
        <v>766.66</v>
      </c>
      <c r="AU47" s="9">
        <v>0</v>
      </c>
      <c r="AV47" s="8">
        <v>0</v>
      </c>
      <c r="AW47" s="9">
        <v>26</v>
      </c>
      <c r="AX47" s="8">
        <v>2034985.68</v>
      </c>
      <c r="AY47" s="9">
        <v>0</v>
      </c>
      <c r="AZ47" s="8">
        <v>0</v>
      </c>
      <c r="BA47" s="9">
        <v>0</v>
      </c>
      <c r="BB47" s="40">
        <v>0</v>
      </c>
      <c r="BC47" s="9"/>
      <c r="BD47" s="8"/>
      <c r="BE47" s="9">
        <v>0</v>
      </c>
      <c r="BF47" s="40">
        <v>0</v>
      </c>
      <c r="BG47" s="9">
        <v>0</v>
      </c>
      <c r="BH47" s="8">
        <v>0</v>
      </c>
      <c r="BI47" s="8">
        <f t="shared" si="13"/>
        <v>2035752.34</v>
      </c>
      <c r="BJ47" s="8">
        <f t="shared" si="14"/>
        <v>2035752.34</v>
      </c>
      <c r="BK47" s="9">
        <v>3</v>
      </c>
      <c r="BL47" s="8">
        <v>766.66</v>
      </c>
      <c r="BM47" s="9">
        <v>0</v>
      </c>
      <c r="BN47" s="8">
        <v>0</v>
      </c>
      <c r="BO47" s="9">
        <v>26</v>
      </c>
      <c r="BP47" s="8">
        <v>2034985.68</v>
      </c>
      <c r="BQ47" s="9">
        <v>0</v>
      </c>
      <c r="BR47" s="8">
        <v>0</v>
      </c>
      <c r="BS47" s="9">
        <v>0</v>
      </c>
      <c r="BT47" s="40">
        <v>0</v>
      </c>
      <c r="BU47" s="9"/>
      <c r="BV47" s="8"/>
      <c r="BW47" s="9">
        <v>0</v>
      </c>
      <c r="BX47" s="40">
        <v>0</v>
      </c>
      <c r="BY47" s="9">
        <v>0</v>
      </c>
      <c r="BZ47" s="8">
        <v>0</v>
      </c>
      <c r="CA47" s="8">
        <f t="shared" si="15"/>
        <v>2035752.35</v>
      </c>
      <c r="CB47" s="8">
        <f t="shared" si="16"/>
        <v>2035752.35</v>
      </c>
      <c r="CC47" s="9">
        <v>3</v>
      </c>
      <c r="CD47" s="8">
        <v>766.67</v>
      </c>
      <c r="CE47" s="9">
        <v>0</v>
      </c>
      <c r="CF47" s="8">
        <v>0</v>
      </c>
      <c r="CG47" s="9">
        <v>26</v>
      </c>
      <c r="CH47" s="8">
        <v>2034985.68</v>
      </c>
      <c r="CI47" s="9">
        <v>0</v>
      </c>
      <c r="CJ47" s="8">
        <v>0</v>
      </c>
      <c r="CK47" s="9">
        <v>0</v>
      </c>
      <c r="CL47" s="40">
        <v>0</v>
      </c>
      <c r="CM47" s="9"/>
      <c r="CN47" s="8"/>
      <c r="CO47" s="9">
        <v>0</v>
      </c>
      <c r="CP47" s="40">
        <v>0</v>
      </c>
      <c r="CQ47" s="9">
        <v>0</v>
      </c>
      <c r="CR47" s="8">
        <v>0</v>
      </c>
    </row>
    <row r="48" spans="1:96" ht="15" customHeight="1" x14ac:dyDescent="0.25">
      <c r="A48" s="12">
        <v>38</v>
      </c>
      <c r="B48" s="18" t="s">
        <v>148</v>
      </c>
      <c r="C48" s="12">
        <v>330421</v>
      </c>
      <c r="D48" s="25" t="s">
        <v>156</v>
      </c>
      <c r="E48" s="25" t="s">
        <v>161</v>
      </c>
      <c r="F48" s="31" t="s">
        <v>157</v>
      </c>
      <c r="G48" s="8">
        <f t="shared" si="6"/>
        <v>4074650.95</v>
      </c>
      <c r="H48" s="8">
        <f t="shared" si="7"/>
        <v>4074650.95</v>
      </c>
      <c r="I48" s="9">
        <f t="shared" si="17"/>
        <v>0</v>
      </c>
      <c r="J48" s="8">
        <f t="shared" si="17"/>
        <v>0</v>
      </c>
      <c r="K48" s="9">
        <f t="shared" si="17"/>
        <v>0</v>
      </c>
      <c r="L48" s="8">
        <f t="shared" si="17"/>
        <v>0</v>
      </c>
      <c r="M48" s="9">
        <f t="shared" si="17"/>
        <v>0</v>
      </c>
      <c r="N48" s="8">
        <f t="shared" si="17"/>
        <v>4074650.95</v>
      </c>
      <c r="O48" s="9">
        <f t="shared" si="17"/>
        <v>0</v>
      </c>
      <c r="P48" s="8">
        <f t="shared" si="17"/>
        <v>0</v>
      </c>
      <c r="Q48" s="9">
        <f t="shared" si="17"/>
        <v>0</v>
      </c>
      <c r="R48" s="8">
        <f t="shared" si="17"/>
        <v>0</v>
      </c>
      <c r="S48" s="9">
        <f t="shared" si="17"/>
        <v>0</v>
      </c>
      <c r="T48" s="8">
        <f t="shared" si="17"/>
        <v>0</v>
      </c>
      <c r="U48" s="9">
        <f t="shared" si="17"/>
        <v>0</v>
      </c>
      <c r="V48" s="8">
        <f t="shared" si="17"/>
        <v>0</v>
      </c>
      <c r="W48" s="9">
        <f t="shared" si="17"/>
        <v>0</v>
      </c>
      <c r="X48" s="8">
        <f t="shared" si="17"/>
        <v>0</v>
      </c>
      <c r="Y48" s="8">
        <f t="shared" si="9"/>
        <v>1018662.74</v>
      </c>
      <c r="Z48" s="8">
        <f t="shared" si="10"/>
        <v>1018662.74</v>
      </c>
      <c r="AA48" s="9">
        <v>0</v>
      </c>
      <c r="AB48" s="8">
        <v>0</v>
      </c>
      <c r="AC48" s="9">
        <v>0</v>
      </c>
      <c r="AD48" s="8">
        <v>0</v>
      </c>
      <c r="AE48" s="9">
        <v>0</v>
      </c>
      <c r="AF48" s="8">
        <v>1018662.74</v>
      </c>
      <c r="AG48" s="9">
        <v>0</v>
      </c>
      <c r="AH48" s="8">
        <v>0</v>
      </c>
      <c r="AI48" s="9">
        <v>0</v>
      </c>
      <c r="AJ48" s="40">
        <v>0</v>
      </c>
      <c r="AK48" s="9"/>
      <c r="AL48" s="8"/>
      <c r="AM48" s="9">
        <v>0</v>
      </c>
      <c r="AN48" s="40">
        <v>0</v>
      </c>
      <c r="AO48" s="9"/>
      <c r="AP48" s="8"/>
      <c r="AQ48" s="8">
        <f t="shared" si="11"/>
        <v>1018662.74</v>
      </c>
      <c r="AR48" s="8">
        <f t="shared" si="12"/>
        <v>1018662.74</v>
      </c>
      <c r="AS48" s="9">
        <v>0</v>
      </c>
      <c r="AT48" s="8">
        <v>0</v>
      </c>
      <c r="AU48" s="9">
        <v>0</v>
      </c>
      <c r="AV48" s="8">
        <v>0</v>
      </c>
      <c r="AW48" s="9">
        <v>0</v>
      </c>
      <c r="AX48" s="8">
        <v>1018662.74</v>
      </c>
      <c r="AY48" s="9">
        <v>0</v>
      </c>
      <c r="AZ48" s="8">
        <v>0</v>
      </c>
      <c r="BA48" s="9">
        <v>0</v>
      </c>
      <c r="BB48" s="40">
        <v>0</v>
      </c>
      <c r="BC48" s="9"/>
      <c r="BD48" s="8"/>
      <c r="BE48" s="9">
        <v>0</v>
      </c>
      <c r="BF48" s="40">
        <v>0</v>
      </c>
      <c r="BG48" s="9"/>
      <c r="BH48" s="8"/>
      <c r="BI48" s="8">
        <f t="shared" si="13"/>
        <v>1018662.74</v>
      </c>
      <c r="BJ48" s="8">
        <f t="shared" si="14"/>
        <v>1018662.74</v>
      </c>
      <c r="BK48" s="9">
        <v>0</v>
      </c>
      <c r="BL48" s="8">
        <v>0</v>
      </c>
      <c r="BM48" s="9">
        <v>0</v>
      </c>
      <c r="BN48" s="8">
        <v>0</v>
      </c>
      <c r="BO48" s="9">
        <v>0</v>
      </c>
      <c r="BP48" s="8">
        <v>1018662.74</v>
      </c>
      <c r="BQ48" s="9">
        <v>0</v>
      </c>
      <c r="BR48" s="8">
        <v>0</v>
      </c>
      <c r="BS48" s="9">
        <v>0</v>
      </c>
      <c r="BT48" s="40">
        <v>0</v>
      </c>
      <c r="BU48" s="9"/>
      <c r="BV48" s="8"/>
      <c r="BW48" s="9">
        <v>0</v>
      </c>
      <c r="BX48" s="40">
        <v>0</v>
      </c>
      <c r="BY48" s="9"/>
      <c r="BZ48" s="8"/>
      <c r="CA48" s="8">
        <f t="shared" si="15"/>
        <v>1018662.73</v>
      </c>
      <c r="CB48" s="8">
        <f t="shared" si="16"/>
        <v>1018662.73</v>
      </c>
      <c r="CC48" s="9">
        <v>0</v>
      </c>
      <c r="CD48" s="8">
        <v>0</v>
      </c>
      <c r="CE48" s="9">
        <v>0</v>
      </c>
      <c r="CF48" s="8">
        <v>0</v>
      </c>
      <c r="CG48" s="9">
        <v>0</v>
      </c>
      <c r="CH48" s="8">
        <v>1018662.73</v>
      </c>
      <c r="CI48" s="9">
        <v>0</v>
      </c>
      <c r="CJ48" s="8">
        <v>0</v>
      </c>
      <c r="CK48" s="9">
        <v>0</v>
      </c>
      <c r="CL48" s="40">
        <v>0</v>
      </c>
      <c r="CM48" s="9"/>
      <c r="CN48" s="8"/>
      <c r="CO48" s="9">
        <v>0</v>
      </c>
      <c r="CP48" s="40">
        <v>0</v>
      </c>
      <c r="CQ48" s="9">
        <v>0</v>
      </c>
      <c r="CR48" s="8"/>
    </row>
    <row r="49" spans="1:96" ht="15" customHeight="1" x14ac:dyDescent="0.25">
      <c r="A49" s="12">
        <v>39</v>
      </c>
      <c r="B49" s="18" t="s">
        <v>162</v>
      </c>
      <c r="C49" s="12">
        <v>330372</v>
      </c>
      <c r="D49" s="25" t="s">
        <v>156</v>
      </c>
      <c r="E49" s="25" t="s">
        <v>161</v>
      </c>
      <c r="F49" s="31" t="s">
        <v>157</v>
      </c>
      <c r="G49" s="8">
        <f t="shared" si="6"/>
        <v>13357602.710000001</v>
      </c>
      <c r="H49" s="8">
        <f t="shared" si="7"/>
        <v>7067496.7000000002</v>
      </c>
      <c r="I49" s="9">
        <f t="shared" si="17"/>
        <v>0</v>
      </c>
      <c r="J49" s="8">
        <f t="shared" si="17"/>
        <v>0</v>
      </c>
      <c r="K49" s="9">
        <f t="shared" si="17"/>
        <v>0</v>
      </c>
      <c r="L49" s="8">
        <f t="shared" si="17"/>
        <v>0</v>
      </c>
      <c r="M49" s="9">
        <f t="shared" si="17"/>
        <v>0</v>
      </c>
      <c r="N49" s="8">
        <f t="shared" si="17"/>
        <v>7067496.7000000002</v>
      </c>
      <c r="O49" s="9">
        <f t="shared" si="17"/>
        <v>33</v>
      </c>
      <c r="P49" s="8">
        <f t="shared" si="17"/>
        <v>4557701.21</v>
      </c>
      <c r="Q49" s="9">
        <f t="shared" si="17"/>
        <v>12</v>
      </c>
      <c r="R49" s="8">
        <f t="shared" si="17"/>
        <v>1732404.8</v>
      </c>
      <c r="S49" s="9">
        <f t="shared" si="17"/>
        <v>0</v>
      </c>
      <c r="T49" s="8">
        <f t="shared" si="17"/>
        <v>0</v>
      </c>
      <c r="U49" s="9">
        <f t="shared" si="17"/>
        <v>12</v>
      </c>
      <c r="V49" s="8">
        <f t="shared" si="17"/>
        <v>1732404.8</v>
      </c>
      <c r="W49" s="9">
        <f t="shared" si="17"/>
        <v>0</v>
      </c>
      <c r="X49" s="8">
        <f t="shared" si="17"/>
        <v>0</v>
      </c>
      <c r="Y49" s="8">
        <f t="shared" si="9"/>
        <v>3339400.68</v>
      </c>
      <c r="Z49" s="8">
        <f t="shared" si="10"/>
        <v>1766874.18</v>
      </c>
      <c r="AA49" s="9">
        <v>0</v>
      </c>
      <c r="AB49" s="8">
        <v>0</v>
      </c>
      <c r="AC49" s="9">
        <v>0</v>
      </c>
      <c r="AD49" s="8">
        <v>0</v>
      </c>
      <c r="AE49" s="9">
        <v>0</v>
      </c>
      <c r="AF49" s="8">
        <v>1766874.18</v>
      </c>
      <c r="AG49" s="9">
        <v>8</v>
      </c>
      <c r="AH49" s="8">
        <v>1139425.3</v>
      </c>
      <c r="AI49" s="9">
        <v>3</v>
      </c>
      <c r="AJ49" s="40">
        <v>433101.2</v>
      </c>
      <c r="AK49" s="9"/>
      <c r="AL49" s="8"/>
      <c r="AM49" s="9">
        <v>3</v>
      </c>
      <c r="AN49" s="40">
        <v>433101.2</v>
      </c>
      <c r="AO49" s="9"/>
      <c r="AP49" s="8"/>
      <c r="AQ49" s="8">
        <f t="shared" si="11"/>
        <v>3339400.68</v>
      </c>
      <c r="AR49" s="8">
        <f t="shared" si="12"/>
        <v>1766874.18</v>
      </c>
      <c r="AS49" s="9">
        <v>0</v>
      </c>
      <c r="AT49" s="8">
        <v>0</v>
      </c>
      <c r="AU49" s="9">
        <v>0</v>
      </c>
      <c r="AV49" s="8">
        <v>0</v>
      </c>
      <c r="AW49" s="9">
        <v>0</v>
      </c>
      <c r="AX49" s="8">
        <v>1766874.18</v>
      </c>
      <c r="AY49" s="9">
        <v>8</v>
      </c>
      <c r="AZ49" s="8">
        <v>1139425.3</v>
      </c>
      <c r="BA49" s="9">
        <v>3</v>
      </c>
      <c r="BB49" s="40">
        <v>433101.2</v>
      </c>
      <c r="BC49" s="9"/>
      <c r="BD49" s="8"/>
      <c r="BE49" s="9">
        <v>3</v>
      </c>
      <c r="BF49" s="40">
        <v>433101.2</v>
      </c>
      <c r="BG49" s="9"/>
      <c r="BH49" s="8"/>
      <c r="BI49" s="8">
        <f t="shared" si="13"/>
        <v>3339400.68</v>
      </c>
      <c r="BJ49" s="8">
        <f t="shared" si="14"/>
        <v>1766874.18</v>
      </c>
      <c r="BK49" s="9">
        <v>0</v>
      </c>
      <c r="BL49" s="8">
        <v>0</v>
      </c>
      <c r="BM49" s="9">
        <v>0</v>
      </c>
      <c r="BN49" s="8">
        <v>0</v>
      </c>
      <c r="BO49" s="9">
        <v>0</v>
      </c>
      <c r="BP49" s="8">
        <v>1766874.18</v>
      </c>
      <c r="BQ49" s="9">
        <v>8</v>
      </c>
      <c r="BR49" s="8">
        <v>1139425.3</v>
      </c>
      <c r="BS49" s="9">
        <v>3</v>
      </c>
      <c r="BT49" s="40">
        <v>433101.2</v>
      </c>
      <c r="BU49" s="9"/>
      <c r="BV49" s="8"/>
      <c r="BW49" s="9">
        <v>3</v>
      </c>
      <c r="BX49" s="40">
        <v>433101.2</v>
      </c>
      <c r="BY49" s="9"/>
      <c r="BZ49" s="8"/>
      <c r="CA49" s="8">
        <f t="shared" si="15"/>
        <v>3339400.67</v>
      </c>
      <c r="CB49" s="8">
        <f t="shared" si="16"/>
        <v>1766874.16</v>
      </c>
      <c r="CC49" s="9">
        <v>0</v>
      </c>
      <c r="CD49" s="8">
        <v>0</v>
      </c>
      <c r="CE49" s="9">
        <v>0</v>
      </c>
      <c r="CF49" s="8">
        <v>0</v>
      </c>
      <c r="CG49" s="9">
        <v>0</v>
      </c>
      <c r="CH49" s="8">
        <v>1766874.16</v>
      </c>
      <c r="CI49" s="9">
        <v>9</v>
      </c>
      <c r="CJ49" s="8">
        <v>1139425.31</v>
      </c>
      <c r="CK49" s="9">
        <v>3</v>
      </c>
      <c r="CL49" s="40">
        <v>433101.2</v>
      </c>
      <c r="CM49" s="9"/>
      <c r="CN49" s="8"/>
      <c r="CO49" s="9">
        <v>3</v>
      </c>
      <c r="CP49" s="40">
        <v>433101.2</v>
      </c>
      <c r="CQ49" s="9">
        <v>0</v>
      </c>
      <c r="CR49" s="8"/>
    </row>
    <row r="50" spans="1:96" ht="15" customHeight="1" x14ac:dyDescent="0.25">
      <c r="A50" s="12">
        <v>40</v>
      </c>
      <c r="B50" s="18" t="s">
        <v>163</v>
      </c>
      <c r="C50" s="12">
        <v>330425</v>
      </c>
      <c r="D50" s="25" t="s">
        <v>156</v>
      </c>
      <c r="E50" s="25" t="s">
        <v>161</v>
      </c>
      <c r="F50" s="31" t="s">
        <v>157</v>
      </c>
      <c r="G50" s="8">
        <f t="shared" si="6"/>
        <v>6333448.2400000002</v>
      </c>
      <c r="H50" s="8">
        <f t="shared" si="7"/>
        <v>6333448.2400000002</v>
      </c>
      <c r="I50" s="9">
        <f t="shared" si="17"/>
        <v>0</v>
      </c>
      <c r="J50" s="8">
        <f t="shared" si="17"/>
        <v>0</v>
      </c>
      <c r="K50" s="9">
        <f t="shared" si="17"/>
        <v>0</v>
      </c>
      <c r="L50" s="8">
        <f t="shared" si="17"/>
        <v>0</v>
      </c>
      <c r="M50" s="9">
        <f t="shared" si="17"/>
        <v>0</v>
      </c>
      <c r="N50" s="8">
        <f t="shared" si="17"/>
        <v>6333448.2400000002</v>
      </c>
      <c r="O50" s="9">
        <f t="shared" si="17"/>
        <v>0</v>
      </c>
      <c r="P50" s="8">
        <f t="shared" si="17"/>
        <v>0</v>
      </c>
      <c r="Q50" s="9">
        <f t="shared" si="17"/>
        <v>0</v>
      </c>
      <c r="R50" s="8">
        <f t="shared" si="17"/>
        <v>0</v>
      </c>
      <c r="S50" s="9">
        <f t="shared" si="17"/>
        <v>0</v>
      </c>
      <c r="T50" s="8">
        <f t="shared" si="17"/>
        <v>0</v>
      </c>
      <c r="U50" s="9">
        <f t="shared" si="17"/>
        <v>0</v>
      </c>
      <c r="V50" s="8">
        <f t="shared" si="17"/>
        <v>0</v>
      </c>
      <c r="W50" s="9">
        <f t="shared" si="17"/>
        <v>0</v>
      </c>
      <c r="X50" s="8">
        <f t="shared" si="17"/>
        <v>0</v>
      </c>
      <c r="Y50" s="8">
        <f t="shared" si="9"/>
        <v>1583362.06</v>
      </c>
      <c r="Z50" s="8">
        <f t="shared" si="10"/>
        <v>1583362.06</v>
      </c>
      <c r="AA50" s="9">
        <v>0</v>
      </c>
      <c r="AB50" s="8">
        <v>0</v>
      </c>
      <c r="AC50" s="9">
        <v>0</v>
      </c>
      <c r="AD50" s="8">
        <v>0</v>
      </c>
      <c r="AE50" s="9">
        <v>0</v>
      </c>
      <c r="AF50" s="8">
        <v>1583362.06</v>
      </c>
      <c r="AG50" s="9">
        <v>0</v>
      </c>
      <c r="AH50" s="8">
        <v>0</v>
      </c>
      <c r="AI50" s="9">
        <v>0</v>
      </c>
      <c r="AJ50" s="40">
        <v>0</v>
      </c>
      <c r="AK50" s="9"/>
      <c r="AL50" s="8"/>
      <c r="AM50" s="9">
        <v>0</v>
      </c>
      <c r="AN50" s="40">
        <v>0</v>
      </c>
      <c r="AO50" s="9"/>
      <c r="AP50" s="8"/>
      <c r="AQ50" s="8">
        <f t="shared" si="11"/>
        <v>1583362.06</v>
      </c>
      <c r="AR50" s="8">
        <f t="shared" si="12"/>
        <v>1583362.06</v>
      </c>
      <c r="AS50" s="9">
        <v>0</v>
      </c>
      <c r="AT50" s="8">
        <v>0</v>
      </c>
      <c r="AU50" s="9">
        <v>0</v>
      </c>
      <c r="AV50" s="8">
        <v>0</v>
      </c>
      <c r="AW50" s="9">
        <v>0</v>
      </c>
      <c r="AX50" s="8">
        <v>1583362.06</v>
      </c>
      <c r="AY50" s="9">
        <v>0</v>
      </c>
      <c r="AZ50" s="8">
        <v>0</v>
      </c>
      <c r="BA50" s="9">
        <v>0</v>
      </c>
      <c r="BB50" s="40">
        <v>0</v>
      </c>
      <c r="BC50" s="9"/>
      <c r="BD50" s="8"/>
      <c r="BE50" s="9">
        <v>0</v>
      </c>
      <c r="BF50" s="40">
        <v>0</v>
      </c>
      <c r="BG50" s="9"/>
      <c r="BH50" s="8"/>
      <c r="BI50" s="8">
        <f t="shared" si="13"/>
        <v>1583362.06</v>
      </c>
      <c r="BJ50" s="8">
        <f t="shared" si="14"/>
        <v>1583362.06</v>
      </c>
      <c r="BK50" s="9">
        <v>0</v>
      </c>
      <c r="BL50" s="8">
        <v>0</v>
      </c>
      <c r="BM50" s="9">
        <v>0</v>
      </c>
      <c r="BN50" s="8">
        <v>0</v>
      </c>
      <c r="BO50" s="9">
        <v>0</v>
      </c>
      <c r="BP50" s="8">
        <v>1583362.06</v>
      </c>
      <c r="BQ50" s="9">
        <v>0</v>
      </c>
      <c r="BR50" s="8">
        <v>0</v>
      </c>
      <c r="BS50" s="9">
        <v>0</v>
      </c>
      <c r="BT50" s="40">
        <v>0</v>
      </c>
      <c r="BU50" s="9"/>
      <c r="BV50" s="8"/>
      <c r="BW50" s="9">
        <v>0</v>
      </c>
      <c r="BX50" s="40">
        <v>0</v>
      </c>
      <c r="BY50" s="9"/>
      <c r="BZ50" s="8"/>
      <c r="CA50" s="8">
        <f t="shared" si="15"/>
        <v>1583362.06</v>
      </c>
      <c r="CB50" s="8">
        <f t="shared" si="16"/>
        <v>1583362.06</v>
      </c>
      <c r="CC50" s="9">
        <v>0</v>
      </c>
      <c r="CD50" s="8">
        <v>0</v>
      </c>
      <c r="CE50" s="9">
        <v>0</v>
      </c>
      <c r="CF50" s="8">
        <v>0</v>
      </c>
      <c r="CG50" s="9">
        <v>0</v>
      </c>
      <c r="CH50" s="8">
        <v>1583362.06</v>
      </c>
      <c r="CI50" s="9">
        <v>0</v>
      </c>
      <c r="CJ50" s="8">
        <v>0</v>
      </c>
      <c r="CK50" s="9">
        <v>0</v>
      </c>
      <c r="CL50" s="40">
        <v>0</v>
      </c>
      <c r="CM50" s="9"/>
      <c r="CN50" s="8"/>
      <c r="CO50" s="9">
        <v>0</v>
      </c>
      <c r="CP50" s="40">
        <v>0</v>
      </c>
      <c r="CQ50" s="9">
        <v>0</v>
      </c>
      <c r="CR50" s="8"/>
    </row>
    <row r="51" spans="1:96" x14ac:dyDescent="0.25">
      <c r="A51" s="12"/>
      <c r="B51" s="17" t="s">
        <v>34</v>
      </c>
      <c r="C51" s="12"/>
      <c r="D51" s="25"/>
      <c r="E51" s="26" t="s">
        <v>155</v>
      </c>
      <c r="F51" s="31"/>
      <c r="G51" s="8">
        <f t="shared" si="6"/>
        <v>0</v>
      </c>
      <c r="H51" s="8">
        <f t="shared" si="7"/>
        <v>0</v>
      </c>
      <c r="I51" s="9">
        <f t="shared" si="17"/>
        <v>0</v>
      </c>
      <c r="J51" s="8">
        <f t="shared" si="17"/>
        <v>0</v>
      </c>
      <c r="K51" s="9">
        <f t="shared" si="17"/>
        <v>0</v>
      </c>
      <c r="L51" s="8">
        <f t="shared" si="17"/>
        <v>0</v>
      </c>
      <c r="M51" s="9">
        <f t="shared" si="17"/>
        <v>0</v>
      </c>
      <c r="N51" s="8">
        <f t="shared" si="17"/>
        <v>0</v>
      </c>
      <c r="O51" s="9">
        <f t="shared" si="17"/>
        <v>0</v>
      </c>
      <c r="P51" s="8">
        <f t="shared" si="17"/>
        <v>0</v>
      </c>
      <c r="Q51" s="9">
        <f t="shared" si="17"/>
        <v>0</v>
      </c>
      <c r="R51" s="8">
        <f t="shared" si="17"/>
        <v>0</v>
      </c>
      <c r="S51" s="9">
        <f t="shared" si="17"/>
        <v>0</v>
      </c>
      <c r="T51" s="8">
        <f t="shared" si="17"/>
        <v>0</v>
      </c>
      <c r="U51" s="9">
        <f t="shared" si="17"/>
        <v>0</v>
      </c>
      <c r="V51" s="8">
        <f t="shared" si="17"/>
        <v>0</v>
      </c>
      <c r="W51" s="9">
        <f t="shared" si="17"/>
        <v>0</v>
      </c>
      <c r="X51" s="8">
        <f t="shared" si="17"/>
        <v>0</v>
      </c>
      <c r="Y51" s="8">
        <f t="shared" si="9"/>
        <v>0</v>
      </c>
      <c r="Z51" s="8">
        <f t="shared" si="10"/>
        <v>0</v>
      </c>
      <c r="AA51" s="9">
        <v>0</v>
      </c>
      <c r="AB51" s="8">
        <v>0</v>
      </c>
      <c r="AC51" s="9">
        <v>0</v>
      </c>
      <c r="AD51" s="8">
        <v>0</v>
      </c>
      <c r="AE51" s="9">
        <v>0</v>
      </c>
      <c r="AF51" s="8">
        <v>0</v>
      </c>
      <c r="AG51" s="9">
        <v>0</v>
      </c>
      <c r="AH51" s="8">
        <v>0</v>
      </c>
      <c r="AI51" s="9">
        <v>0</v>
      </c>
      <c r="AJ51" s="40">
        <v>0</v>
      </c>
      <c r="AK51" s="9"/>
      <c r="AL51" s="8"/>
      <c r="AM51" s="9">
        <v>0</v>
      </c>
      <c r="AN51" s="40">
        <v>0</v>
      </c>
      <c r="AO51" s="9">
        <v>0</v>
      </c>
      <c r="AP51" s="8">
        <v>0</v>
      </c>
      <c r="AQ51" s="8">
        <f t="shared" si="11"/>
        <v>0</v>
      </c>
      <c r="AR51" s="8">
        <f t="shared" si="12"/>
        <v>0</v>
      </c>
      <c r="AS51" s="9">
        <v>0</v>
      </c>
      <c r="AT51" s="8">
        <v>0</v>
      </c>
      <c r="AU51" s="9">
        <v>0</v>
      </c>
      <c r="AV51" s="8">
        <v>0</v>
      </c>
      <c r="AW51" s="9">
        <v>0</v>
      </c>
      <c r="AX51" s="8">
        <v>0</v>
      </c>
      <c r="AY51" s="9">
        <v>0</v>
      </c>
      <c r="AZ51" s="8">
        <v>0</v>
      </c>
      <c r="BA51" s="9">
        <v>0</v>
      </c>
      <c r="BB51" s="40">
        <v>0</v>
      </c>
      <c r="BC51" s="9"/>
      <c r="BD51" s="8"/>
      <c r="BE51" s="9">
        <v>0</v>
      </c>
      <c r="BF51" s="40">
        <v>0</v>
      </c>
      <c r="BG51" s="9">
        <v>0</v>
      </c>
      <c r="BH51" s="8">
        <v>0</v>
      </c>
      <c r="BI51" s="8">
        <f t="shared" si="13"/>
        <v>0</v>
      </c>
      <c r="BJ51" s="8">
        <f t="shared" si="14"/>
        <v>0</v>
      </c>
      <c r="BK51" s="9">
        <v>0</v>
      </c>
      <c r="BL51" s="8">
        <v>0</v>
      </c>
      <c r="BM51" s="9">
        <v>0</v>
      </c>
      <c r="BN51" s="8">
        <v>0</v>
      </c>
      <c r="BO51" s="9">
        <v>0</v>
      </c>
      <c r="BP51" s="8">
        <v>0</v>
      </c>
      <c r="BQ51" s="9">
        <v>0</v>
      </c>
      <c r="BR51" s="8">
        <v>0</v>
      </c>
      <c r="BS51" s="9">
        <v>0</v>
      </c>
      <c r="BT51" s="40">
        <v>0</v>
      </c>
      <c r="BU51" s="9"/>
      <c r="BV51" s="8"/>
      <c r="BW51" s="9">
        <v>0</v>
      </c>
      <c r="BX51" s="40">
        <v>0</v>
      </c>
      <c r="BY51" s="9">
        <v>0</v>
      </c>
      <c r="BZ51" s="8">
        <v>0</v>
      </c>
      <c r="CA51" s="8">
        <f t="shared" si="15"/>
        <v>0</v>
      </c>
      <c r="CB51" s="8">
        <f t="shared" si="16"/>
        <v>0</v>
      </c>
      <c r="CC51" s="9">
        <v>0</v>
      </c>
      <c r="CD51" s="8">
        <v>0</v>
      </c>
      <c r="CE51" s="9">
        <v>0</v>
      </c>
      <c r="CF51" s="8">
        <v>0</v>
      </c>
      <c r="CG51" s="9">
        <v>0</v>
      </c>
      <c r="CH51" s="8">
        <v>0</v>
      </c>
      <c r="CI51" s="9">
        <v>0</v>
      </c>
      <c r="CJ51" s="8">
        <v>0</v>
      </c>
      <c r="CK51" s="9">
        <v>0</v>
      </c>
      <c r="CL51" s="40">
        <v>0</v>
      </c>
      <c r="CM51" s="9"/>
      <c r="CN51" s="8"/>
      <c r="CO51" s="9">
        <v>0</v>
      </c>
      <c r="CP51" s="40">
        <v>0</v>
      </c>
      <c r="CQ51" s="9">
        <v>0</v>
      </c>
      <c r="CR51" s="8">
        <v>0</v>
      </c>
    </row>
    <row r="52" spans="1:96" ht="15" customHeight="1" x14ac:dyDescent="0.25">
      <c r="A52" s="12">
        <v>41</v>
      </c>
      <c r="B52" s="18" t="s">
        <v>35</v>
      </c>
      <c r="C52" s="12">
        <v>330110</v>
      </c>
      <c r="D52" s="25" t="s">
        <v>156</v>
      </c>
      <c r="E52" s="25" t="s">
        <v>155</v>
      </c>
      <c r="F52" s="31" t="s">
        <v>157</v>
      </c>
      <c r="G52" s="8">
        <f t="shared" si="6"/>
        <v>44183735.43</v>
      </c>
      <c r="H52" s="8">
        <f t="shared" si="7"/>
        <v>29049021.440000001</v>
      </c>
      <c r="I52" s="9">
        <f t="shared" si="17"/>
        <v>26758</v>
      </c>
      <c r="J52" s="8">
        <f t="shared" si="17"/>
        <v>14806040.130000001</v>
      </c>
      <c r="K52" s="9">
        <f t="shared" si="17"/>
        <v>2843</v>
      </c>
      <c r="L52" s="8">
        <f t="shared" si="17"/>
        <v>1257133.3500000001</v>
      </c>
      <c r="M52" s="9">
        <f t="shared" si="17"/>
        <v>9978</v>
      </c>
      <c r="N52" s="8">
        <f t="shared" si="17"/>
        <v>12985847.960000001</v>
      </c>
      <c r="O52" s="9">
        <f t="shared" si="17"/>
        <v>318</v>
      </c>
      <c r="P52" s="8">
        <f t="shared" si="17"/>
        <v>4256244</v>
      </c>
      <c r="Q52" s="9">
        <f t="shared" si="17"/>
        <v>242</v>
      </c>
      <c r="R52" s="8">
        <f t="shared" si="17"/>
        <v>5675867.6299999999</v>
      </c>
      <c r="S52" s="9">
        <f t="shared" si="17"/>
        <v>0</v>
      </c>
      <c r="T52" s="8">
        <f t="shared" si="17"/>
        <v>0</v>
      </c>
      <c r="U52" s="9">
        <f t="shared" si="17"/>
        <v>0</v>
      </c>
      <c r="V52" s="8">
        <f t="shared" si="17"/>
        <v>0</v>
      </c>
      <c r="W52" s="9">
        <f t="shared" si="17"/>
        <v>2239</v>
      </c>
      <c r="X52" s="8">
        <f t="shared" si="17"/>
        <v>5202602.3600000003</v>
      </c>
      <c r="Y52" s="8">
        <f t="shared" si="9"/>
        <v>11247585.890000001</v>
      </c>
      <c r="Z52" s="8">
        <f t="shared" si="10"/>
        <v>7474159.8899999997</v>
      </c>
      <c r="AA52" s="9">
        <v>6690</v>
      </c>
      <c r="AB52" s="8">
        <v>3805343.25</v>
      </c>
      <c r="AC52" s="9">
        <v>711</v>
      </c>
      <c r="AD52" s="8">
        <v>314283.34000000003</v>
      </c>
      <c r="AE52" s="9">
        <v>2495</v>
      </c>
      <c r="AF52" s="8">
        <v>3354533.3</v>
      </c>
      <c r="AG52" s="9">
        <v>80</v>
      </c>
      <c r="AH52" s="8">
        <v>1064061</v>
      </c>
      <c r="AI52" s="9">
        <v>61</v>
      </c>
      <c r="AJ52" s="40">
        <v>1418966.91</v>
      </c>
      <c r="AK52" s="9"/>
      <c r="AL52" s="8"/>
      <c r="AM52" s="9">
        <v>0</v>
      </c>
      <c r="AN52" s="40">
        <v>0</v>
      </c>
      <c r="AO52" s="9">
        <v>560</v>
      </c>
      <c r="AP52" s="8">
        <v>1290398.0900000001</v>
      </c>
      <c r="AQ52" s="8">
        <f t="shared" si="11"/>
        <v>11247585.890000001</v>
      </c>
      <c r="AR52" s="8">
        <f t="shared" si="12"/>
        <v>7474159.8899999997</v>
      </c>
      <c r="AS52" s="9">
        <v>6690</v>
      </c>
      <c r="AT52" s="8">
        <v>3805343.25</v>
      </c>
      <c r="AU52" s="9">
        <v>711</v>
      </c>
      <c r="AV52" s="8">
        <v>314283.34000000003</v>
      </c>
      <c r="AW52" s="9">
        <v>2495</v>
      </c>
      <c r="AX52" s="8">
        <v>3354533.3</v>
      </c>
      <c r="AY52" s="9">
        <v>80</v>
      </c>
      <c r="AZ52" s="8">
        <v>1064061</v>
      </c>
      <c r="BA52" s="9">
        <v>61</v>
      </c>
      <c r="BB52" s="40">
        <v>1418966.91</v>
      </c>
      <c r="BC52" s="9"/>
      <c r="BD52" s="8"/>
      <c r="BE52" s="9">
        <v>0</v>
      </c>
      <c r="BF52" s="40">
        <v>0</v>
      </c>
      <c r="BG52" s="9">
        <v>560</v>
      </c>
      <c r="BH52" s="8">
        <v>1290398.0900000001</v>
      </c>
      <c r="BI52" s="8">
        <f t="shared" si="13"/>
        <v>11247585.890000001</v>
      </c>
      <c r="BJ52" s="8">
        <f t="shared" si="14"/>
        <v>7474159.8899999997</v>
      </c>
      <c r="BK52" s="9">
        <v>6690</v>
      </c>
      <c r="BL52" s="8">
        <v>3805343.25</v>
      </c>
      <c r="BM52" s="9">
        <v>711</v>
      </c>
      <c r="BN52" s="8">
        <v>314283.34000000003</v>
      </c>
      <c r="BO52" s="9">
        <v>2495</v>
      </c>
      <c r="BP52" s="8">
        <v>3354533.3</v>
      </c>
      <c r="BQ52" s="9">
        <v>80</v>
      </c>
      <c r="BR52" s="8">
        <v>1064061</v>
      </c>
      <c r="BS52" s="9">
        <v>61</v>
      </c>
      <c r="BT52" s="40">
        <v>1418966.91</v>
      </c>
      <c r="BU52" s="9"/>
      <c r="BV52" s="8"/>
      <c r="BW52" s="9">
        <v>0</v>
      </c>
      <c r="BX52" s="40">
        <v>0</v>
      </c>
      <c r="BY52" s="9">
        <v>560</v>
      </c>
      <c r="BZ52" s="8">
        <v>1290398.0900000001</v>
      </c>
      <c r="CA52" s="8">
        <f t="shared" si="15"/>
        <v>10440977.76</v>
      </c>
      <c r="CB52" s="8">
        <f t="shared" si="16"/>
        <v>6626541.7699999996</v>
      </c>
      <c r="CC52" s="9">
        <v>6688</v>
      </c>
      <c r="CD52" s="8">
        <v>3390010.38</v>
      </c>
      <c r="CE52" s="9">
        <v>710</v>
      </c>
      <c r="CF52" s="8">
        <v>314283.33</v>
      </c>
      <c r="CG52" s="9">
        <v>2493</v>
      </c>
      <c r="CH52" s="8">
        <v>2922248.06</v>
      </c>
      <c r="CI52" s="9">
        <v>78</v>
      </c>
      <c r="CJ52" s="8">
        <v>1064061</v>
      </c>
      <c r="CK52" s="9">
        <v>59</v>
      </c>
      <c r="CL52" s="40">
        <v>1418966.9</v>
      </c>
      <c r="CM52" s="9"/>
      <c r="CN52" s="8"/>
      <c r="CO52" s="9">
        <v>0</v>
      </c>
      <c r="CP52" s="40">
        <v>0</v>
      </c>
      <c r="CQ52" s="9">
        <v>559</v>
      </c>
      <c r="CR52" s="8">
        <v>1331408.0900000001</v>
      </c>
    </row>
    <row r="53" spans="1:96" x14ac:dyDescent="0.25">
      <c r="A53" s="12"/>
      <c r="B53" s="17" t="s">
        <v>36</v>
      </c>
      <c r="C53" s="12"/>
      <c r="D53" s="25"/>
      <c r="E53" s="25"/>
      <c r="F53" s="31"/>
      <c r="G53" s="8">
        <f t="shared" si="6"/>
        <v>0</v>
      </c>
      <c r="H53" s="8">
        <f t="shared" si="7"/>
        <v>0</v>
      </c>
      <c r="I53" s="9">
        <f t="shared" si="17"/>
        <v>0</v>
      </c>
      <c r="J53" s="8">
        <f t="shared" si="17"/>
        <v>0</v>
      </c>
      <c r="K53" s="9">
        <f t="shared" si="17"/>
        <v>0</v>
      </c>
      <c r="L53" s="8">
        <f t="shared" si="17"/>
        <v>0</v>
      </c>
      <c r="M53" s="9">
        <f t="shared" si="17"/>
        <v>0</v>
      </c>
      <c r="N53" s="8">
        <f t="shared" si="17"/>
        <v>0</v>
      </c>
      <c r="O53" s="9">
        <f t="shared" si="17"/>
        <v>0</v>
      </c>
      <c r="P53" s="8">
        <f t="shared" si="17"/>
        <v>0</v>
      </c>
      <c r="Q53" s="9">
        <f t="shared" si="17"/>
        <v>0</v>
      </c>
      <c r="R53" s="8">
        <f t="shared" si="17"/>
        <v>0</v>
      </c>
      <c r="S53" s="9">
        <f t="shared" si="17"/>
        <v>0</v>
      </c>
      <c r="T53" s="8">
        <f t="shared" si="17"/>
        <v>0</v>
      </c>
      <c r="U53" s="9">
        <f t="shared" si="17"/>
        <v>0</v>
      </c>
      <c r="V53" s="8">
        <f t="shared" si="17"/>
        <v>0</v>
      </c>
      <c r="W53" s="9">
        <f t="shared" si="17"/>
        <v>0</v>
      </c>
      <c r="X53" s="8">
        <f t="shared" si="17"/>
        <v>0</v>
      </c>
      <c r="Y53" s="8">
        <f t="shared" si="9"/>
        <v>0</v>
      </c>
      <c r="Z53" s="8">
        <f t="shared" si="10"/>
        <v>0</v>
      </c>
      <c r="AA53" s="9">
        <v>0</v>
      </c>
      <c r="AB53" s="8">
        <v>0</v>
      </c>
      <c r="AC53" s="9">
        <v>0</v>
      </c>
      <c r="AD53" s="8">
        <v>0</v>
      </c>
      <c r="AE53" s="9">
        <v>0</v>
      </c>
      <c r="AF53" s="8">
        <v>0</v>
      </c>
      <c r="AG53" s="9">
        <v>0</v>
      </c>
      <c r="AH53" s="8">
        <v>0</v>
      </c>
      <c r="AI53" s="9">
        <v>0</v>
      </c>
      <c r="AJ53" s="40">
        <v>0</v>
      </c>
      <c r="AK53" s="9"/>
      <c r="AL53" s="8"/>
      <c r="AM53" s="9">
        <v>0</v>
      </c>
      <c r="AN53" s="40">
        <v>0</v>
      </c>
      <c r="AO53" s="9">
        <v>0</v>
      </c>
      <c r="AP53" s="8">
        <v>0</v>
      </c>
      <c r="AQ53" s="8">
        <f t="shared" si="11"/>
        <v>0</v>
      </c>
      <c r="AR53" s="8">
        <f t="shared" si="12"/>
        <v>0</v>
      </c>
      <c r="AS53" s="9">
        <v>0</v>
      </c>
      <c r="AT53" s="8">
        <v>0</v>
      </c>
      <c r="AU53" s="9">
        <v>0</v>
      </c>
      <c r="AV53" s="8">
        <v>0</v>
      </c>
      <c r="AW53" s="9">
        <v>0</v>
      </c>
      <c r="AX53" s="8">
        <v>0</v>
      </c>
      <c r="AY53" s="9">
        <v>0</v>
      </c>
      <c r="AZ53" s="8">
        <v>0</v>
      </c>
      <c r="BA53" s="9">
        <v>0</v>
      </c>
      <c r="BB53" s="40">
        <v>0</v>
      </c>
      <c r="BC53" s="9"/>
      <c r="BD53" s="8"/>
      <c r="BE53" s="9">
        <v>0</v>
      </c>
      <c r="BF53" s="40">
        <v>0</v>
      </c>
      <c r="BG53" s="9">
        <v>0</v>
      </c>
      <c r="BH53" s="8">
        <v>0</v>
      </c>
      <c r="BI53" s="8">
        <f t="shared" si="13"/>
        <v>0</v>
      </c>
      <c r="BJ53" s="8">
        <f t="shared" si="14"/>
        <v>0</v>
      </c>
      <c r="BK53" s="9">
        <v>0</v>
      </c>
      <c r="BL53" s="8">
        <v>0</v>
      </c>
      <c r="BM53" s="9">
        <v>0</v>
      </c>
      <c r="BN53" s="8">
        <v>0</v>
      </c>
      <c r="BO53" s="9">
        <v>0</v>
      </c>
      <c r="BP53" s="8">
        <v>0</v>
      </c>
      <c r="BQ53" s="9">
        <v>0</v>
      </c>
      <c r="BR53" s="8">
        <v>0</v>
      </c>
      <c r="BS53" s="9">
        <v>0</v>
      </c>
      <c r="BT53" s="40">
        <v>0</v>
      </c>
      <c r="BU53" s="9"/>
      <c r="BV53" s="8"/>
      <c r="BW53" s="9">
        <v>0</v>
      </c>
      <c r="BX53" s="40">
        <v>0</v>
      </c>
      <c r="BY53" s="9">
        <v>0</v>
      </c>
      <c r="BZ53" s="8">
        <v>0</v>
      </c>
      <c r="CA53" s="8">
        <f t="shared" si="15"/>
        <v>0</v>
      </c>
      <c r="CB53" s="8">
        <f t="shared" si="16"/>
        <v>0</v>
      </c>
      <c r="CC53" s="9">
        <v>0</v>
      </c>
      <c r="CD53" s="8">
        <v>0</v>
      </c>
      <c r="CE53" s="9">
        <v>0</v>
      </c>
      <c r="CF53" s="8">
        <v>0</v>
      </c>
      <c r="CG53" s="9">
        <v>0</v>
      </c>
      <c r="CH53" s="8">
        <v>0</v>
      </c>
      <c r="CI53" s="9">
        <v>0</v>
      </c>
      <c r="CJ53" s="8">
        <v>0</v>
      </c>
      <c r="CK53" s="9">
        <v>0</v>
      </c>
      <c r="CL53" s="40">
        <v>0</v>
      </c>
      <c r="CM53" s="9"/>
      <c r="CN53" s="8"/>
      <c r="CO53" s="9">
        <v>0</v>
      </c>
      <c r="CP53" s="40">
        <v>0</v>
      </c>
      <c r="CQ53" s="9">
        <v>0</v>
      </c>
      <c r="CR53" s="8">
        <v>0</v>
      </c>
    </row>
    <row r="54" spans="1:96" ht="15" customHeight="1" x14ac:dyDescent="0.25">
      <c r="A54" s="12">
        <v>42</v>
      </c>
      <c r="B54" s="18" t="s">
        <v>37</v>
      </c>
      <c r="C54" s="12">
        <v>330006</v>
      </c>
      <c r="D54" s="25" t="s">
        <v>164</v>
      </c>
      <c r="E54" s="25" t="s">
        <v>155</v>
      </c>
      <c r="F54" s="31" t="s">
        <v>165</v>
      </c>
      <c r="G54" s="8">
        <f t="shared" si="6"/>
        <v>272282453.06</v>
      </c>
      <c r="H54" s="8">
        <f t="shared" si="7"/>
        <v>140340788.62</v>
      </c>
      <c r="I54" s="9">
        <f t="shared" si="17"/>
        <v>81873</v>
      </c>
      <c r="J54" s="8">
        <f t="shared" si="17"/>
        <v>61811591.439999998</v>
      </c>
      <c r="K54" s="9">
        <f t="shared" si="17"/>
        <v>7624</v>
      </c>
      <c r="L54" s="8">
        <f t="shared" si="17"/>
        <v>3035437.74</v>
      </c>
      <c r="M54" s="9">
        <f t="shared" si="17"/>
        <v>42188</v>
      </c>
      <c r="N54" s="8">
        <f t="shared" si="17"/>
        <v>75493759.439999998</v>
      </c>
      <c r="O54" s="9">
        <f t="shared" si="17"/>
        <v>1129</v>
      </c>
      <c r="P54" s="8">
        <f t="shared" si="17"/>
        <v>8337925.7800000003</v>
      </c>
      <c r="Q54" s="9">
        <f t="shared" si="17"/>
        <v>4927</v>
      </c>
      <c r="R54" s="8">
        <f t="shared" si="17"/>
        <v>100685065.14</v>
      </c>
      <c r="S54" s="9">
        <f t="shared" si="17"/>
        <v>0</v>
      </c>
      <c r="T54" s="8">
        <f t="shared" si="17"/>
        <v>0</v>
      </c>
      <c r="U54" s="9">
        <f t="shared" si="17"/>
        <v>0</v>
      </c>
      <c r="V54" s="8">
        <f t="shared" si="17"/>
        <v>0</v>
      </c>
      <c r="W54" s="9">
        <f t="shared" si="17"/>
        <v>14505</v>
      </c>
      <c r="X54" s="8">
        <f t="shared" si="17"/>
        <v>22918673.52</v>
      </c>
      <c r="Y54" s="8">
        <f t="shared" si="9"/>
        <v>68928924.510000005</v>
      </c>
      <c r="Z54" s="8">
        <f t="shared" si="10"/>
        <v>35953760.890000001</v>
      </c>
      <c r="AA54" s="9">
        <v>20468</v>
      </c>
      <c r="AB54" s="8">
        <v>15852437.18</v>
      </c>
      <c r="AC54" s="9">
        <v>1906</v>
      </c>
      <c r="AD54" s="8">
        <v>758859.44</v>
      </c>
      <c r="AE54" s="9">
        <v>10547</v>
      </c>
      <c r="AF54" s="8">
        <v>19342464.27</v>
      </c>
      <c r="AG54" s="9">
        <v>282</v>
      </c>
      <c r="AH54" s="8">
        <v>2084481.45</v>
      </c>
      <c r="AI54" s="9">
        <v>1232</v>
      </c>
      <c r="AJ54" s="40">
        <v>25171266.289999999</v>
      </c>
      <c r="AK54" s="9"/>
      <c r="AL54" s="8"/>
      <c r="AM54" s="9">
        <v>0</v>
      </c>
      <c r="AN54" s="40">
        <v>0</v>
      </c>
      <c r="AO54" s="9">
        <v>3626</v>
      </c>
      <c r="AP54" s="8">
        <v>5719415.8799999999</v>
      </c>
      <c r="AQ54" s="8">
        <f t="shared" si="11"/>
        <v>68928924.510000005</v>
      </c>
      <c r="AR54" s="8">
        <f t="shared" si="12"/>
        <v>35953760.890000001</v>
      </c>
      <c r="AS54" s="9">
        <v>20468</v>
      </c>
      <c r="AT54" s="8">
        <v>15852437.18</v>
      </c>
      <c r="AU54" s="9">
        <v>1906</v>
      </c>
      <c r="AV54" s="8">
        <v>758859.44</v>
      </c>
      <c r="AW54" s="9">
        <v>10547</v>
      </c>
      <c r="AX54" s="8">
        <v>19342464.27</v>
      </c>
      <c r="AY54" s="9">
        <v>282</v>
      </c>
      <c r="AZ54" s="8">
        <v>2084481.45</v>
      </c>
      <c r="BA54" s="9">
        <v>1232</v>
      </c>
      <c r="BB54" s="40">
        <v>25171266.289999999</v>
      </c>
      <c r="BC54" s="9"/>
      <c r="BD54" s="8"/>
      <c r="BE54" s="9">
        <v>0</v>
      </c>
      <c r="BF54" s="40">
        <v>0</v>
      </c>
      <c r="BG54" s="9">
        <v>3626</v>
      </c>
      <c r="BH54" s="8">
        <v>5719415.8799999999</v>
      </c>
      <c r="BI54" s="8">
        <f t="shared" si="13"/>
        <v>68928924.510000005</v>
      </c>
      <c r="BJ54" s="8">
        <f t="shared" si="14"/>
        <v>35953760.890000001</v>
      </c>
      <c r="BK54" s="9">
        <v>20468</v>
      </c>
      <c r="BL54" s="8">
        <v>15852437.18</v>
      </c>
      <c r="BM54" s="9">
        <v>1906</v>
      </c>
      <c r="BN54" s="8">
        <v>758859.44</v>
      </c>
      <c r="BO54" s="9">
        <v>10547</v>
      </c>
      <c r="BP54" s="8">
        <v>19342464.27</v>
      </c>
      <c r="BQ54" s="9">
        <v>282</v>
      </c>
      <c r="BR54" s="8">
        <v>2084481.45</v>
      </c>
      <c r="BS54" s="9">
        <v>1232</v>
      </c>
      <c r="BT54" s="40">
        <v>25171266.289999999</v>
      </c>
      <c r="BU54" s="9"/>
      <c r="BV54" s="8"/>
      <c r="BW54" s="9">
        <v>0</v>
      </c>
      <c r="BX54" s="40">
        <v>0</v>
      </c>
      <c r="BY54" s="9">
        <v>3626</v>
      </c>
      <c r="BZ54" s="8">
        <v>5719415.8799999999</v>
      </c>
      <c r="CA54" s="8">
        <f t="shared" si="15"/>
        <v>65495679.530000001</v>
      </c>
      <c r="CB54" s="8">
        <f t="shared" si="16"/>
        <v>32479505.949999999</v>
      </c>
      <c r="CC54" s="9">
        <v>20469</v>
      </c>
      <c r="CD54" s="8">
        <v>14254279.9</v>
      </c>
      <c r="CE54" s="9">
        <v>1906</v>
      </c>
      <c r="CF54" s="8">
        <v>758859.42</v>
      </c>
      <c r="CG54" s="9">
        <v>10547</v>
      </c>
      <c r="CH54" s="8">
        <v>17466366.629999999</v>
      </c>
      <c r="CI54" s="9">
        <v>283</v>
      </c>
      <c r="CJ54" s="8">
        <v>2084481.43</v>
      </c>
      <c r="CK54" s="9">
        <v>1231</v>
      </c>
      <c r="CL54" s="40">
        <v>25171266.27</v>
      </c>
      <c r="CM54" s="9"/>
      <c r="CN54" s="8"/>
      <c r="CO54" s="9">
        <v>0</v>
      </c>
      <c r="CP54" s="40">
        <v>0</v>
      </c>
      <c r="CQ54" s="9">
        <v>3627</v>
      </c>
      <c r="CR54" s="8">
        <v>5760425.8799999999</v>
      </c>
    </row>
    <row r="55" spans="1:96" ht="15" customHeight="1" x14ac:dyDescent="0.25">
      <c r="A55" s="12">
        <v>43</v>
      </c>
      <c r="B55" s="18" t="s">
        <v>38</v>
      </c>
      <c r="C55" s="12">
        <v>330005</v>
      </c>
      <c r="D55" s="25" t="s">
        <v>164</v>
      </c>
      <c r="E55" s="25" t="s">
        <v>155</v>
      </c>
      <c r="F55" s="31" t="s">
        <v>165</v>
      </c>
      <c r="G55" s="8">
        <f t="shared" si="6"/>
        <v>54051118.229999997</v>
      </c>
      <c r="H55" s="8">
        <f t="shared" si="7"/>
        <v>32731593.57</v>
      </c>
      <c r="I55" s="9">
        <f t="shared" si="17"/>
        <v>16406</v>
      </c>
      <c r="J55" s="8">
        <f t="shared" si="17"/>
        <v>14451603.689999999</v>
      </c>
      <c r="K55" s="9">
        <f t="shared" si="17"/>
        <v>5855</v>
      </c>
      <c r="L55" s="8">
        <f t="shared" si="17"/>
        <v>2363101.12</v>
      </c>
      <c r="M55" s="9">
        <f t="shared" si="17"/>
        <v>10638</v>
      </c>
      <c r="N55" s="8">
        <f t="shared" si="17"/>
        <v>15916888.76</v>
      </c>
      <c r="O55" s="9">
        <f t="shared" si="17"/>
        <v>294</v>
      </c>
      <c r="P55" s="8">
        <f t="shared" si="17"/>
        <v>3087330.59</v>
      </c>
      <c r="Q55" s="9">
        <f t="shared" si="17"/>
        <v>1073</v>
      </c>
      <c r="R55" s="8">
        <f t="shared" si="17"/>
        <v>18232194.07</v>
      </c>
      <c r="S55" s="9">
        <f t="shared" si="17"/>
        <v>0</v>
      </c>
      <c r="T55" s="8">
        <f t="shared" si="17"/>
        <v>0</v>
      </c>
      <c r="U55" s="9">
        <f t="shared" si="17"/>
        <v>0</v>
      </c>
      <c r="V55" s="8">
        <f t="shared" si="17"/>
        <v>0</v>
      </c>
      <c r="W55" s="9">
        <f t="shared" si="17"/>
        <v>0</v>
      </c>
      <c r="X55" s="8">
        <f t="shared" si="17"/>
        <v>0</v>
      </c>
      <c r="Y55" s="8">
        <f t="shared" si="9"/>
        <v>13779828.380000001</v>
      </c>
      <c r="Z55" s="8">
        <f t="shared" si="10"/>
        <v>8449947.2100000009</v>
      </c>
      <c r="AA55" s="9">
        <v>4102</v>
      </c>
      <c r="AB55" s="8">
        <v>3709038.5</v>
      </c>
      <c r="AC55" s="9">
        <v>1464</v>
      </c>
      <c r="AD55" s="8">
        <v>590775.28</v>
      </c>
      <c r="AE55" s="9">
        <v>2660</v>
      </c>
      <c r="AF55" s="8">
        <v>4150133.43</v>
      </c>
      <c r="AG55" s="9">
        <v>74</v>
      </c>
      <c r="AH55" s="8">
        <v>771832.65</v>
      </c>
      <c r="AI55" s="9">
        <v>268</v>
      </c>
      <c r="AJ55" s="40">
        <v>4558048.5199999996</v>
      </c>
      <c r="AK55" s="9"/>
      <c r="AL55" s="8"/>
      <c r="AM55" s="9">
        <v>0</v>
      </c>
      <c r="AN55" s="40">
        <v>0</v>
      </c>
      <c r="AO55" s="9"/>
      <c r="AP55" s="8">
        <v>0</v>
      </c>
      <c r="AQ55" s="8">
        <f t="shared" si="11"/>
        <v>13779828.380000001</v>
      </c>
      <c r="AR55" s="8">
        <f t="shared" si="12"/>
        <v>8449947.2100000009</v>
      </c>
      <c r="AS55" s="9">
        <v>4102</v>
      </c>
      <c r="AT55" s="8">
        <v>3709038.5</v>
      </c>
      <c r="AU55" s="9">
        <v>1464</v>
      </c>
      <c r="AV55" s="8">
        <v>590775.28</v>
      </c>
      <c r="AW55" s="9">
        <v>2660</v>
      </c>
      <c r="AX55" s="8">
        <v>4150133.43</v>
      </c>
      <c r="AY55" s="9">
        <v>74</v>
      </c>
      <c r="AZ55" s="8">
        <v>771832.65</v>
      </c>
      <c r="BA55" s="9">
        <v>268</v>
      </c>
      <c r="BB55" s="40">
        <v>4558048.5199999996</v>
      </c>
      <c r="BC55" s="9"/>
      <c r="BD55" s="8"/>
      <c r="BE55" s="9">
        <v>0</v>
      </c>
      <c r="BF55" s="40">
        <v>0</v>
      </c>
      <c r="BG55" s="9">
        <v>0</v>
      </c>
      <c r="BH55" s="8">
        <v>0</v>
      </c>
      <c r="BI55" s="8">
        <f t="shared" si="13"/>
        <v>13779828.380000001</v>
      </c>
      <c r="BJ55" s="8">
        <f t="shared" si="14"/>
        <v>8449947.2100000009</v>
      </c>
      <c r="BK55" s="9">
        <v>4102</v>
      </c>
      <c r="BL55" s="8">
        <v>3709038.5</v>
      </c>
      <c r="BM55" s="9">
        <v>1464</v>
      </c>
      <c r="BN55" s="8">
        <v>590775.28</v>
      </c>
      <c r="BO55" s="9">
        <v>2660</v>
      </c>
      <c r="BP55" s="8">
        <v>4150133.43</v>
      </c>
      <c r="BQ55" s="9">
        <v>74</v>
      </c>
      <c r="BR55" s="8">
        <v>771832.65</v>
      </c>
      <c r="BS55" s="9">
        <v>268</v>
      </c>
      <c r="BT55" s="40">
        <v>4558048.5199999996</v>
      </c>
      <c r="BU55" s="9"/>
      <c r="BV55" s="8"/>
      <c r="BW55" s="9">
        <v>0</v>
      </c>
      <c r="BX55" s="40">
        <v>0</v>
      </c>
      <c r="BY55" s="9">
        <v>0</v>
      </c>
      <c r="BZ55" s="8">
        <v>0</v>
      </c>
      <c r="CA55" s="8">
        <f t="shared" si="15"/>
        <v>12711633.09</v>
      </c>
      <c r="CB55" s="8">
        <f t="shared" si="16"/>
        <v>7381751.9400000004</v>
      </c>
      <c r="CC55" s="9">
        <v>4100</v>
      </c>
      <c r="CD55" s="8">
        <v>3324488.19</v>
      </c>
      <c r="CE55" s="9">
        <v>1463</v>
      </c>
      <c r="CF55" s="8">
        <v>590775.28</v>
      </c>
      <c r="CG55" s="9">
        <v>2658</v>
      </c>
      <c r="CH55" s="8">
        <v>3466488.47</v>
      </c>
      <c r="CI55" s="9">
        <v>72</v>
      </c>
      <c r="CJ55" s="8">
        <v>771832.64</v>
      </c>
      <c r="CK55" s="9">
        <v>269</v>
      </c>
      <c r="CL55" s="40">
        <v>4558048.51</v>
      </c>
      <c r="CM55" s="9"/>
      <c r="CN55" s="8"/>
      <c r="CO55" s="9">
        <v>0</v>
      </c>
      <c r="CP55" s="40">
        <v>0</v>
      </c>
      <c r="CQ55" s="9">
        <v>0</v>
      </c>
      <c r="CR55" s="8">
        <v>0</v>
      </c>
    </row>
    <row r="56" spans="1:96" ht="15" customHeight="1" x14ac:dyDescent="0.25">
      <c r="A56" s="12">
        <v>44</v>
      </c>
      <c r="B56" s="18" t="s">
        <v>39</v>
      </c>
      <c r="C56" s="12">
        <v>330204</v>
      </c>
      <c r="D56" s="25" t="s">
        <v>164</v>
      </c>
      <c r="E56" s="25" t="s">
        <v>155</v>
      </c>
      <c r="F56" s="31" t="s">
        <v>165</v>
      </c>
      <c r="G56" s="8">
        <f t="shared" si="6"/>
        <v>18851131.710000001</v>
      </c>
      <c r="H56" s="8">
        <f t="shared" si="7"/>
        <v>18851131.710000001</v>
      </c>
      <c r="I56" s="9">
        <f t="shared" si="17"/>
        <v>7425</v>
      </c>
      <c r="J56" s="8">
        <f t="shared" si="17"/>
        <v>3355546.68</v>
      </c>
      <c r="K56" s="9">
        <f t="shared" si="17"/>
        <v>1215</v>
      </c>
      <c r="L56" s="8">
        <f t="shared" si="17"/>
        <v>617657.14</v>
      </c>
      <c r="M56" s="9">
        <f t="shared" si="17"/>
        <v>14009</v>
      </c>
      <c r="N56" s="8">
        <f t="shared" si="17"/>
        <v>14877927.890000001</v>
      </c>
      <c r="O56" s="9">
        <f t="shared" si="17"/>
        <v>0</v>
      </c>
      <c r="P56" s="8">
        <f t="shared" si="17"/>
        <v>0</v>
      </c>
      <c r="Q56" s="9">
        <f t="shared" si="17"/>
        <v>0</v>
      </c>
      <c r="R56" s="8">
        <f t="shared" si="17"/>
        <v>0</v>
      </c>
      <c r="S56" s="9">
        <f t="shared" si="17"/>
        <v>0</v>
      </c>
      <c r="T56" s="8">
        <f t="shared" si="17"/>
        <v>0</v>
      </c>
      <c r="U56" s="9">
        <f t="shared" si="17"/>
        <v>0</v>
      </c>
      <c r="V56" s="8">
        <f t="shared" si="17"/>
        <v>0</v>
      </c>
      <c r="W56" s="9">
        <f t="shared" si="17"/>
        <v>0</v>
      </c>
      <c r="X56" s="8">
        <f t="shared" ref="X56:X119" si="18">AP56+BH56+BZ56+CR56</f>
        <v>0</v>
      </c>
      <c r="Y56" s="8">
        <f t="shared" si="9"/>
        <v>4712782.93</v>
      </c>
      <c r="Z56" s="8">
        <f t="shared" si="10"/>
        <v>4712782.93</v>
      </c>
      <c r="AA56" s="9">
        <v>1856</v>
      </c>
      <c r="AB56" s="8">
        <v>838886.67</v>
      </c>
      <c r="AC56" s="9">
        <v>304</v>
      </c>
      <c r="AD56" s="8">
        <v>154414.29</v>
      </c>
      <c r="AE56" s="9">
        <v>3502</v>
      </c>
      <c r="AF56" s="8">
        <v>3719481.97</v>
      </c>
      <c r="AG56" s="9">
        <v>0</v>
      </c>
      <c r="AH56" s="8">
        <v>0</v>
      </c>
      <c r="AI56" s="9">
        <v>0</v>
      </c>
      <c r="AJ56" s="40">
        <v>0</v>
      </c>
      <c r="AK56" s="9"/>
      <c r="AL56" s="8"/>
      <c r="AM56" s="9">
        <v>0</v>
      </c>
      <c r="AN56" s="40">
        <v>0</v>
      </c>
      <c r="AO56" s="9"/>
      <c r="AP56" s="8">
        <v>0</v>
      </c>
      <c r="AQ56" s="8">
        <f t="shared" si="11"/>
        <v>4712782.93</v>
      </c>
      <c r="AR56" s="8">
        <f t="shared" si="12"/>
        <v>4712782.93</v>
      </c>
      <c r="AS56" s="9">
        <v>1856</v>
      </c>
      <c r="AT56" s="8">
        <v>838886.67</v>
      </c>
      <c r="AU56" s="9">
        <v>304</v>
      </c>
      <c r="AV56" s="8">
        <v>154414.29</v>
      </c>
      <c r="AW56" s="9">
        <v>3502</v>
      </c>
      <c r="AX56" s="8">
        <v>3719481.97</v>
      </c>
      <c r="AY56" s="9">
        <v>0</v>
      </c>
      <c r="AZ56" s="8">
        <v>0</v>
      </c>
      <c r="BA56" s="9">
        <v>0</v>
      </c>
      <c r="BB56" s="40">
        <v>0</v>
      </c>
      <c r="BC56" s="9"/>
      <c r="BD56" s="8"/>
      <c r="BE56" s="9">
        <v>0</v>
      </c>
      <c r="BF56" s="40">
        <v>0</v>
      </c>
      <c r="BG56" s="9">
        <v>0</v>
      </c>
      <c r="BH56" s="8">
        <v>0</v>
      </c>
      <c r="BI56" s="8">
        <f t="shared" si="13"/>
        <v>4712782.93</v>
      </c>
      <c r="BJ56" s="8">
        <f t="shared" si="14"/>
        <v>4712782.93</v>
      </c>
      <c r="BK56" s="9">
        <v>1856</v>
      </c>
      <c r="BL56" s="8">
        <v>838886.67</v>
      </c>
      <c r="BM56" s="9">
        <v>304</v>
      </c>
      <c r="BN56" s="8">
        <v>154414.29</v>
      </c>
      <c r="BO56" s="9">
        <v>3502</v>
      </c>
      <c r="BP56" s="8">
        <v>3719481.97</v>
      </c>
      <c r="BQ56" s="9">
        <v>0</v>
      </c>
      <c r="BR56" s="8">
        <v>0</v>
      </c>
      <c r="BS56" s="9">
        <v>0</v>
      </c>
      <c r="BT56" s="40">
        <v>0</v>
      </c>
      <c r="BU56" s="9"/>
      <c r="BV56" s="8"/>
      <c r="BW56" s="9">
        <v>0</v>
      </c>
      <c r="BX56" s="40">
        <v>0</v>
      </c>
      <c r="BY56" s="9">
        <v>0</v>
      </c>
      <c r="BZ56" s="8">
        <v>0</v>
      </c>
      <c r="CA56" s="8">
        <f t="shared" si="15"/>
        <v>4712782.92</v>
      </c>
      <c r="CB56" s="8">
        <f t="shared" si="16"/>
        <v>4712782.92</v>
      </c>
      <c r="CC56" s="9">
        <v>1857</v>
      </c>
      <c r="CD56" s="8">
        <v>838886.67</v>
      </c>
      <c r="CE56" s="9">
        <v>303</v>
      </c>
      <c r="CF56" s="8">
        <v>154414.26999999999</v>
      </c>
      <c r="CG56" s="9">
        <v>3503</v>
      </c>
      <c r="CH56" s="8">
        <v>3719481.98</v>
      </c>
      <c r="CI56" s="9">
        <v>0</v>
      </c>
      <c r="CJ56" s="8">
        <v>0</v>
      </c>
      <c r="CK56" s="9">
        <v>0</v>
      </c>
      <c r="CL56" s="40">
        <v>0</v>
      </c>
      <c r="CM56" s="9"/>
      <c r="CN56" s="8"/>
      <c r="CO56" s="9">
        <v>0</v>
      </c>
      <c r="CP56" s="40">
        <v>0</v>
      </c>
      <c r="CQ56" s="9">
        <v>0</v>
      </c>
      <c r="CR56" s="8">
        <v>0</v>
      </c>
    </row>
    <row r="57" spans="1:96" ht="15" customHeight="1" x14ac:dyDescent="0.25">
      <c r="A57" s="12">
        <v>45</v>
      </c>
      <c r="B57" s="18" t="s">
        <v>166</v>
      </c>
      <c r="C57" s="12">
        <v>330008</v>
      </c>
      <c r="D57" s="25" t="s">
        <v>164</v>
      </c>
      <c r="E57" s="25" t="s">
        <v>167</v>
      </c>
      <c r="F57" s="31" t="s">
        <v>165</v>
      </c>
      <c r="G57" s="8">
        <f t="shared" si="6"/>
        <v>14036056.01</v>
      </c>
      <c r="H57" s="8">
        <f t="shared" si="7"/>
        <v>9786745.3699999992</v>
      </c>
      <c r="I57" s="9">
        <f t="shared" ref="I57:W73" si="19">AA57+AS57+BK57+CC57</f>
        <v>12843</v>
      </c>
      <c r="J57" s="8">
        <f t="shared" si="19"/>
        <v>5730279.4500000002</v>
      </c>
      <c r="K57" s="9">
        <f t="shared" si="19"/>
        <v>222</v>
      </c>
      <c r="L57" s="8">
        <f t="shared" si="19"/>
        <v>94208.9</v>
      </c>
      <c r="M57" s="9">
        <f t="shared" si="19"/>
        <v>3838</v>
      </c>
      <c r="N57" s="8">
        <f t="shared" si="19"/>
        <v>3962257.02</v>
      </c>
      <c r="O57" s="9">
        <f t="shared" si="19"/>
        <v>544</v>
      </c>
      <c r="P57" s="8">
        <f t="shared" si="19"/>
        <v>4249310.6399999997</v>
      </c>
      <c r="Q57" s="9">
        <f t="shared" si="19"/>
        <v>0</v>
      </c>
      <c r="R57" s="8">
        <f t="shared" si="19"/>
        <v>0</v>
      </c>
      <c r="S57" s="9">
        <f t="shared" si="19"/>
        <v>0</v>
      </c>
      <c r="T57" s="8">
        <f t="shared" si="19"/>
        <v>0</v>
      </c>
      <c r="U57" s="9">
        <f t="shared" si="19"/>
        <v>0</v>
      </c>
      <c r="V57" s="8">
        <f t="shared" si="19"/>
        <v>0</v>
      </c>
      <c r="W57" s="9">
        <f t="shared" si="19"/>
        <v>0</v>
      </c>
      <c r="X57" s="8">
        <f t="shared" si="18"/>
        <v>0</v>
      </c>
      <c r="Y57" s="8">
        <f t="shared" si="9"/>
        <v>3570994.98</v>
      </c>
      <c r="Z57" s="8">
        <f t="shared" si="10"/>
        <v>2508667.3199999998</v>
      </c>
      <c r="AA57" s="9">
        <v>3211</v>
      </c>
      <c r="AB57" s="8">
        <v>1464180.16</v>
      </c>
      <c r="AC57" s="9">
        <v>56</v>
      </c>
      <c r="AD57" s="8">
        <v>23552.23</v>
      </c>
      <c r="AE57" s="9">
        <v>960</v>
      </c>
      <c r="AF57" s="8">
        <v>1020934.93</v>
      </c>
      <c r="AG57" s="9">
        <v>136</v>
      </c>
      <c r="AH57" s="8">
        <v>1062327.6599999999</v>
      </c>
      <c r="AI57" s="9">
        <v>0</v>
      </c>
      <c r="AJ57" s="40">
        <v>0</v>
      </c>
      <c r="AK57" s="9"/>
      <c r="AL57" s="8"/>
      <c r="AM57" s="9">
        <v>0</v>
      </c>
      <c r="AN57" s="40">
        <v>0</v>
      </c>
      <c r="AO57" s="9"/>
      <c r="AP57" s="8">
        <v>0</v>
      </c>
      <c r="AQ57" s="8">
        <f t="shared" si="11"/>
        <v>3570994.98</v>
      </c>
      <c r="AR57" s="8">
        <f t="shared" si="12"/>
        <v>2508667.3199999998</v>
      </c>
      <c r="AS57" s="9">
        <v>3211</v>
      </c>
      <c r="AT57" s="8">
        <v>1464180.16</v>
      </c>
      <c r="AU57" s="9">
        <v>56</v>
      </c>
      <c r="AV57" s="8">
        <v>23552.23</v>
      </c>
      <c r="AW57" s="9">
        <v>960</v>
      </c>
      <c r="AX57" s="8">
        <v>1020934.93</v>
      </c>
      <c r="AY57" s="9">
        <v>136</v>
      </c>
      <c r="AZ57" s="8">
        <v>1062327.6599999999</v>
      </c>
      <c r="BA57" s="9">
        <v>0</v>
      </c>
      <c r="BB57" s="40">
        <v>0</v>
      </c>
      <c r="BC57" s="9"/>
      <c r="BD57" s="8"/>
      <c r="BE57" s="9">
        <v>0</v>
      </c>
      <c r="BF57" s="40">
        <v>0</v>
      </c>
      <c r="BG57" s="9">
        <v>0</v>
      </c>
      <c r="BH57" s="8">
        <v>0</v>
      </c>
      <c r="BI57" s="8">
        <f t="shared" si="13"/>
        <v>3570994.98</v>
      </c>
      <c r="BJ57" s="8">
        <f t="shared" si="14"/>
        <v>2508667.3199999998</v>
      </c>
      <c r="BK57" s="9">
        <v>3211</v>
      </c>
      <c r="BL57" s="8">
        <v>1464180.16</v>
      </c>
      <c r="BM57" s="9">
        <v>56</v>
      </c>
      <c r="BN57" s="8">
        <v>23552.23</v>
      </c>
      <c r="BO57" s="9">
        <v>960</v>
      </c>
      <c r="BP57" s="8">
        <v>1020934.93</v>
      </c>
      <c r="BQ57" s="9">
        <v>136</v>
      </c>
      <c r="BR57" s="8">
        <v>1062327.6599999999</v>
      </c>
      <c r="BS57" s="9">
        <v>0</v>
      </c>
      <c r="BT57" s="40">
        <v>0</v>
      </c>
      <c r="BU57" s="9"/>
      <c r="BV57" s="8"/>
      <c r="BW57" s="9">
        <v>0</v>
      </c>
      <c r="BX57" s="40">
        <v>0</v>
      </c>
      <c r="BY57" s="9">
        <v>0</v>
      </c>
      <c r="BZ57" s="8">
        <v>0</v>
      </c>
      <c r="CA57" s="8">
        <f t="shared" si="15"/>
        <v>3323071.07</v>
      </c>
      <c r="CB57" s="8">
        <f t="shared" si="16"/>
        <v>2260743.41</v>
      </c>
      <c r="CC57" s="9">
        <v>3210</v>
      </c>
      <c r="CD57" s="8">
        <v>1337738.97</v>
      </c>
      <c r="CE57" s="9">
        <v>54</v>
      </c>
      <c r="CF57" s="8">
        <v>23552.21</v>
      </c>
      <c r="CG57" s="9">
        <v>958</v>
      </c>
      <c r="CH57" s="8">
        <v>899452.23</v>
      </c>
      <c r="CI57" s="9">
        <v>136</v>
      </c>
      <c r="CJ57" s="8">
        <v>1062327.6599999999</v>
      </c>
      <c r="CK57" s="9">
        <v>0</v>
      </c>
      <c r="CL57" s="40">
        <v>0</v>
      </c>
      <c r="CM57" s="9"/>
      <c r="CN57" s="8"/>
      <c r="CO57" s="9">
        <v>0</v>
      </c>
      <c r="CP57" s="40">
        <v>0</v>
      </c>
      <c r="CQ57" s="9">
        <v>0</v>
      </c>
      <c r="CR57" s="8">
        <v>0</v>
      </c>
    </row>
    <row r="58" spans="1:96" ht="15" customHeight="1" x14ac:dyDescent="0.25">
      <c r="A58" s="12">
        <v>46</v>
      </c>
      <c r="B58" s="18" t="s">
        <v>168</v>
      </c>
      <c r="C58" s="12">
        <v>330387</v>
      </c>
      <c r="D58" s="25" t="s">
        <v>164</v>
      </c>
      <c r="E58" s="25" t="s">
        <v>161</v>
      </c>
      <c r="F58" s="31" t="s">
        <v>165</v>
      </c>
      <c r="G58" s="8">
        <f t="shared" si="6"/>
        <v>619445.51</v>
      </c>
      <c r="H58" s="8">
        <f t="shared" si="7"/>
        <v>0</v>
      </c>
      <c r="I58" s="9">
        <f t="shared" si="19"/>
        <v>0</v>
      </c>
      <c r="J58" s="8">
        <f t="shared" si="19"/>
        <v>0</v>
      </c>
      <c r="K58" s="9">
        <f t="shared" si="19"/>
        <v>0</v>
      </c>
      <c r="L58" s="8">
        <f t="shared" si="19"/>
        <v>0</v>
      </c>
      <c r="M58" s="9">
        <f t="shared" si="19"/>
        <v>0</v>
      </c>
      <c r="N58" s="8">
        <f t="shared" si="19"/>
        <v>0</v>
      </c>
      <c r="O58" s="9">
        <f t="shared" si="19"/>
        <v>43</v>
      </c>
      <c r="P58" s="8">
        <f t="shared" si="19"/>
        <v>360858.68</v>
      </c>
      <c r="Q58" s="9">
        <f t="shared" si="19"/>
        <v>19</v>
      </c>
      <c r="R58" s="8">
        <f t="shared" si="19"/>
        <v>258586.83</v>
      </c>
      <c r="S58" s="9">
        <f t="shared" si="19"/>
        <v>0</v>
      </c>
      <c r="T58" s="8">
        <f t="shared" si="19"/>
        <v>0</v>
      </c>
      <c r="U58" s="9">
        <f t="shared" si="19"/>
        <v>0</v>
      </c>
      <c r="V58" s="8">
        <f t="shared" si="19"/>
        <v>0</v>
      </c>
      <c r="W58" s="9">
        <f t="shared" si="19"/>
        <v>0</v>
      </c>
      <c r="X58" s="8">
        <f t="shared" si="18"/>
        <v>0</v>
      </c>
      <c r="Y58" s="8">
        <f t="shared" si="9"/>
        <v>154861.38</v>
      </c>
      <c r="Z58" s="8">
        <f t="shared" si="10"/>
        <v>0</v>
      </c>
      <c r="AA58" s="9">
        <v>0</v>
      </c>
      <c r="AB58" s="8">
        <v>0</v>
      </c>
      <c r="AC58" s="9">
        <v>0</v>
      </c>
      <c r="AD58" s="8">
        <v>0</v>
      </c>
      <c r="AE58" s="9">
        <v>0</v>
      </c>
      <c r="AF58" s="8">
        <v>0</v>
      </c>
      <c r="AG58" s="9">
        <v>11</v>
      </c>
      <c r="AH58" s="8">
        <v>90214.67</v>
      </c>
      <c r="AI58" s="9">
        <v>5</v>
      </c>
      <c r="AJ58" s="40">
        <v>64646.71</v>
      </c>
      <c r="AK58" s="9"/>
      <c r="AL58" s="8"/>
      <c r="AM58" s="9">
        <v>0</v>
      </c>
      <c r="AN58" s="40">
        <v>0</v>
      </c>
      <c r="AO58" s="9"/>
      <c r="AP58" s="8"/>
      <c r="AQ58" s="8">
        <f t="shared" si="11"/>
        <v>154861.38</v>
      </c>
      <c r="AR58" s="8">
        <f t="shared" si="12"/>
        <v>0</v>
      </c>
      <c r="AS58" s="9">
        <v>0</v>
      </c>
      <c r="AT58" s="8">
        <v>0</v>
      </c>
      <c r="AU58" s="9">
        <v>0</v>
      </c>
      <c r="AV58" s="8">
        <v>0</v>
      </c>
      <c r="AW58" s="9">
        <v>0</v>
      </c>
      <c r="AX58" s="8">
        <v>0</v>
      </c>
      <c r="AY58" s="9">
        <v>11</v>
      </c>
      <c r="AZ58" s="8">
        <v>90214.67</v>
      </c>
      <c r="BA58" s="9">
        <v>5</v>
      </c>
      <c r="BB58" s="40">
        <v>64646.71</v>
      </c>
      <c r="BC58" s="9"/>
      <c r="BD58" s="8"/>
      <c r="BE58" s="9">
        <v>0</v>
      </c>
      <c r="BF58" s="40">
        <v>0</v>
      </c>
      <c r="BG58" s="9"/>
      <c r="BH58" s="8"/>
      <c r="BI58" s="8">
        <f t="shared" si="13"/>
        <v>154861.38</v>
      </c>
      <c r="BJ58" s="8">
        <f t="shared" si="14"/>
        <v>0</v>
      </c>
      <c r="BK58" s="9">
        <v>0</v>
      </c>
      <c r="BL58" s="8">
        <v>0</v>
      </c>
      <c r="BM58" s="9">
        <v>0</v>
      </c>
      <c r="BN58" s="8">
        <v>0</v>
      </c>
      <c r="BO58" s="9">
        <v>0</v>
      </c>
      <c r="BP58" s="8">
        <v>0</v>
      </c>
      <c r="BQ58" s="9">
        <v>11</v>
      </c>
      <c r="BR58" s="8">
        <v>90214.67</v>
      </c>
      <c r="BS58" s="9">
        <v>5</v>
      </c>
      <c r="BT58" s="40">
        <v>64646.71</v>
      </c>
      <c r="BU58" s="9"/>
      <c r="BV58" s="8"/>
      <c r="BW58" s="9">
        <v>0</v>
      </c>
      <c r="BX58" s="40">
        <v>0</v>
      </c>
      <c r="BY58" s="9"/>
      <c r="BZ58" s="8"/>
      <c r="CA58" s="8">
        <f t="shared" si="15"/>
        <v>154861.37</v>
      </c>
      <c r="CB58" s="8">
        <f t="shared" si="16"/>
        <v>0</v>
      </c>
      <c r="CC58" s="9">
        <v>0</v>
      </c>
      <c r="CD58" s="8">
        <v>0</v>
      </c>
      <c r="CE58" s="9">
        <v>0</v>
      </c>
      <c r="CF58" s="8">
        <v>0</v>
      </c>
      <c r="CG58" s="9">
        <v>0</v>
      </c>
      <c r="CH58" s="8">
        <v>0</v>
      </c>
      <c r="CI58" s="9">
        <v>10</v>
      </c>
      <c r="CJ58" s="8">
        <v>90214.67</v>
      </c>
      <c r="CK58" s="9">
        <v>4</v>
      </c>
      <c r="CL58" s="40">
        <v>64646.7</v>
      </c>
      <c r="CM58" s="9"/>
      <c r="CN58" s="8"/>
      <c r="CO58" s="9">
        <v>0</v>
      </c>
      <c r="CP58" s="40">
        <v>0</v>
      </c>
      <c r="CQ58" s="9">
        <v>0</v>
      </c>
      <c r="CR58" s="8"/>
    </row>
    <row r="59" spans="1:96" x14ac:dyDescent="0.25">
      <c r="A59" s="12"/>
      <c r="B59" s="17" t="s">
        <v>40</v>
      </c>
      <c r="C59" s="12"/>
      <c r="D59" s="25"/>
      <c r="E59" s="25"/>
      <c r="F59" s="31"/>
      <c r="G59" s="8">
        <f t="shared" si="6"/>
        <v>0</v>
      </c>
      <c r="H59" s="8">
        <f t="shared" si="7"/>
        <v>0</v>
      </c>
      <c r="I59" s="9">
        <f t="shared" si="19"/>
        <v>0</v>
      </c>
      <c r="J59" s="8">
        <f t="shared" si="19"/>
        <v>0</v>
      </c>
      <c r="K59" s="9">
        <f t="shared" si="19"/>
        <v>0</v>
      </c>
      <c r="L59" s="8">
        <f t="shared" si="19"/>
        <v>0</v>
      </c>
      <c r="M59" s="9">
        <f t="shared" si="19"/>
        <v>0</v>
      </c>
      <c r="N59" s="8">
        <f t="shared" si="19"/>
        <v>0</v>
      </c>
      <c r="O59" s="9">
        <f t="shared" si="19"/>
        <v>0</v>
      </c>
      <c r="P59" s="8">
        <f t="shared" si="19"/>
        <v>0</v>
      </c>
      <c r="Q59" s="9">
        <f t="shared" si="19"/>
        <v>0</v>
      </c>
      <c r="R59" s="8">
        <f t="shared" si="19"/>
        <v>0</v>
      </c>
      <c r="S59" s="9">
        <f t="shared" si="19"/>
        <v>0</v>
      </c>
      <c r="T59" s="8">
        <f t="shared" si="19"/>
        <v>0</v>
      </c>
      <c r="U59" s="9">
        <f t="shared" si="19"/>
        <v>0</v>
      </c>
      <c r="V59" s="8">
        <f t="shared" si="19"/>
        <v>0</v>
      </c>
      <c r="W59" s="9">
        <f t="shared" si="19"/>
        <v>0</v>
      </c>
      <c r="X59" s="8">
        <f t="shared" si="18"/>
        <v>0</v>
      </c>
      <c r="Y59" s="8">
        <f t="shared" si="9"/>
        <v>0</v>
      </c>
      <c r="Z59" s="8">
        <f t="shared" si="10"/>
        <v>0</v>
      </c>
      <c r="AA59" s="9">
        <v>0</v>
      </c>
      <c r="AB59" s="8">
        <v>0</v>
      </c>
      <c r="AC59" s="9">
        <v>0</v>
      </c>
      <c r="AD59" s="8">
        <v>0</v>
      </c>
      <c r="AE59" s="9">
        <v>0</v>
      </c>
      <c r="AF59" s="8">
        <v>0</v>
      </c>
      <c r="AG59" s="9">
        <v>0</v>
      </c>
      <c r="AH59" s="8">
        <v>0</v>
      </c>
      <c r="AI59" s="9">
        <v>0</v>
      </c>
      <c r="AJ59" s="40">
        <v>0</v>
      </c>
      <c r="AK59" s="9"/>
      <c r="AL59" s="8"/>
      <c r="AM59" s="9">
        <v>0</v>
      </c>
      <c r="AN59" s="40">
        <v>0</v>
      </c>
      <c r="AO59" s="9"/>
      <c r="AP59" s="8">
        <v>0</v>
      </c>
      <c r="AQ59" s="8">
        <f t="shared" si="11"/>
        <v>0</v>
      </c>
      <c r="AR59" s="8">
        <f t="shared" si="12"/>
        <v>0</v>
      </c>
      <c r="AS59" s="9">
        <v>0</v>
      </c>
      <c r="AT59" s="8">
        <v>0</v>
      </c>
      <c r="AU59" s="9">
        <v>0</v>
      </c>
      <c r="AV59" s="8">
        <v>0</v>
      </c>
      <c r="AW59" s="9">
        <v>0</v>
      </c>
      <c r="AX59" s="8">
        <v>0</v>
      </c>
      <c r="AY59" s="9">
        <v>0</v>
      </c>
      <c r="AZ59" s="8">
        <v>0</v>
      </c>
      <c r="BA59" s="9">
        <v>0</v>
      </c>
      <c r="BB59" s="40">
        <v>0</v>
      </c>
      <c r="BC59" s="9"/>
      <c r="BD59" s="8"/>
      <c r="BE59" s="9">
        <v>0</v>
      </c>
      <c r="BF59" s="40">
        <v>0</v>
      </c>
      <c r="BG59" s="9">
        <v>0</v>
      </c>
      <c r="BH59" s="8">
        <v>0</v>
      </c>
      <c r="BI59" s="8">
        <f t="shared" si="13"/>
        <v>0</v>
      </c>
      <c r="BJ59" s="8">
        <f t="shared" si="14"/>
        <v>0</v>
      </c>
      <c r="BK59" s="9">
        <v>0</v>
      </c>
      <c r="BL59" s="8">
        <v>0</v>
      </c>
      <c r="BM59" s="9">
        <v>0</v>
      </c>
      <c r="BN59" s="8">
        <v>0</v>
      </c>
      <c r="BO59" s="9">
        <v>0</v>
      </c>
      <c r="BP59" s="8">
        <v>0</v>
      </c>
      <c r="BQ59" s="9">
        <v>0</v>
      </c>
      <c r="BR59" s="8">
        <v>0</v>
      </c>
      <c r="BS59" s="9">
        <v>0</v>
      </c>
      <c r="BT59" s="40">
        <v>0</v>
      </c>
      <c r="BU59" s="9"/>
      <c r="BV59" s="8"/>
      <c r="BW59" s="9">
        <v>0</v>
      </c>
      <c r="BX59" s="40">
        <v>0</v>
      </c>
      <c r="BY59" s="9">
        <v>0</v>
      </c>
      <c r="BZ59" s="8">
        <v>0</v>
      </c>
      <c r="CA59" s="8">
        <f t="shared" si="15"/>
        <v>0</v>
      </c>
      <c r="CB59" s="8">
        <f t="shared" si="16"/>
        <v>0</v>
      </c>
      <c r="CC59" s="9">
        <v>0</v>
      </c>
      <c r="CD59" s="8">
        <v>0</v>
      </c>
      <c r="CE59" s="9">
        <v>0</v>
      </c>
      <c r="CF59" s="8">
        <v>0</v>
      </c>
      <c r="CG59" s="9">
        <v>0</v>
      </c>
      <c r="CH59" s="8">
        <v>0</v>
      </c>
      <c r="CI59" s="9">
        <v>0</v>
      </c>
      <c r="CJ59" s="8">
        <v>0</v>
      </c>
      <c r="CK59" s="9">
        <v>0</v>
      </c>
      <c r="CL59" s="40">
        <v>0</v>
      </c>
      <c r="CM59" s="9"/>
      <c r="CN59" s="8"/>
      <c r="CO59" s="9">
        <v>0</v>
      </c>
      <c r="CP59" s="40">
        <v>0</v>
      </c>
      <c r="CQ59" s="9">
        <v>0</v>
      </c>
      <c r="CR59" s="8">
        <v>0</v>
      </c>
    </row>
    <row r="60" spans="1:96" x14ac:dyDescent="0.25">
      <c r="A60" s="12">
        <v>47</v>
      </c>
      <c r="B60" s="18" t="s">
        <v>129</v>
      </c>
      <c r="C60" s="12">
        <v>330310</v>
      </c>
      <c r="D60" s="25" t="s">
        <v>169</v>
      </c>
      <c r="E60" s="25" t="s">
        <v>155</v>
      </c>
      <c r="F60" s="31" t="s">
        <v>170</v>
      </c>
      <c r="G60" s="8">
        <f t="shared" si="6"/>
        <v>70010983.269999996</v>
      </c>
      <c r="H60" s="8">
        <f t="shared" si="7"/>
        <v>43263108.270000003</v>
      </c>
      <c r="I60" s="9">
        <f t="shared" si="19"/>
        <v>40875</v>
      </c>
      <c r="J60" s="8">
        <f t="shared" si="19"/>
        <v>19445510.460000001</v>
      </c>
      <c r="K60" s="9">
        <f t="shared" si="19"/>
        <v>3916</v>
      </c>
      <c r="L60" s="8">
        <f t="shared" si="19"/>
        <v>1747965.86</v>
      </c>
      <c r="M60" s="9">
        <f t="shared" si="19"/>
        <v>20945</v>
      </c>
      <c r="N60" s="8">
        <f t="shared" si="19"/>
        <v>22069631.949999999</v>
      </c>
      <c r="O60" s="9">
        <f t="shared" si="19"/>
        <v>463</v>
      </c>
      <c r="P60" s="8">
        <f t="shared" si="19"/>
        <v>3457075.56</v>
      </c>
      <c r="Q60" s="9">
        <f t="shared" si="19"/>
        <v>1386</v>
      </c>
      <c r="R60" s="8">
        <f t="shared" si="19"/>
        <v>23290799.440000001</v>
      </c>
      <c r="S60" s="9">
        <f t="shared" si="19"/>
        <v>0</v>
      </c>
      <c r="T60" s="8">
        <f t="shared" si="19"/>
        <v>0</v>
      </c>
      <c r="U60" s="9">
        <f t="shared" si="19"/>
        <v>0</v>
      </c>
      <c r="V60" s="8">
        <f t="shared" si="19"/>
        <v>0</v>
      </c>
      <c r="W60" s="9">
        <f t="shared" si="19"/>
        <v>0</v>
      </c>
      <c r="X60" s="8">
        <f t="shared" si="18"/>
        <v>0</v>
      </c>
      <c r="Y60" s="8">
        <f t="shared" si="9"/>
        <v>17843120.440000001</v>
      </c>
      <c r="Z60" s="8">
        <f t="shared" si="10"/>
        <v>11156151.689999999</v>
      </c>
      <c r="AA60" s="9">
        <v>10219</v>
      </c>
      <c r="AB60" s="8">
        <v>4987316.22</v>
      </c>
      <c r="AC60" s="9">
        <v>979</v>
      </c>
      <c r="AD60" s="8">
        <v>436991.47</v>
      </c>
      <c r="AE60" s="9">
        <v>5236</v>
      </c>
      <c r="AF60" s="8">
        <v>5731844</v>
      </c>
      <c r="AG60" s="9">
        <v>116</v>
      </c>
      <c r="AH60" s="8">
        <v>864268.89</v>
      </c>
      <c r="AI60" s="9">
        <v>347</v>
      </c>
      <c r="AJ60" s="40">
        <v>5822699.8600000003</v>
      </c>
      <c r="AK60" s="9"/>
      <c r="AL60" s="8"/>
      <c r="AM60" s="9">
        <v>0</v>
      </c>
      <c r="AN60" s="40">
        <v>0</v>
      </c>
      <c r="AO60" s="9"/>
      <c r="AP60" s="8">
        <v>0</v>
      </c>
      <c r="AQ60" s="8">
        <f t="shared" si="11"/>
        <v>17843120.440000001</v>
      </c>
      <c r="AR60" s="8">
        <f t="shared" si="12"/>
        <v>11156151.689999999</v>
      </c>
      <c r="AS60" s="9">
        <v>10219</v>
      </c>
      <c r="AT60" s="8">
        <v>4987316.22</v>
      </c>
      <c r="AU60" s="9">
        <v>979</v>
      </c>
      <c r="AV60" s="8">
        <v>436991.47</v>
      </c>
      <c r="AW60" s="9">
        <v>5236</v>
      </c>
      <c r="AX60" s="8">
        <v>5731844</v>
      </c>
      <c r="AY60" s="9">
        <v>116</v>
      </c>
      <c r="AZ60" s="8">
        <v>864268.89</v>
      </c>
      <c r="BA60" s="9">
        <v>347</v>
      </c>
      <c r="BB60" s="40">
        <v>5822699.8600000003</v>
      </c>
      <c r="BC60" s="9"/>
      <c r="BD60" s="8"/>
      <c r="BE60" s="9">
        <v>0</v>
      </c>
      <c r="BF60" s="40">
        <v>0</v>
      </c>
      <c r="BG60" s="9">
        <v>0</v>
      </c>
      <c r="BH60" s="8">
        <v>0</v>
      </c>
      <c r="BI60" s="8">
        <f t="shared" si="13"/>
        <v>17843120.440000001</v>
      </c>
      <c r="BJ60" s="8">
        <f t="shared" si="14"/>
        <v>11156151.689999999</v>
      </c>
      <c r="BK60" s="9">
        <v>10219</v>
      </c>
      <c r="BL60" s="8">
        <v>4987316.22</v>
      </c>
      <c r="BM60" s="9">
        <v>979</v>
      </c>
      <c r="BN60" s="8">
        <v>436991.47</v>
      </c>
      <c r="BO60" s="9">
        <v>5236</v>
      </c>
      <c r="BP60" s="8">
        <v>5731844</v>
      </c>
      <c r="BQ60" s="9">
        <v>116</v>
      </c>
      <c r="BR60" s="8">
        <v>864268.89</v>
      </c>
      <c r="BS60" s="9">
        <v>347</v>
      </c>
      <c r="BT60" s="40">
        <v>5822699.8600000003</v>
      </c>
      <c r="BU60" s="9"/>
      <c r="BV60" s="8"/>
      <c r="BW60" s="9">
        <v>0</v>
      </c>
      <c r="BX60" s="40">
        <v>0</v>
      </c>
      <c r="BY60" s="9">
        <v>0</v>
      </c>
      <c r="BZ60" s="8">
        <v>0</v>
      </c>
      <c r="CA60" s="8">
        <f t="shared" si="15"/>
        <v>16481621.949999999</v>
      </c>
      <c r="CB60" s="8">
        <f t="shared" si="16"/>
        <v>9794653.1999999993</v>
      </c>
      <c r="CC60" s="9">
        <v>10218</v>
      </c>
      <c r="CD60" s="8">
        <v>4483561.8</v>
      </c>
      <c r="CE60" s="9">
        <v>979</v>
      </c>
      <c r="CF60" s="8">
        <v>436991.45</v>
      </c>
      <c r="CG60" s="9">
        <v>5237</v>
      </c>
      <c r="CH60" s="8">
        <v>4874099.95</v>
      </c>
      <c r="CI60" s="9">
        <v>115</v>
      </c>
      <c r="CJ60" s="8">
        <v>864268.89</v>
      </c>
      <c r="CK60" s="9">
        <v>345</v>
      </c>
      <c r="CL60" s="40">
        <v>5822699.8600000003</v>
      </c>
      <c r="CM60" s="9"/>
      <c r="CN60" s="8"/>
      <c r="CO60" s="9">
        <v>0</v>
      </c>
      <c r="CP60" s="40">
        <v>0</v>
      </c>
      <c r="CQ60" s="9">
        <v>0</v>
      </c>
      <c r="CR60" s="8">
        <v>0</v>
      </c>
    </row>
    <row r="61" spans="1:96" x14ac:dyDescent="0.25">
      <c r="A61" s="12">
        <v>48</v>
      </c>
      <c r="B61" s="18" t="s">
        <v>41</v>
      </c>
      <c r="C61" s="12">
        <v>330211</v>
      </c>
      <c r="D61" s="25" t="s">
        <v>169</v>
      </c>
      <c r="E61" s="25" t="s">
        <v>155</v>
      </c>
      <c r="F61" s="31" t="s">
        <v>170</v>
      </c>
      <c r="G61" s="8">
        <f t="shared" si="6"/>
        <v>4382829.1900000004</v>
      </c>
      <c r="H61" s="8">
        <f t="shared" si="7"/>
        <v>4382829.1900000004</v>
      </c>
      <c r="I61" s="9">
        <f t="shared" si="19"/>
        <v>1489</v>
      </c>
      <c r="J61" s="8">
        <f t="shared" si="19"/>
        <v>673360.8</v>
      </c>
      <c r="K61" s="9">
        <f t="shared" si="19"/>
        <v>1804</v>
      </c>
      <c r="L61" s="8">
        <f t="shared" si="19"/>
        <v>917014.04</v>
      </c>
      <c r="M61" s="9">
        <f t="shared" si="19"/>
        <v>2629</v>
      </c>
      <c r="N61" s="8">
        <f t="shared" si="19"/>
        <v>2792454.35</v>
      </c>
      <c r="O61" s="9">
        <f t="shared" si="19"/>
        <v>0</v>
      </c>
      <c r="P61" s="8">
        <f t="shared" si="19"/>
        <v>0</v>
      </c>
      <c r="Q61" s="9">
        <f t="shared" si="19"/>
        <v>0</v>
      </c>
      <c r="R61" s="8">
        <f t="shared" si="19"/>
        <v>0</v>
      </c>
      <c r="S61" s="9">
        <f t="shared" si="19"/>
        <v>0</v>
      </c>
      <c r="T61" s="8">
        <f t="shared" si="19"/>
        <v>0</v>
      </c>
      <c r="U61" s="9">
        <f t="shared" si="19"/>
        <v>0</v>
      </c>
      <c r="V61" s="8">
        <f t="shared" si="19"/>
        <v>0</v>
      </c>
      <c r="W61" s="9">
        <f t="shared" si="19"/>
        <v>0</v>
      </c>
      <c r="X61" s="8">
        <f t="shared" si="18"/>
        <v>0</v>
      </c>
      <c r="Y61" s="8">
        <f t="shared" si="9"/>
        <v>1095707.3</v>
      </c>
      <c r="Z61" s="8">
        <f t="shared" si="10"/>
        <v>1095707.3</v>
      </c>
      <c r="AA61" s="9">
        <v>372</v>
      </c>
      <c r="AB61" s="8">
        <v>168340.2</v>
      </c>
      <c r="AC61" s="9">
        <v>451</v>
      </c>
      <c r="AD61" s="8">
        <v>229253.51</v>
      </c>
      <c r="AE61" s="9">
        <v>657</v>
      </c>
      <c r="AF61" s="8">
        <v>698113.59</v>
      </c>
      <c r="AG61" s="9">
        <v>0</v>
      </c>
      <c r="AH61" s="8">
        <v>0</v>
      </c>
      <c r="AI61" s="9">
        <v>0</v>
      </c>
      <c r="AJ61" s="40">
        <v>0</v>
      </c>
      <c r="AK61" s="9"/>
      <c r="AL61" s="8"/>
      <c r="AM61" s="9">
        <v>0</v>
      </c>
      <c r="AN61" s="40">
        <v>0</v>
      </c>
      <c r="AO61" s="9"/>
      <c r="AP61" s="8">
        <v>0</v>
      </c>
      <c r="AQ61" s="8">
        <f t="shared" si="11"/>
        <v>1095707.3</v>
      </c>
      <c r="AR61" s="8">
        <f t="shared" si="12"/>
        <v>1095707.3</v>
      </c>
      <c r="AS61" s="9">
        <v>372</v>
      </c>
      <c r="AT61" s="8">
        <v>168340.2</v>
      </c>
      <c r="AU61" s="9">
        <v>451</v>
      </c>
      <c r="AV61" s="8">
        <v>229253.51</v>
      </c>
      <c r="AW61" s="9">
        <v>657</v>
      </c>
      <c r="AX61" s="8">
        <v>698113.59</v>
      </c>
      <c r="AY61" s="9">
        <v>0</v>
      </c>
      <c r="AZ61" s="8">
        <v>0</v>
      </c>
      <c r="BA61" s="9">
        <v>0</v>
      </c>
      <c r="BB61" s="40">
        <v>0</v>
      </c>
      <c r="BC61" s="9"/>
      <c r="BD61" s="8"/>
      <c r="BE61" s="9">
        <v>0</v>
      </c>
      <c r="BF61" s="40">
        <v>0</v>
      </c>
      <c r="BG61" s="9">
        <v>0</v>
      </c>
      <c r="BH61" s="8">
        <v>0</v>
      </c>
      <c r="BI61" s="8">
        <f t="shared" si="13"/>
        <v>1095707.3</v>
      </c>
      <c r="BJ61" s="8">
        <f t="shared" si="14"/>
        <v>1095707.3</v>
      </c>
      <c r="BK61" s="9">
        <v>372</v>
      </c>
      <c r="BL61" s="8">
        <v>168340.2</v>
      </c>
      <c r="BM61" s="9">
        <v>451</v>
      </c>
      <c r="BN61" s="8">
        <v>229253.51</v>
      </c>
      <c r="BO61" s="9">
        <v>657</v>
      </c>
      <c r="BP61" s="8">
        <v>698113.59</v>
      </c>
      <c r="BQ61" s="9">
        <v>0</v>
      </c>
      <c r="BR61" s="8">
        <v>0</v>
      </c>
      <c r="BS61" s="9">
        <v>0</v>
      </c>
      <c r="BT61" s="40">
        <v>0</v>
      </c>
      <c r="BU61" s="9"/>
      <c r="BV61" s="8"/>
      <c r="BW61" s="9">
        <v>0</v>
      </c>
      <c r="BX61" s="40">
        <v>0</v>
      </c>
      <c r="BY61" s="9">
        <v>0</v>
      </c>
      <c r="BZ61" s="8">
        <v>0</v>
      </c>
      <c r="CA61" s="8">
        <f t="shared" si="15"/>
        <v>1095707.29</v>
      </c>
      <c r="CB61" s="8">
        <f t="shared" si="16"/>
        <v>1095707.29</v>
      </c>
      <c r="CC61" s="9">
        <v>373</v>
      </c>
      <c r="CD61" s="8">
        <v>168340.2</v>
      </c>
      <c r="CE61" s="9">
        <v>451</v>
      </c>
      <c r="CF61" s="8">
        <v>229253.51</v>
      </c>
      <c r="CG61" s="9">
        <v>658</v>
      </c>
      <c r="CH61" s="8">
        <v>698113.58</v>
      </c>
      <c r="CI61" s="9">
        <v>0</v>
      </c>
      <c r="CJ61" s="8">
        <v>0</v>
      </c>
      <c r="CK61" s="9">
        <v>0</v>
      </c>
      <c r="CL61" s="40">
        <v>0</v>
      </c>
      <c r="CM61" s="9"/>
      <c r="CN61" s="8"/>
      <c r="CO61" s="9">
        <v>0</v>
      </c>
      <c r="CP61" s="40">
        <v>0</v>
      </c>
      <c r="CQ61" s="9">
        <v>0</v>
      </c>
      <c r="CR61" s="8">
        <v>0</v>
      </c>
    </row>
    <row r="62" spans="1:96" x14ac:dyDescent="0.25">
      <c r="A62" s="12">
        <v>49</v>
      </c>
      <c r="B62" s="18" t="s">
        <v>42</v>
      </c>
      <c r="C62" s="12">
        <v>330333</v>
      </c>
      <c r="D62" s="25" t="s">
        <v>169</v>
      </c>
      <c r="E62" s="25" t="s">
        <v>155</v>
      </c>
      <c r="F62" s="31" t="s">
        <v>170</v>
      </c>
      <c r="G62" s="8">
        <f t="shared" si="6"/>
        <v>10739795.84</v>
      </c>
      <c r="H62" s="8">
        <f t="shared" si="7"/>
        <v>0</v>
      </c>
      <c r="I62" s="9">
        <f t="shared" si="19"/>
        <v>0</v>
      </c>
      <c r="J62" s="8">
        <f t="shared" si="19"/>
        <v>0</v>
      </c>
      <c r="K62" s="9">
        <f t="shared" si="19"/>
        <v>0</v>
      </c>
      <c r="L62" s="8">
        <f t="shared" si="19"/>
        <v>0</v>
      </c>
      <c r="M62" s="9">
        <f t="shared" si="19"/>
        <v>0</v>
      </c>
      <c r="N62" s="8">
        <f t="shared" si="19"/>
        <v>0</v>
      </c>
      <c r="O62" s="9">
        <f t="shared" si="19"/>
        <v>0</v>
      </c>
      <c r="P62" s="8">
        <f t="shared" si="19"/>
        <v>0</v>
      </c>
      <c r="Q62" s="9">
        <f t="shared" si="19"/>
        <v>0</v>
      </c>
      <c r="R62" s="8">
        <f t="shared" si="19"/>
        <v>0</v>
      </c>
      <c r="S62" s="9">
        <f t="shared" si="19"/>
        <v>0</v>
      </c>
      <c r="T62" s="8">
        <f t="shared" si="19"/>
        <v>0</v>
      </c>
      <c r="U62" s="9">
        <f t="shared" si="19"/>
        <v>0</v>
      </c>
      <c r="V62" s="8">
        <f t="shared" si="19"/>
        <v>0</v>
      </c>
      <c r="W62" s="9">
        <f t="shared" si="19"/>
        <v>3936</v>
      </c>
      <c r="X62" s="8">
        <f t="shared" si="18"/>
        <v>10739795.84</v>
      </c>
      <c r="Y62" s="8">
        <f t="shared" si="9"/>
        <v>2715706.46</v>
      </c>
      <c r="Z62" s="8">
        <f t="shared" si="10"/>
        <v>0</v>
      </c>
      <c r="AA62" s="9">
        <v>0</v>
      </c>
      <c r="AB62" s="8">
        <v>0</v>
      </c>
      <c r="AC62" s="9">
        <v>0</v>
      </c>
      <c r="AD62" s="8">
        <v>0</v>
      </c>
      <c r="AE62" s="9">
        <v>0</v>
      </c>
      <c r="AF62" s="8">
        <v>0</v>
      </c>
      <c r="AG62" s="9">
        <v>0</v>
      </c>
      <c r="AH62" s="8">
        <v>0</v>
      </c>
      <c r="AI62" s="9">
        <v>0</v>
      </c>
      <c r="AJ62" s="40">
        <v>0</v>
      </c>
      <c r="AK62" s="9"/>
      <c r="AL62" s="8"/>
      <c r="AM62" s="9">
        <v>0</v>
      </c>
      <c r="AN62" s="40">
        <v>0</v>
      </c>
      <c r="AO62" s="9">
        <v>984</v>
      </c>
      <c r="AP62" s="8">
        <v>2715706.46</v>
      </c>
      <c r="AQ62" s="8">
        <f t="shared" si="11"/>
        <v>2674696.46</v>
      </c>
      <c r="AR62" s="8">
        <f t="shared" si="12"/>
        <v>0</v>
      </c>
      <c r="AS62" s="9">
        <v>0</v>
      </c>
      <c r="AT62" s="8">
        <v>0</v>
      </c>
      <c r="AU62" s="9">
        <v>0</v>
      </c>
      <c r="AV62" s="8">
        <v>0</v>
      </c>
      <c r="AW62" s="9">
        <v>0</v>
      </c>
      <c r="AX62" s="8">
        <v>0</v>
      </c>
      <c r="AY62" s="9">
        <v>0</v>
      </c>
      <c r="AZ62" s="8">
        <v>0</v>
      </c>
      <c r="BA62" s="9">
        <v>0</v>
      </c>
      <c r="BB62" s="40">
        <v>0</v>
      </c>
      <c r="BC62" s="9"/>
      <c r="BD62" s="8"/>
      <c r="BE62" s="9">
        <v>0</v>
      </c>
      <c r="BF62" s="40">
        <v>0</v>
      </c>
      <c r="BG62" s="9">
        <v>984</v>
      </c>
      <c r="BH62" s="8">
        <v>2674696.46</v>
      </c>
      <c r="BI62" s="8">
        <f t="shared" si="13"/>
        <v>2674696.46</v>
      </c>
      <c r="BJ62" s="8">
        <f t="shared" si="14"/>
        <v>0</v>
      </c>
      <c r="BK62" s="9">
        <v>0</v>
      </c>
      <c r="BL62" s="8">
        <v>0</v>
      </c>
      <c r="BM62" s="9">
        <v>0</v>
      </c>
      <c r="BN62" s="8">
        <v>0</v>
      </c>
      <c r="BO62" s="9">
        <v>0</v>
      </c>
      <c r="BP62" s="8">
        <v>0</v>
      </c>
      <c r="BQ62" s="9">
        <v>0</v>
      </c>
      <c r="BR62" s="8">
        <v>0</v>
      </c>
      <c r="BS62" s="9">
        <v>0</v>
      </c>
      <c r="BT62" s="40">
        <v>0</v>
      </c>
      <c r="BU62" s="9"/>
      <c r="BV62" s="8"/>
      <c r="BW62" s="9">
        <v>0</v>
      </c>
      <c r="BX62" s="40">
        <v>0</v>
      </c>
      <c r="BY62" s="9">
        <v>984</v>
      </c>
      <c r="BZ62" s="8">
        <v>2674696.46</v>
      </c>
      <c r="CA62" s="8">
        <f t="shared" si="15"/>
        <v>2674696.46</v>
      </c>
      <c r="CB62" s="8">
        <f t="shared" si="16"/>
        <v>0</v>
      </c>
      <c r="CC62" s="9">
        <v>0</v>
      </c>
      <c r="CD62" s="8">
        <v>0</v>
      </c>
      <c r="CE62" s="9">
        <v>0</v>
      </c>
      <c r="CF62" s="8">
        <v>0</v>
      </c>
      <c r="CG62" s="9">
        <v>0</v>
      </c>
      <c r="CH62" s="8">
        <v>0</v>
      </c>
      <c r="CI62" s="9">
        <v>0</v>
      </c>
      <c r="CJ62" s="8">
        <v>0</v>
      </c>
      <c r="CK62" s="9">
        <v>0</v>
      </c>
      <c r="CL62" s="40">
        <v>0</v>
      </c>
      <c r="CM62" s="9"/>
      <c r="CN62" s="8"/>
      <c r="CO62" s="9">
        <v>0</v>
      </c>
      <c r="CP62" s="40">
        <v>0</v>
      </c>
      <c r="CQ62" s="9">
        <v>984</v>
      </c>
      <c r="CR62" s="8">
        <v>2674696.46</v>
      </c>
    </row>
    <row r="63" spans="1:96" x14ac:dyDescent="0.25">
      <c r="A63" s="12">
        <v>50</v>
      </c>
      <c r="B63" s="18" t="s">
        <v>140</v>
      </c>
      <c r="C63" s="12">
        <v>330413</v>
      </c>
      <c r="D63" s="25" t="s">
        <v>169</v>
      </c>
      <c r="E63" s="25" t="s">
        <v>161</v>
      </c>
      <c r="F63" s="31" t="s">
        <v>170</v>
      </c>
      <c r="G63" s="8">
        <f t="shared" si="6"/>
        <v>789349.24</v>
      </c>
      <c r="H63" s="8">
        <f t="shared" si="7"/>
        <v>789349.24</v>
      </c>
      <c r="I63" s="9">
        <f t="shared" si="19"/>
        <v>40</v>
      </c>
      <c r="J63" s="8">
        <f t="shared" si="19"/>
        <v>18058.73</v>
      </c>
      <c r="K63" s="9">
        <f t="shared" si="19"/>
        <v>273</v>
      </c>
      <c r="L63" s="8">
        <f t="shared" si="19"/>
        <v>138734.92000000001</v>
      </c>
      <c r="M63" s="9">
        <f t="shared" si="19"/>
        <v>595</v>
      </c>
      <c r="N63" s="8">
        <f t="shared" si="19"/>
        <v>632555.59</v>
      </c>
      <c r="O63" s="9">
        <f t="shared" si="19"/>
        <v>0</v>
      </c>
      <c r="P63" s="8">
        <f t="shared" si="19"/>
        <v>0</v>
      </c>
      <c r="Q63" s="9">
        <f t="shared" si="19"/>
        <v>0</v>
      </c>
      <c r="R63" s="8">
        <f t="shared" si="19"/>
        <v>0</v>
      </c>
      <c r="S63" s="9">
        <f t="shared" si="19"/>
        <v>0</v>
      </c>
      <c r="T63" s="8">
        <f t="shared" si="19"/>
        <v>0</v>
      </c>
      <c r="U63" s="9">
        <f t="shared" si="19"/>
        <v>0</v>
      </c>
      <c r="V63" s="8">
        <f t="shared" si="19"/>
        <v>0</v>
      </c>
      <c r="W63" s="9">
        <f t="shared" si="19"/>
        <v>0</v>
      </c>
      <c r="X63" s="8">
        <f t="shared" si="18"/>
        <v>0</v>
      </c>
      <c r="Y63" s="8">
        <f t="shared" si="9"/>
        <v>197337.31</v>
      </c>
      <c r="Z63" s="8">
        <f t="shared" si="10"/>
        <v>197337.31</v>
      </c>
      <c r="AA63" s="9">
        <v>10</v>
      </c>
      <c r="AB63" s="8">
        <v>4514.68</v>
      </c>
      <c r="AC63" s="9">
        <v>68</v>
      </c>
      <c r="AD63" s="8">
        <v>34683.730000000003</v>
      </c>
      <c r="AE63" s="9">
        <v>149</v>
      </c>
      <c r="AF63" s="8">
        <v>158138.9</v>
      </c>
      <c r="AG63" s="9">
        <v>0</v>
      </c>
      <c r="AH63" s="8">
        <v>0</v>
      </c>
      <c r="AI63" s="9">
        <v>0</v>
      </c>
      <c r="AJ63" s="40">
        <v>0</v>
      </c>
      <c r="AK63" s="9"/>
      <c r="AL63" s="8"/>
      <c r="AM63" s="9">
        <v>0</v>
      </c>
      <c r="AN63" s="40">
        <v>0</v>
      </c>
      <c r="AO63" s="9"/>
      <c r="AP63" s="8">
        <v>0</v>
      </c>
      <c r="AQ63" s="8">
        <f t="shared" si="11"/>
        <v>197337.31</v>
      </c>
      <c r="AR63" s="8">
        <f t="shared" si="12"/>
        <v>197337.31</v>
      </c>
      <c r="AS63" s="9">
        <v>10</v>
      </c>
      <c r="AT63" s="8">
        <v>4514.68</v>
      </c>
      <c r="AU63" s="9">
        <v>68</v>
      </c>
      <c r="AV63" s="8">
        <v>34683.730000000003</v>
      </c>
      <c r="AW63" s="9">
        <v>149</v>
      </c>
      <c r="AX63" s="8">
        <v>158138.9</v>
      </c>
      <c r="AY63" s="9">
        <v>0</v>
      </c>
      <c r="AZ63" s="8">
        <v>0</v>
      </c>
      <c r="BA63" s="9">
        <v>0</v>
      </c>
      <c r="BB63" s="40">
        <v>0</v>
      </c>
      <c r="BC63" s="9"/>
      <c r="BD63" s="8"/>
      <c r="BE63" s="9">
        <v>0</v>
      </c>
      <c r="BF63" s="40">
        <v>0</v>
      </c>
      <c r="BG63" s="9">
        <v>0</v>
      </c>
      <c r="BH63" s="8">
        <v>0</v>
      </c>
      <c r="BI63" s="8">
        <f t="shared" si="13"/>
        <v>197337.31</v>
      </c>
      <c r="BJ63" s="8">
        <f t="shared" si="14"/>
        <v>197337.31</v>
      </c>
      <c r="BK63" s="9">
        <v>10</v>
      </c>
      <c r="BL63" s="8">
        <v>4514.68</v>
      </c>
      <c r="BM63" s="9">
        <v>68</v>
      </c>
      <c r="BN63" s="8">
        <v>34683.730000000003</v>
      </c>
      <c r="BO63" s="9">
        <v>149</v>
      </c>
      <c r="BP63" s="8">
        <v>158138.9</v>
      </c>
      <c r="BQ63" s="9">
        <v>0</v>
      </c>
      <c r="BR63" s="8">
        <v>0</v>
      </c>
      <c r="BS63" s="9">
        <v>0</v>
      </c>
      <c r="BT63" s="40">
        <v>0</v>
      </c>
      <c r="BU63" s="9"/>
      <c r="BV63" s="8"/>
      <c r="BW63" s="9">
        <v>0</v>
      </c>
      <c r="BX63" s="40">
        <v>0</v>
      </c>
      <c r="BY63" s="9">
        <v>0</v>
      </c>
      <c r="BZ63" s="8">
        <v>0</v>
      </c>
      <c r="CA63" s="8">
        <f t="shared" si="15"/>
        <v>197337.31</v>
      </c>
      <c r="CB63" s="8">
        <f t="shared" si="16"/>
        <v>197337.31</v>
      </c>
      <c r="CC63" s="9">
        <v>10</v>
      </c>
      <c r="CD63" s="8">
        <v>4514.6899999999996</v>
      </c>
      <c r="CE63" s="9">
        <v>69</v>
      </c>
      <c r="CF63" s="8">
        <v>34683.730000000003</v>
      </c>
      <c r="CG63" s="9">
        <v>148</v>
      </c>
      <c r="CH63" s="8">
        <v>158138.89000000001</v>
      </c>
      <c r="CI63" s="9">
        <v>0</v>
      </c>
      <c r="CJ63" s="8">
        <v>0</v>
      </c>
      <c r="CK63" s="9">
        <v>0</v>
      </c>
      <c r="CL63" s="40">
        <v>0</v>
      </c>
      <c r="CM63" s="9"/>
      <c r="CN63" s="8"/>
      <c r="CO63" s="9">
        <v>0</v>
      </c>
      <c r="CP63" s="40">
        <v>0</v>
      </c>
      <c r="CQ63" s="9">
        <v>0</v>
      </c>
      <c r="CR63" s="8">
        <v>0</v>
      </c>
    </row>
    <row r="64" spans="1:96" x14ac:dyDescent="0.25">
      <c r="A64" s="12"/>
      <c r="B64" s="17" t="s">
        <v>43</v>
      </c>
      <c r="C64" s="12"/>
      <c r="D64" s="25"/>
      <c r="E64" s="25"/>
      <c r="F64" s="31"/>
      <c r="G64" s="8">
        <f t="shared" si="6"/>
        <v>0</v>
      </c>
      <c r="H64" s="8">
        <f t="shared" si="7"/>
        <v>0</v>
      </c>
      <c r="I64" s="9">
        <f t="shared" si="19"/>
        <v>0</v>
      </c>
      <c r="J64" s="8">
        <f t="shared" si="19"/>
        <v>0</v>
      </c>
      <c r="K64" s="9">
        <f t="shared" si="19"/>
        <v>0</v>
      </c>
      <c r="L64" s="8">
        <f t="shared" si="19"/>
        <v>0</v>
      </c>
      <c r="M64" s="9">
        <f t="shared" si="19"/>
        <v>0</v>
      </c>
      <c r="N64" s="8">
        <f t="shared" si="19"/>
        <v>0</v>
      </c>
      <c r="O64" s="9">
        <f t="shared" si="19"/>
        <v>0</v>
      </c>
      <c r="P64" s="8">
        <f t="shared" si="19"/>
        <v>0</v>
      </c>
      <c r="Q64" s="9">
        <f t="shared" si="19"/>
        <v>0</v>
      </c>
      <c r="R64" s="8">
        <f t="shared" si="19"/>
        <v>0</v>
      </c>
      <c r="S64" s="9">
        <f t="shared" si="19"/>
        <v>0</v>
      </c>
      <c r="T64" s="8">
        <f t="shared" si="19"/>
        <v>0</v>
      </c>
      <c r="U64" s="9">
        <f t="shared" si="19"/>
        <v>0</v>
      </c>
      <c r="V64" s="8">
        <f t="shared" si="19"/>
        <v>0</v>
      </c>
      <c r="W64" s="9">
        <f t="shared" si="19"/>
        <v>0</v>
      </c>
      <c r="X64" s="8">
        <f t="shared" si="18"/>
        <v>0</v>
      </c>
      <c r="Y64" s="8">
        <f t="shared" si="9"/>
        <v>0</v>
      </c>
      <c r="Z64" s="8">
        <f t="shared" si="10"/>
        <v>0</v>
      </c>
      <c r="AA64" s="9">
        <v>0</v>
      </c>
      <c r="AB64" s="8">
        <v>0</v>
      </c>
      <c r="AC64" s="9">
        <v>0</v>
      </c>
      <c r="AD64" s="8">
        <v>0</v>
      </c>
      <c r="AE64" s="9">
        <v>0</v>
      </c>
      <c r="AF64" s="8">
        <v>0</v>
      </c>
      <c r="AG64" s="9">
        <v>0</v>
      </c>
      <c r="AH64" s="8">
        <v>0</v>
      </c>
      <c r="AI64" s="9">
        <v>0</v>
      </c>
      <c r="AJ64" s="40">
        <v>0</v>
      </c>
      <c r="AK64" s="9"/>
      <c r="AL64" s="8"/>
      <c r="AM64" s="9">
        <v>0</v>
      </c>
      <c r="AN64" s="40">
        <v>0</v>
      </c>
      <c r="AO64" s="9"/>
      <c r="AP64" s="8">
        <v>0</v>
      </c>
      <c r="AQ64" s="8">
        <f t="shared" si="11"/>
        <v>0</v>
      </c>
      <c r="AR64" s="8">
        <f t="shared" si="12"/>
        <v>0</v>
      </c>
      <c r="AS64" s="9">
        <v>0</v>
      </c>
      <c r="AT64" s="8">
        <v>0</v>
      </c>
      <c r="AU64" s="9">
        <v>0</v>
      </c>
      <c r="AV64" s="8">
        <v>0</v>
      </c>
      <c r="AW64" s="9">
        <v>0</v>
      </c>
      <c r="AX64" s="8">
        <v>0</v>
      </c>
      <c r="AY64" s="9">
        <v>0</v>
      </c>
      <c r="AZ64" s="8">
        <v>0</v>
      </c>
      <c r="BA64" s="9">
        <v>0</v>
      </c>
      <c r="BB64" s="40">
        <v>0</v>
      </c>
      <c r="BC64" s="9"/>
      <c r="BD64" s="8"/>
      <c r="BE64" s="9">
        <v>0</v>
      </c>
      <c r="BF64" s="40">
        <v>0</v>
      </c>
      <c r="BG64" s="9">
        <v>0</v>
      </c>
      <c r="BH64" s="8">
        <v>0</v>
      </c>
      <c r="BI64" s="8">
        <f t="shared" si="13"/>
        <v>0</v>
      </c>
      <c r="BJ64" s="8">
        <f t="shared" si="14"/>
        <v>0</v>
      </c>
      <c r="BK64" s="9">
        <v>0</v>
      </c>
      <c r="BL64" s="8">
        <v>0</v>
      </c>
      <c r="BM64" s="9">
        <v>0</v>
      </c>
      <c r="BN64" s="8">
        <v>0</v>
      </c>
      <c r="BO64" s="9">
        <v>0</v>
      </c>
      <c r="BP64" s="8">
        <v>0</v>
      </c>
      <c r="BQ64" s="9">
        <v>0</v>
      </c>
      <c r="BR64" s="8">
        <v>0</v>
      </c>
      <c r="BS64" s="9">
        <v>0</v>
      </c>
      <c r="BT64" s="40">
        <v>0</v>
      </c>
      <c r="BU64" s="9"/>
      <c r="BV64" s="8"/>
      <c r="BW64" s="9">
        <v>0</v>
      </c>
      <c r="BX64" s="40">
        <v>0</v>
      </c>
      <c r="BY64" s="9">
        <v>0</v>
      </c>
      <c r="BZ64" s="8">
        <v>0</v>
      </c>
      <c r="CA64" s="8">
        <f t="shared" si="15"/>
        <v>0</v>
      </c>
      <c r="CB64" s="8">
        <f t="shared" si="16"/>
        <v>0</v>
      </c>
      <c r="CC64" s="9">
        <v>0</v>
      </c>
      <c r="CD64" s="8">
        <v>0</v>
      </c>
      <c r="CE64" s="9">
        <v>0</v>
      </c>
      <c r="CF64" s="8">
        <v>0</v>
      </c>
      <c r="CG64" s="9">
        <v>0</v>
      </c>
      <c r="CH64" s="8">
        <v>0</v>
      </c>
      <c r="CI64" s="9">
        <v>0</v>
      </c>
      <c r="CJ64" s="8">
        <v>0</v>
      </c>
      <c r="CK64" s="9">
        <v>0</v>
      </c>
      <c r="CL64" s="40">
        <v>0</v>
      </c>
      <c r="CM64" s="9"/>
      <c r="CN64" s="8"/>
      <c r="CO64" s="9">
        <v>0</v>
      </c>
      <c r="CP64" s="40">
        <v>0</v>
      </c>
      <c r="CQ64" s="9">
        <v>0</v>
      </c>
      <c r="CR64" s="8">
        <v>0</v>
      </c>
    </row>
    <row r="65" spans="1:96" x14ac:dyDescent="0.25">
      <c r="A65" s="12">
        <v>51</v>
      </c>
      <c r="B65" s="18" t="s">
        <v>44</v>
      </c>
      <c r="C65" s="12">
        <v>330019</v>
      </c>
      <c r="D65" s="25" t="s">
        <v>169</v>
      </c>
      <c r="E65" s="25" t="s">
        <v>155</v>
      </c>
      <c r="F65" s="31" t="s">
        <v>170</v>
      </c>
      <c r="G65" s="8">
        <f t="shared" si="6"/>
        <v>517426.76</v>
      </c>
      <c r="H65" s="8">
        <f t="shared" si="7"/>
        <v>306090.2</v>
      </c>
      <c r="I65" s="9">
        <f t="shared" si="19"/>
        <v>88</v>
      </c>
      <c r="J65" s="8">
        <f t="shared" si="19"/>
        <v>195536.29</v>
      </c>
      <c r="K65" s="9">
        <f t="shared" si="19"/>
        <v>0</v>
      </c>
      <c r="L65" s="8">
        <f t="shared" si="19"/>
        <v>0</v>
      </c>
      <c r="M65" s="9">
        <f t="shared" si="19"/>
        <v>100</v>
      </c>
      <c r="N65" s="8">
        <f t="shared" si="19"/>
        <v>110553.91</v>
      </c>
      <c r="O65" s="9">
        <f t="shared" si="19"/>
        <v>4</v>
      </c>
      <c r="P65" s="8">
        <f t="shared" si="19"/>
        <v>30429.25</v>
      </c>
      <c r="Q65" s="9">
        <f t="shared" si="19"/>
        <v>8</v>
      </c>
      <c r="R65" s="8">
        <f t="shared" si="19"/>
        <v>94743.91</v>
      </c>
      <c r="S65" s="9">
        <f t="shared" si="19"/>
        <v>0</v>
      </c>
      <c r="T65" s="8">
        <f t="shared" si="19"/>
        <v>0</v>
      </c>
      <c r="U65" s="9">
        <f t="shared" si="19"/>
        <v>0</v>
      </c>
      <c r="V65" s="8">
        <f t="shared" si="19"/>
        <v>0</v>
      </c>
      <c r="W65" s="9">
        <f t="shared" si="19"/>
        <v>43</v>
      </c>
      <c r="X65" s="8">
        <f t="shared" si="18"/>
        <v>86163.4</v>
      </c>
      <c r="Y65" s="8">
        <f t="shared" si="9"/>
        <v>132006.57</v>
      </c>
      <c r="Z65" s="8">
        <f t="shared" si="10"/>
        <v>79172.429999999993</v>
      </c>
      <c r="AA65" s="9">
        <v>22</v>
      </c>
      <c r="AB65" s="8">
        <v>50288.51</v>
      </c>
      <c r="AC65" s="9">
        <v>0</v>
      </c>
      <c r="AD65" s="8">
        <v>0</v>
      </c>
      <c r="AE65" s="9">
        <v>25</v>
      </c>
      <c r="AF65" s="8">
        <v>28883.919999999998</v>
      </c>
      <c r="AG65" s="9">
        <v>1</v>
      </c>
      <c r="AH65" s="8">
        <v>7607.31</v>
      </c>
      <c r="AI65" s="9">
        <v>2</v>
      </c>
      <c r="AJ65" s="40">
        <v>23685.98</v>
      </c>
      <c r="AK65" s="9"/>
      <c r="AL65" s="8"/>
      <c r="AM65" s="9">
        <v>0</v>
      </c>
      <c r="AN65" s="40">
        <v>0</v>
      </c>
      <c r="AO65" s="9">
        <v>11</v>
      </c>
      <c r="AP65" s="8">
        <v>21540.85</v>
      </c>
      <c r="AQ65" s="8">
        <f t="shared" si="11"/>
        <v>132006.57</v>
      </c>
      <c r="AR65" s="8">
        <f t="shared" si="12"/>
        <v>79172.429999999993</v>
      </c>
      <c r="AS65" s="9">
        <v>22</v>
      </c>
      <c r="AT65" s="8">
        <v>50288.51</v>
      </c>
      <c r="AU65" s="9">
        <v>0</v>
      </c>
      <c r="AV65" s="8">
        <v>0</v>
      </c>
      <c r="AW65" s="9">
        <v>25</v>
      </c>
      <c r="AX65" s="8">
        <v>28883.919999999998</v>
      </c>
      <c r="AY65" s="9">
        <v>1</v>
      </c>
      <c r="AZ65" s="8">
        <v>7607.31</v>
      </c>
      <c r="BA65" s="9">
        <v>2</v>
      </c>
      <c r="BB65" s="40">
        <v>23685.98</v>
      </c>
      <c r="BC65" s="9"/>
      <c r="BD65" s="8"/>
      <c r="BE65" s="9">
        <v>0</v>
      </c>
      <c r="BF65" s="40">
        <v>0</v>
      </c>
      <c r="BG65" s="9">
        <v>11</v>
      </c>
      <c r="BH65" s="8">
        <v>21540.85</v>
      </c>
      <c r="BI65" s="8">
        <f t="shared" si="13"/>
        <v>132006.57</v>
      </c>
      <c r="BJ65" s="8">
        <f t="shared" si="14"/>
        <v>79172.429999999993</v>
      </c>
      <c r="BK65" s="9">
        <v>22</v>
      </c>
      <c r="BL65" s="8">
        <v>50288.51</v>
      </c>
      <c r="BM65" s="9">
        <v>0</v>
      </c>
      <c r="BN65" s="8">
        <v>0</v>
      </c>
      <c r="BO65" s="9">
        <v>25</v>
      </c>
      <c r="BP65" s="8">
        <v>28883.919999999998</v>
      </c>
      <c r="BQ65" s="9">
        <v>1</v>
      </c>
      <c r="BR65" s="8">
        <v>7607.31</v>
      </c>
      <c r="BS65" s="9">
        <v>2</v>
      </c>
      <c r="BT65" s="40">
        <v>23685.98</v>
      </c>
      <c r="BU65" s="9"/>
      <c r="BV65" s="8"/>
      <c r="BW65" s="9">
        <v>0</v>
      </c>
      <c r="BX65" s="40">
        <v>0</v>
      </c>
      <c r="BY65" s="9">
        <v>11</v>
      </c>
      <c r="BZ65" s="8">
        <v>21540.85</v>
      </c>
      <c r="CA65" s="8">
        <f t="shared" si="15"/>
        <v>121407.05</v>
      </c>
      <c r="CB65" s="8">
        <f t="shared" si="16"/>
        <v>68572.91</v>
      </c>
      <c r="CC65" s="9">
        <v>22</v>
      </c>
      <c r="CD65" s="8">
        <v>44670.76</v>
      </c>
      <c r="CE65" s="9">
        <v>0</v>
      </c>
      <c r="CF65" s="8">
        <v>0</v>
      </c>
      <c r="CG65" s="9">
        <v>25</v>
      </c>
      <c r="CH65" s="8">
        <v>23902.15</v>
      </c>
      <c r="CI65" s="9">
        <v>1</v>
      </c>
      <c r="CJ65" s="8">
        <v>7607.32</v>
      </c>
      <c r="CK65" s="9">
        <v>2</v>
      </c>
      <c r="CL65" s="40">
        <v>23685.97</v>
      </c>
      <c r="CM65" s="9"/>
      <c r="CN65" s="8"/>
      <c r="CO65" s="9">
        <v>0</v>
      </c>
      <c r="CP65" s="40">
        <v>0</v>
      </c>
      <c r="CQ65" s="9">
        <v>10</v>
      </c>
      <c r="CR65" s="8">
        <v>21540.85</v>
      </c>
    </row>
    <row r="66" spans="1:96" x14ac:dyDescent="0.25">
      <c r="A66" s="12"/>
      <c r="B66" s="17" t="s">
        <v>45</v>
      </c>
      <c r="C66" s="12"/>
      <c r="D66" s="25"/>
      <c r="E66" s="25"/>
      <c r="F66" s="31"/>
      <c r="G66" s="8">
        <f t="shared" si="6"/>
        <v>0</v>
      </c>
      <c r="H66" s="8">
        <f t="shared" si="7"/>
        <v>0</v>
      </c>
      <c r="I66" s="9">
        <f t="shared" si="19"/>
        <v>0</v>
      </c>
      <c r="J66" s="8">
        <f t="shared" si="19"/>
        <v>0</v>
      </c>
      <c r="K66" s="9">
        <f t="shared" si="19"/>
        <v>0</v>
      </c>
      <c r="L66" s="8">
        <f t="shared" si="19"/>
        <v>0</v>
      </c>
      <c r="M66" s="9">
        <f t="shared" si="19"/>
        <v>0</v>
      </c>
      <c r="N66" s="8">
        <f t="shared" si="19"/>
        <v>0</v>
      </c>
      <c r="O66" s="9">
        <f t="shared" si="19"/>
        <v>0</v>
      </c>
      <c r="P66" s="8">
        <f t="shared" si="19"/>
        <v>0</v>
      </c>
      <c r="Q66" s="9">
        <f t="shared" si="19"/>
        <v>0</v>
      </c>
      <c r="R66" s="8">
        <f t="shared" si="19"/>
        <v>0</v>
      </c>
      <c r="S66" s="9">
        <f t="shared" si="19"/>
        <v>0</v>
      </c>
      <c r="T66" s="8">
        <f t="shared" si="19"/>
        <v>0</v>
      </c>
      <c r="U66" s="9">
        <f t="shared" si="19"/>
        <v>0</v>
      </c>
      <c r="V66" s="8">
        <f t="shared" si="19"/>
        <v>0</v>
      </c>
      <c r="W66" s="9">
        <f t="shared" si="19"/>
        <v>0</v>
      </c>
      <c r="X66" s="8">
        <f t="shared" si="18"/>
        <v>0</v>
      </c>
      <c r="Y66" s="8">
        <f t="shared" si="9"/>
        <v>0</v>
      </c>
      <c r="Z66" s="8">
        <f t="shared" si="10"/>
        <v>0</v>
      </c>
      <c r="AA66" s="9">
        <v>0</v>
      </c>
      <c r="AB66" s="8">
        <v>0</v>
      </c>
      <c r="AC66" s="9">
        <v>0</v>
      </c>
      <c r="AD66" s="8">
        <v>0</v>
      </c>
      <c r="AE66" s="9">
        <v>0</v>
      </c>
      <c r="AF66" s="8">
        <v>0</v>
      </c>
      <c r="AG66" s="9">
        <v>0</v>
      </c>
      <c r="AH66" s="8">
        <v>0</v>
      </c>
      <c r="AI66" s="9">
        <v>0</v>
      </c>
      <c r="AJ66" s="40">
        <v>0</v>
      </c>
      <c r="AK66" s="9"/>
      <c r="AL66" s="8"/>
      <c r="AM66" s="9">
        <v>0</v>
      </c>
      <c r="AN66" s="40">
        <v>0</v>
      </c>
      <c r="AO66" s="9"/>
      <c r="AP66" s="8">
        <v>0</v>
      </c>
      <c r="AQ66" s="8">
        <f t="shared" si="11"/>
        <v>0</v>
      </c>
      <c r="AR66" s="8">
        <f t="shared" si="12"/>
        <v>0</v>
      </c>
      <c r="AS66" s="9">
        <v>0</v>
      </c>
      <c r="AT66" s="8">
        <v>0</v>
      </c>
      <c r="AU66" s="9">
        <v>0</v>
      </c>
      <c r="AV66" s="8">
        <v>0</v>
      </c>
      <c r="AW66" s="9">
        <v>0</v>
      </c>
      <c r="AX66" s="8">
        <v>0</v>
      </c>
      <c r="AY66" s="9">
        <v>0</v>
      </c>
      <c r="AZ66" s="8">
        <v>0</v>
      </c>
      <c r="BA66" s="9">
        <v>0</v>
      </c>
      <c r="BB66" s="40">
        <v>0</v>
      </c>
      <c r="BC66" s="9"/>
      <c r="BD66" s="8"/>
      <c r="BE66" s="9">
        <v>0</v>
      </c>
      <c r="BF66" s="40">
        <v>0</v>
      </c>
      <c r="BG66" s="9">
        <v>0</v>
      </c>
      <c r="BH66" s="8">
        <v>0</v>
      </c>
      <c r="BI66" s="8">
        <f t="shared" si="13"/>
        <v>0</v>
      </c>
      <c r="BJ66" s="8">
        <f t="shared" si="14"/>
        <v>0</v>
      </c>
      <c r="BK66" s="9">
        <v>0</v>
      </c>
      <c r="BL66" s="8">
        <v>0</v>
      </c>
      <c r="BM66" s="9">
        <v>0</v>
      </c>
      <c r="BN66" s="8">
        <v>0</v>
      </c>
      <c r="BO66" s="9">
        <v>0</v>
      </c>
      <c r="BP66" s="8">
        <v>0</v>
      </c>
      <c r="BQ66" s="9">
        <v>0</v>
      </c>
      <c r="BR66" s="8">
        <v>0</v>
      </c>
      <c r="BS66" s="9">
        <v>0</v>
      </c>
      <c r="BT66" s="40">
        <v>0</v>
      </c>
      <c r="BU66" s="9"/>
      <c r="BV66" s="8"/>
      <c r="BW66" s="9">
        <v>0</v>
      </c>
      <c r="BX66" s="40">
        <v>0</v>
      </c>
      <c r="BY66" s="9">
        <v>0</v>
      </c>
      <c r="BZ66" s="8">
        <v>0</v>
      </c>
      <c r="CA66" s="8">
        <f t="shared" si="15"/>
        <v>0</v>
      </c>
      <c r="CB66" s="8">
        <f t="shared" si="16"/>
        <v>0</v>
      </c>
      <c r="CC66" s="9">
        <v>0</v>
      </c>
      <c r="CD66" s="8">
        <v>0</v>
      </c>
      <c r="CE66" s="9">
        <v>0</v>
      </c>
      <c r="CF66" s="8">
        <v>0</v>
      </c>
      <c r="CG66" s="9">
        <v>0</v>
      </c>
      <c r="CH66" s="8">
        <v>0</v>
      </c>
      <c r="CI66" s="9">
        <v>0</v>
      </c>
      <c r="CJ66" s="8">
        <v>0</v>
      </c>
      <c r="CK66" s="9">
        <v>0</v>
      </c>
      <c r="CL66" s="40">
        <v>0</v>
      </c>
      <c r="CM66" s="9"/>
      <c r="CN66" s="8"/>
      <c r="CO66" s="9">
        <v>0</v>
      </c>
      <c r="CP66" s="40">
        <v>0</v>
      </c>
      <c r="CQ66" s="9">
        <v>0</v>
      </c>
      <c r="CR66" s="8">
        <v>0</v>
      </c>
    </row>
    <row r="67" spans="1:96" x14ac:dyDescent="0.25">
      <c r="A67" s="12">
        <v>52</v>
      </c>
      <c r="B67" s="18" t="s">
        <v>130</v>
      </c>
      <c r="C67" s="12">
        <v>330326</v>
      </c>
      <c r="D67" s="25" t="s">
        <v>171</v>
      </c>
      <c r="E67" s="25" t="s">
        <v>155</v>
      </c>
      <c r="F67" s="31" t="s">
        <v>172</v>
      </c>
      <c r="G67" s="8">
        <f t="shared" si="6"/>
        <v>235130038.15000001</v>
      </c>
      <c r="H67" s="8">
        <f t="shared" si="7"/>
        <v>128815727.28</v>
      </c>
      <c r="I67" s="9">
        <f t="shared" si="19"/>
        <v>58172</v>
      </c>
      <c r="J67" s="8">
        <f t="shared" si="19"/>
        <v>45514403.68</v>
      </c>
      <c r="K67" s="9">
        <f t="shared" si="19"/>
        <v>8232</v>
      </c>
      <c r="L67" s="8">
        <f t="shared" si="19"/>
        <v>3370818.94</v>
      </c>
      <c r="M67" s="9">
        <f t="shared" si="19"/>
        <v>29677</v>
      </c>
      <c r="N67" s="8">
        <f t="shared" si="19"/>
        <v>79930504.659999996</v>
      </c>
      <c r="O67" s="9">
        <f t="shared" si="19"/>
        <v>1488</v>
      </c>
      <c r="P67" s="8">
        <f t="shared" si="19"/>
        <v>22643640.710000001</v>
      </c>
      <c r="Q67" s="9">
        <f t="shared" si="19"/>
        <v>4133</v>
      </c>
      <c r="R67" s="8">
        <f t="shared" si="19"/>
        <v>83670670.159999996</v>
      </c>
      <c r="S67" s="9">
        <f t="shared" si="19"/>
        <v>0</v>
      </c>
      <c r="T67" s="8">
        <f t="shared" si="19"/>
        <v>0</v>
      </c>
      <c r="U67" s="9">
        <f t="shared" si="19"/>
        <v>0</v>
      </c>
      <c r="V67" s="8">
        <f t="shared" si="19"/>
        <v>0</v>
      </c>
      <c r="W67" s="9">
        <f t="shared" si="19"/>
        <v>0</v>
      </c>
      <c r="X67" s="8">
        <f t="shared" si="18"/>
        <v>0</v>
      </c>
      <c r="Y67" s="8">
        <f t="shared" si="9"/>
        <v>59802905.810000002</v>
      </c>
      <c r="Z67" s="8">
        <f t="shared" si="10"/>
        <v>33224328.09</v>
      </c>
      <c r="AA67" s="9">
        <v>14543</v>
      </c>
      <c r="AB67" s="8">
        <v>11735739.609999999</v>
      </c>
      <c r="AC67" s="9">
        <v>2058</v>
      </c>
      <c r="AD67" s="8">
        <v>842704.74</v>
      </c>
      <c r="AE67" s="9">
        <v>7419</v>
      </c>
      <c r="AF67" s="8">
        <v>20645883.739999998</v>
      </c>
      <c r="AG67" s="9">
        <v>372</v>
      </c>
      <c r="AH67" s="8">
        <v>5660910.1799999997</v>
      </c>
      <c r="AI67" s="9">
        <v>1033</v>
      </c>
      <c r="AJ67" s="40">
        <v>20917667.539999999</v>
      </c>
      <c r="AK67" s="9"/>
      <c r="AL67" s="8"/>
      <c r="AM67" s="9">
        <v>0</v>
      </c>
      <c r="AN67" s="40">
        <v>0</v>
      </c>
      <c r="AO67" s="9"/>
      <c r="AP67" s="8">
        <v>0</v>
      </c>
      <c r="AQ67" s="8">
        <f t="shared" si="11"/>
        <v>59802905.810000002</v>
      </c>
      <c r="AR67" s="8">
        <f t="shared" si="12"/>
        <v>33224328.09</v>
      </c>
      <c r="AS67" s="9">
        <v>14543</v>
      </c>
      <c r="AT67" s="8">
        <v>11735739.609999999</v>
      </c>
      <c r="AU67" s="9">
        <v>2058</v>
      </c>
      <c r="AV67" s="8">
        <v>842704.74</v>
      </c>
      <c r="AW67" s="9">
        <v>7419</v>
      </c>
      <c r="AX67" s="8">
        <v>20645883.739999998</v>
      </c>
      <c r="AY67" s="9">
        <v>372</v>
      </c>
      <c r="AZ67" s="8">
        <v>5660910.1799999997</v>
      </c>
      <c r="BA67" s="9">
        <v>1033</v>
      </c>
      <c r="BB67" s="40">
        <v>20917667.539999999</v>
      </c>
      <c r="BC67" s="9"/>
      <c r="BD67" s="8"/>
      <c r="BE67" s="9">
        <v>0</v>
      </c>
      <c r="BF67" s="40">
        <v>0</v>
      </c>
      <c r="BG67" s="9">
        <v>0</v>
      </c>
      <c r="BH67" s="8">
        <v>0</v>
      </c>
      <c r="BI67" s="8">
        <f t="shared" si="13"/>
        <v>59802905.810000002</v>
      </c>
      <c r="BJ67" s="8">
        <f t="shared" si="14"/>
        <v>33224328.09</v>
      </c>
      <c r="BK67" s="9">
        <v>14543</v>
      </c>
      <c r="BL67" s="8">
        <v>11735739.609999999</v>
      </c>
      <c r="BM67" s="9">
        <v>2058</v>
      </c>
      <c r="BN67" s="8">
        <v>842704.74</v>
      </c>
      <c r="BO67" s="9">
        <v>7419</v>
      </c>
      <c r="BP67" s="8">
        <v>20645883.739999998</v>
      </c>
      <c r="BQ67" s="9">
        <v>372</v>
      </c>
      <c r="BR67" s="8">
        <v>5660910.1799999997</v>
      </c>
      <c r="BS67" s="9">
        <v>1033</v>
      </c>
      <c r="BT67" s="40">
        <v>20917667.539999999</v>
      </c>
      <c r="BU67" s="9"/>
      <c r="BV67" s="8"/>
      <c r="BW67" s="9">
        <v>0</v>
      </c>
      <c r="BX67" s="40">
        <v>0</v>
      </c>
      <c r="BY67" s="9">
        <v>0</v>
      </c>
      <c r="BZ67" s="8">
        <v>0</v>
      </c>
      <c r="CA67" s="8">
        <f t="shared" si="15"/>
        <v>55721320.719999999</v>
      </c>
      <c r="CB67" s="8">
        <f t="shared" si="16"/>
        <v>29142743.010000002</v>
      </c>
      <c r="CC67" s="9">
        <v>14543</v>
      </c>
      <c r="CD67" s="8">
        <v>10307184.85</v>
      </c>
      <c r="CE67" s="9">
        <v>2058</v>
      </c>
      <c r="CF67" s="8">
        <v>842704.72</v>
      </c>
      <c r="CG67" s="9">
        <v>7420</v>
      </c>
      <c r="CH67" s="8">
        <v>17992853.440000001</v>
      </c>
      <c r="CI67" s="9">
        <v>372</v>
      </c>
      <c r="CJ67" s="8">
        <v>5660910.1699999999</v>
      </c>
      <c r="CK67" s="9">
        <v>1034</v>
      </c>
      <c r="CL67" s="40">
        <v>20917667.539999999</v>
      </c>
      <c r="CM67" s="9"/>
      <c r="CN67" s="8"/>
      <c r="CO67" s="9">
        <v>0</v>
      </c>
      <c r="CP67" s="40">
        <v>0</v>
      </c>
      <c r="CQ67" s="9">
        <v>0</v>
      </c>
      <c r="CR67" s="8">
        <v>0</v>
      </c>
    </row>
    <row r="68" spans="1:96" x14ac:dyDescent="0.25">
      <c r="A68" s="12">
        <v>53</v>
      </c>
      <c r="B68" s="18" t="s">
        <v>46</v>
      </c>
      <c r="C68" s="12">
        <v>330036</v>
      </c>
      <c r="D68" s="25" t="s">
        <v>171</v>
      </c>
      <c r="E68" s="25" t="s">
        <v>155</v>
      </c>
      <c r="F68" s="31" t="s">
        <v>172</v>
      </c>
      <c r="G68" s="8">
        <f t="shared" si="6"/>
        <v>31680720.170000002</v>
      </c>
      <c r="H68" s="8">
        <f t="shared" si="7"/>
        <v>26642019.670000002</v>
      </c>
      <c r="I68" s="9">
        <f t="shared" si="19"/>
        <v>17799</v>
      </c>
      <c r="J68" s="8">
        <f t="shared" si="19"/>
        <v>12707435.08</v>
      </c>
      <c r="K68" s="9">
        <f t="shared" si="19"/>
        <v>3666</v>
      </c>
      <c r="L68" s="8">
        <f t="shared" si="19"/>
        <v>1491433.49</v>
      </c>
      <c r="M68" s="9">
        <f t="shared" si="19"/>
        <v>10984</v>
      </c>
      <c r="N68" s="8">
        <f t="shared" si="19"/>
        <v>12443151.1</v>
      </c>
      <c r="O68" s="9">
        <f t="shared" si="19"/>
        <v>160</v>
      </c>
      <c r="P68" s="8">
        <f t="shared" si="19"/>
        <v>1129068.48</v>
      </c>
      <c r="Q68" s="9">
        <f t="shared" si="19"/>
        <v>351</v>
      </c>
      <c r="R68" s="8">
        <f t="shared" si="19"/>
        <v>3909632.02</v>
      </c>
      <c r="S68" s="9">
        <f t="shared" si="19"/>
        <v>0</v>
      </c>
      <c r="T68" s="8">
        <f t="shared" si="19"/>
        <v>0</v>
      </c>
      <c r="U68" s="9">
        <f t="shared" si="19"/>
        <v>0</v>
      </c>
      <c r="V68" s="8">
        <f t="shared" si="19"/>
        <v>0</v>
      </c>
      <c r="W68" s="9">
        <f t="shared" si="19"/>
        <v>0</v>
      </c>
      <c r="X68" s="8">
        <f t="shared" si="18"/>
        <v>0</v>
      </c>
      <c r="Y68" s="8">
        <f t="shared" si="9"/>
        <v>8154944.4800000004</v>
      </c>
      <c r="Z68" s="8">
        <f t="shared" si="10"/>
        <v>6895269.3499999996</v>
      </c>
      <c r="AA68" s="9">
        <v>4450</v>
      </c>
      <c r="AB68" s="8">
        <v>3275459.83</v>
      </c>
      <c r="AC68" s="9">
        <v>917</v>
      </c>
      <c r="AD68" s="8">
        <v>372858.37</v>
      </c>
      <c r="AE68" s="9">
        <v>2746</v>
      </c>
      <c r="AF68" s="8">
        <v>3246951.15</v>
      </c>
      <c r="AG68" s="9">
        <v>40</v>
      </c>
      <c r="AH68" s="8">
        <v>282267.12</v>
      </c>
      <c r="AI68" s="9">
        <v>88</v>
      </c>
      <c r="AJ68" s="40">
        <v>977408.01</v>
      </c>
      <c r="AK68" s="9"/>
      <c r="AL68" s="8"/>
      <c r="AM68" s="9">
        <v>0</v>
      </c>
      <c r="AN68" s="40">
        <v>0</v>
      </c>
      <c r="AO68" s="9"/>
      <c r="AP68" s="8">
        <v>0</v>
      </c>
      <c r="AQ68" s="8">
        <f t="shared" si="11"/>
        <v>8154944.4800000004</v>
      </c>
      <c r="AR68" s="8">
        <f t="shared" si="12"/>
        <v>6895269.3499999996</v>
      </c>
      <c r="AS68" s="9">
        <v>4450</v>
      </c>
      <c r="AT68" s="8">
        <v>3275459.83</v>
      </c>
      <c r="AU68" s="9">
        <v>917</v>
      </c>
      <c r="AV68" s="8">
        <v>372858.37</v>
      </c>
      <c r="AW68" s="9">
        <v>2746</v>
      </c>
      <c r="AX68" s="8">
        <v>3246951.15</v>
      </c>
      <c r="AY68" s="9">
        <v>40</v>
      </c>
      <c r="AZ68" s="8">
        <v>282267.12</v>
      </c>
      <c r="BA68" s="9">
        <v>88</v>
      </c>
      <c r="BB68" s="40">
        <v>977408.01</v>
      </c>
      <c r="BC68" s="9"/>
      <c r="BD68" s="8"/>
      <c r="BE68" s="9">
        <v>0</v>
      </c>
      <c r="BF68" s="40">
        <v>0</v>
      </c>
      <c r="BG68" s="9">
        <v>0</v>
      </c>
      <c r="BH68" s="8">
        <v>0</v>
      </c>
      <c r="BI68" s="8">
        <f t="shared" si="13"/>
        <v>8154944.4800000004</v>
      </c>
      <c r="BJ68" s="8">
        <f t="shared" si="14"/>
        <v>6895269.3499999996</v>
      </c>
      <c r="BK68" s="9">
        <v>4450</v>
      </c>
      <c r="BL68" s="8">
        <v>3275459.83</v>
      </c>
      <c r="BM68" s="9">
        <v>917</v>
      </c>
      <c r="BN68" s="8">
        <v>372858.37</v>
      </c>
      <c r="BO68" s="9">
        <v>2746</v>
      </c>
      <c r="BP68" s="8">
        <v>3246951.15</v>
      </c>
      <c r="BQ68" s="9">
        <v>40</v>
      </c>
      <c r="BR68" s="8">
        <v>282267.12</v>
      </c>
      <c r="BS68" s="9">
        <v>88</v>
      </c>
      <c r="BT68" s="40">
        <v>977408.01</v>
      </c>
      <c r="BU68" s="9"/>
      <c r="BV68" s="8"/>
      <c r="BW68" s="9">
        <v>0</v>
      </c>
      <c r="BX68" s="40">
        <v>0</v>
      </c>
      <c r="BY68" s="9">
        <v>0</v>
      </c>
      <c r="BZ68" s="8">
        <v>0</v>
      </c>
      <c r="CA68" s="8">
        <f t="shared" si="15"/>
        <v>7215886.7300000004</v>
      </c>
      <c r="CB68" s="8">
        <f t="shared" si="16"/>
        <v>5956211.6200000001</v>
      </c>
      <c r="CC68" s="9">
        <v>4449</v>
      </c>
      <c r="CD68" s="8">
        <v>2881055.59</v>
      </c>
      <c r="CE68" s="9">
        <v>915</v>
      </c>
      <c r="CF68" s="8">
        <v>372858.38</v>
      </c>
      <c r="CG68" s="9">
        <v>2746</v>
      </c>
      <c r="CH68" s="8">
        <v>2702297.65</v>
      </c>
      <c r="CI68" s="9">
        <v>40</v>
      </c>
      <c r="CJ68" s="8">
        <v>282267.12</v>
      </c>
      <c r="CK68" s="9">
        <v>87</v>
      </c>
      <c r="CL68" s="40">
        <v>977407.99</v>
      </c>
      <c r="CM68" s="9"/>
      <c r="CN68" s="8"/>
      <c r="CO68" s="9">
        <v>0</v>
      </c>
      <c r="CP68" s="40">
        <v>0</v>
      </c>
      <c r="CQ68" s="9">
        <v>0</v>
      </c>
      <c r="CR68" s="8">
        <v>0</v>
      </c>
    </row>
    <row r="69" spans="1:96" x14ac:dyDescent="0.25">
      <c r="A69" s="12">
        <v>54</v>
      </c>
      <c r="B69" s="18" t="s">
        <v>47</v>
      </c>
      <c r="C69" s="12">
        <v>330218</v>
      </c>
      <c r="D69" s="25" t="s">
        <v>171</v>
      </c>
      <c r="E69" s="25" t="s">
        <v>155</v>
      </c>
      <c r="F69" s="31" t="s">
        <v>172</v>
      </c>
      <c r="G69" s="8">
        <f t="shared" si="6"/>
        <v>12136094.23</v>
      </c>
      <c r="H69" s="8">
        <f t="shared" si="7"/>
        <v>12136094.23</v>
      </c>
      <c r="I69" s="9">
        <f t="shared" si="19"/>
        <v>7393</v>
      </c>
      <c r="J69" s="8">
        <f t="shared" si="19"/>
        <v>3340890.91</v>
      </c>
      <c r="K69" s="9">
        <f t="shared" si="19"/>
        <v>1311</v>
      </c>
      <c r="L69" s="8">
        <f t="shared" si="19"/>
        <v>666627.18999999994</v>
      </c>
      <c r="M69" s="9">
        <f t="shared" si="19"/>
        <v>7654</v>
      </c>
      <c r="N69" s="8">
        <f t="shared" si="19"/>
        <v>8128576.1299999999</v>
      </c>
      <c r="O69" s="9">
        <f t="shared" si="19"/>
        <v>0</v>
      </c>
      <c r="P69" s="8">
        <f t="shared" si="19"/>
        <v>0</v>
      </c>
      <c r="Q69" s="9">
        <f t="shared" si="19"/>
        <v>0</v>
      </c>
      <c r="R69" s="8">
        <f t="shared" si="19"/>
        <v>0</v>
      </c>
      <c r="S69" s="9">
        <f t="shared" si="19"/>
        <v>0</v>
      </c>
      <c r="T69" s="8">
        <f t="shared" si="19"/>
        <v>0</v>
      </c>
      <c r="U69" s="9">
        <f t="shared" si="19"/>
        <v>0</v>
      </c>
      <c r="V69" s="8">
        <f t="shared" si="19"/>
        <v>0</v>
      </c>
      <c r="W69" s="9">
        <f t="shared" si="19"/>
        <v>0</v>
      </c>
      <c r="X69" s="8">
        <f t="shared" si="18"/>
        <v>0</v>
      </c>
      <c r="Y69" s="8">
        <f t="shared" si="9"/>
        <v>3034023.56</v>
      </c>
      <c r="Z69" s="8">
        <f t="shared" si="10"/>
        <v>3034023.56</v>
      </c>
      <c r="AA69" s="9">
        <v>1848</v>
      </c>
      <c r="AB69" s="8">
        <v>835222.73</v>
      </c>
      <c r="AC69" s="9">
        <v>328</v>
      </c>
      <c r="AD69" s="8">
        <v>166656.79999999999</v>
      </c>
      <c r="AE69" s="9">
        <v>1914</v>
      </c>
      <c r="AF69" s="8">
        <v>2032144.03</v>
      </c>
      <c r="AG69" s="9">
        <v>0</v>
      </c>
      <c r="AH69" s="8">
        <v>0</v>
      </c>
      <c r="AI69" s="9">
        <v>0</v>
      </c>
      <c r="AJ69" s="40">
        <v>0</v>
      </c>
      <c r="AK69" s="9"/>
      <c r="AL69" s="8"/>
      <c r="AM69" s="9">
        <v>0</v>
      </c>
      <c r="AN69" s="40">
        <v>0</v>
      </c>
      <c r="AO69" s="9"/>
      <c r="AP69" s="8">
        <v>0</v>
      </c>
      <c r="AQ69" s="8">
        <f t="shared" si="11"/>
        <v>3034023.56</v>
      </c>
      <c r="AR69" s="8">
        <f t="shared" si="12"/>
        <v>3034023.56</v>
      </c>
      <c r="AS69" s="9">
        <v>1848</v>
      </c>
      <c r="AT69" s="8">
        <v>835222.73</v>
      </c>
      <c r="AU69" s="9">
        <v>328</v>
      </c>
      <c r="AV69" s="8">
        <v>166656.79999999999</v>
      </c>
      <c r="AW69" s="9">
        <v>1914</v>
      </c>
      <c r="AX69" s="8">
        <v>2032144.03</v>
      </c>
      <c r="AY69" s="9">
        <v>0</v>
      </c>
      <c r="AZ69" s="8">
        <v>0</v>
      </c>
      <c r="BA69" s="9">
        <v>0</v>
      </c>
      <c r="BB69" s="40">
        <v>0</v>
      </c>
      <c r="BC69" s="9"/>
      <c r="BD69" s="8"/>
      <c r="BE69" s="9">
        <v>0</v>
      </c>
      <c r="BF69" s="40">
        <v>0</v>
      </c>
      <c r="BG69" s="9">
        <v>0</v>
      </c>
      <c r="BH69" s="8">
        <v>0</v>
      </c>
      <c r="BI69" s="8">
        <f t="shared" si="13"/>
        <v>3034023.56</v>
      </c>
      <c r="BJ69" s="8">
        <f t="shared" si="14"/>
        <v>3034023.56</v>
      </c>
      <c r="BK69" s="9">
        <v>1848</v>
      </c>
      <c r="BL69" s="8">
        <v>835222.73</v>
      </c>
      <c r="BM69" s="9">
        <v>328</v>
      </c>
      <c r="BN69" s="8">
        <v>166656.79999999999</v>
      </c>
      <c r="BO69" s="9">
        <v>1914</v>
      </c>
      <c r="BP69" s="8">
        <v>2032144.03</v>
      </c>
      <c r="BQ69" s="9">
        <v>0</v>
      </c>
      <c r="BR69" s="8">
        <v>0</v>
      </c>
      <c r="BS69" s="9">
        <v>0</v>
      </c>
      <c r="BT69" s="40">
        <v>0</v>
      </c>
      <c r="BU69" s="9"/>
      <c r="BV69" s="8"/>
      <c r="BW69" s="9">
        <v>0</v>
      </c>
      <c r="BX69" s="40">
        <v>0</v>
      </c>
      <c r="BY69" s="9">
        <v>0</v>
      </c>
      <c r="BZ69" s="8">
        <v>0</v>
      </c>
      <c r="CA69" s="8">
        <f t="shared" si="15"/>
        <v>3034023.55</v>
      </c>
      <c r="CB69" s="8">
        <f t="shared" si="16"/>
        <v>3034023.55</v>
      </c>
      <c r="CC69" s="9">
        <v>1849</v>
      </c>
      <c r="CD69" s="8">
        <v>835222.72</v>
      </c>
      <c r="CE69" s="9">
        <v>327</v>
      </c>
      <c r="CF69" s="8">
        <v>166656.79</v>
      </c>
      <c r="CG69" s="9">
        <v>1912</v>
      </c>
      <c r="CH69" s="8">
        <v>2032144.04</v>
      </c>
      <c r="CI69" s="9">
        <v>0</v>
      </c>
      <c r="CJ69" s="8">
        <v>0</v>
      </c>
      <c r="CK69" s="9">
        <v>0</v>
      </c>
      <c r="CL69" s="40">
        <v>0</v>
      </c>
      <c r="CM69" s="9"/>
      <c r="CN69" s="8"/>
      <c r="CO69" s="9">
        <v>0</v>
      </c>
      <c r="CP69" s="40">
        <v>0</v>
      </c>
      <c r="CQ69" s="9">
        <v>0</v>
      </c>
      <c r="CR69" s="8">
        <v>0</v>
      </c>
    </row>
    <row r="70" spans="1:96" x14ac:dyDescent="0.25">
      <c r="A70" s="12">
        <v>55</v>
      </c>
      <c r="B70" s="18" t="s">
        <v>48</v>
      </c>
      <c r="C70" s="12">
        <v>330334</v>
      </c>
      <c r="D70" s="25" t="s">
        <v>171</v>
      </c>
      <c r="E70" s="25" t="s">
        <v>155</v>
      </c>
      <c r="F70" s="31" t="s">
        <v>172</v>
      </c>
      <c r="G70" s="8">
        <f t="shared" si="6"/>
        <v>19433837.699999999</v>
      </c>
      <c r="H70" s="8">
        <f t="shared" si="7"/>
        <v>0</v>
      </c>
      <c r="I70" s="9">
        <f t="shared" si="19"/>
        <v>0</v>
      </c>
      <c r="J70" s="8">
        <f t="shared" si="19"/>
        <v>0</v>
      </c>
      <c r="K70" s="9">
        <f t="shared" si="19"/>
        <v>0</v>
      </c>
      <c r="L70" s="8">
        <f t="shared" si="19"/>
        <v>0</v>
      </c>
      <c r="M70" s="9">
        <f t="shared" si="19"/>
        <v>0</v>
      </c>
      <c r="N70" s="8">
        <f t="shared" si="19"/>
        <v>0</v>
      </c>
      <c r="O70" s="9">
        <f t="shared" si="19"/>
        <v>0</v>
      </c>
      <c r="P70" s="8">
        <f t="shared" si="19"/>
        <v>0</v>
      </c>
      <c r="Q70" s="9">
        <f t="shared" si="19"/>
        <v>0</v>
      </c>
      <c r="R70" s="8">
        <f t="shared" si="19"/>
        <v>0</v>
      </c>
      <c r="S70" s="9">
        <f t="shared" si="19"/>
        <v>0</v>
      </c>
      <c r="T70" s="8">
        <f t="shared" si="19"/>
        <v>0</v>
      </c>
      <c r="U70" s="9">
        <f t="shared" si="19"/>
        <v>0</v>
      </c>
      <c r="V70" s="8">
        <f t="shared" si="19"/>
        <v>0</v>
      </c>
      <c r="W70" s="9">
        <f t="shared" si="19"/>
        <v>9384</v>
      </c>
      <c r="X70" s="8">
        <f t="shared" si="18"/>
        <v>19433837.699999999</v>
      </c>
      <c r="Y70" s="8">
        <f t="shared" si="9"/>
        <v>4868711.93</v>
      </c>
      <c r="Z70" s="8">
        <f t="shared" si="10"/>
        <v>0</v>
      </c>
      <c r="AA70" s="9">
        <v>0</v>
      </c>
      <c r="AB70" s="8">
        <v>0</v>
      </c>
      <c r="AC70" s="9">
        <v>0</v>
      </c>
      <c r="AD70" s="8">
        <v>0</v>
      </c>
      <c r="AE70" s="9">
        <v>0</v>
      </c>
      <c r="AF70" s="8">
        <v>0</v>
      </c>
      <c r="AG70" s="9">
        <v>0</v>
      </c>
      <c r="AH70" s="8">
        <v>0</v>
      </c>
      <c r="AI70" s="9">
        <v>0</v>
      </c>
      <c r="AJ70" s="40">
        <v>0</v>
      </c>
      <c r="AK70" s="9"/>
      <c r="AL70" s="8"/>
      <c r="AM70" s="9">
        <v>0</v>
      </c>
      <c r="AN70" s="40">
        <v>0</v>
      </c>
      <c r="AO70" s="9">
        <v>2346</v>
      </c>
      <c r="AP70" s="8">
        <v>4868711.93</v>
      </c>
      <c r="AQ70" s="8">
        <f t="shared" si="11"/>
        <v>4868711.93</v>
      </c>
      <c r="AR70" s="8">
        <f t="shared" si="12"/>
        <v>0</v>
      </c>
      <c r="AS70" s="9">
        <v>0</v>
      </c>
      <c r="AT70" s="8">
        <v>0</v>
      </c>
      <c r="AU70" s="9">
        <v>0</v>
      </c>
      <c r="AV70" s="8">
        <v>0</v>
      </c>
      <c r="AW70" s="9">
        <v>0</v>
      </c>
      <c r="AX70" s="8">
        <v>0</v>
      </c>
      <c r="AY70" s="9">
        <v>0</v>
      </c>
      <c r="AZ70" s="8">
        <v>0</v>
      </c>
      <c r="BA70" s="9">
        <v>0</v>
      </c>
      <c r="BB70" s="40">
        <v>0</v>
      </c>
      <c r="BC70" s="9"/>
      <c r="BD70" s="8"/>
      <c r="BE70" s="9">
        <v>0</v>
      </c>
      <c r="BF70" s="40">
        <v>0</v>
      </c>
      <c r="BG70" s="9">
        <v>2346</v>
      </c>
      <c r="BH70" s="8">
        <v>4868711.93</v>
      </c>
      <c r="BI70" s="8">
        <f t="shared" si="13"/>
        <v>4868711.92</v>
      </c>
      <c r="BJ70" s="8">
        <f t="shared" si="14"/>
        <v>0</v>
      </c>
      <c r="BK70" s="9">
        <v>0</v>
      </c>
      <c r="BL70" s="8">
        <v>0</v>
      </c>
      <c r="BM70" s="9">
        <v>0</v>
      </c>
      <c r="BN70" s="8">
        <v>0</v>
      </c>
      <c r="BO70" s="9">
        <v>0</v>
      </c>
      <c r="BP70" s="8">
        <v>0</v>
      </c>
      <c r="BQ70" s="9">
        <v>0</v>
      </c>
      <c r="BR70" s="8">
        <v>0</v>
      </c>
      <c r="BS70" s="9">
        <v>0</v>
      </c>
      <c r="BT70" s="40">
        <v>0</v>
      </c>
      <c r="BU70" s="9"/>
      <c r="BV70" s="8"/>
      <c r="BW70" s="9">
        <v>0</v>
      </c>
      <c r="BX70" s="40">
        <v>0</v>
      </c>
      <c r="BY70" s="9">
        <v>2346</v>
      </c>
      <c r="BZ70" s="8">
        <v>4868711.92</v>
      </c>
      <c r="CA70" s="8">
        <f t="shared" si="15"/>
        <v>4827701.92</v>
      </c>
      <c r="CB70" s="8">
        <f t="shared" si="16"/>
        <v>0</v>
      </c>
      <c r="CC70" s="9">
        <v>0</v>
      </c>
      <c r="CD70" s="8">
        <v>0</v>
      </c>
      <c r="CE70" s="9">
        <v>0</v>
      </c>
      <c r="CF70" s="8">
        <v>0</v>
      </c>
      <c r="CG70" s="9">
        <v>0</v>
      </c>
      <c r="CH70" s="8">
        <v>0</v>
      </c>
      <c r="CI70" s="9">
        <v>0</v>
      </c>
      <c r="CJ70" s="8">
        <v>0</v>
      </c>
      <c r="CK70" s="9">
        <v>0</v>
      </c>
      <c r="CL70" s="40">
        <v>0</v>
      </c>
      <c r="CM70" s="9"/>
      <c r="CN70" s="8"/>
      <c r="CO70" s="9">
        <v>0</v>
      </c>
      <c r="CP70" s="40">
        <v>0</v>
      </c>
      <c r="CQ70" s="9">
        <v>2346</v>
      </c>
      <c r="CR70" s="8">
        <v>4827701.92</v>
      </c>
    </row>
    <row r="71" spans="1:96" x14ac:dyDescent="0.25">
      <c r="A71" s="12">
        <v>56</v>
      </c>
      <c r="B71" s="18" t="s">
        <v>49</v>
      </c>
      <c r="C71" s="12">
        <v>330023</v>
      </c>
      <c r="D71" s="25" t="s">
        <v>171</v>
      </c>
      <c r="E71" s="25" t="s">
        <v>155</v>
      </c>
      <c r="F71" s="31" t="s">
        <v>172</v>
      </c>
      <c r="G71" s="8">
        <f t="shared" si="6"/>
        <v>8785868.3000000007</v>
      </c>
      <c r="H71" s="8">
        <f t="shared" si="7"/>
        <v>3317391</v>
      </c>
      <c r="I71" s="9">
        <f t="shared" si="19"/>
        <v>2228</v>
      </c>
      <c r="J71" s="8">
        <f t="shared" si="19"/>
        <v>2674690.83</v>
      </c>
      <c r="K71" s="9">
        <f t="shared" si="19"/>
        <v>1082</v>
      </c>
      <c r="L71" s="8">
        <f t="shared" si="19"/>
        <v>494614.98</v>
      </c>
      <c r="M71" s="9">
        <f t="shared" si="19"/>
        <v>2675</v>
      </c>
      <c r="N71" s="8">
        <f t="shared" si="19"/>
        <v>148085.19</v>
      </c>
      <c r="O71" s="9">
        <f t="shared" si="19"/>
        <v>343</v>
      </c>
      <c r="P71" s="8">
        <f t="shared" si="19"/>
        <v>2563401.08</v>
      </c>
      <c r="Q71" s="9">
        <f t="shared" si="19"/>
        <v>36</v>
      </c>
      <c r="R71" s="8">
        <f t="shared" si="19"/>
        <v>476034.84</v>
      </c>
      <c r="S71" s="9">
        <f t="shared" si="19"/>
        <v>0</v>
      </c>
      <c r="T71" s="8">
        <f t="shared" si="19"/>
        <v>0</v>
      </c>
      <c r="U71" s="9">
        <f t="shared" si="19"/>
        <v>0</v>
      </c>
      <c r="V71" s="8">
        <f t="shared" si="19"/>
        <v>0</v>
      </c>
      <c r="W71" s="9">
        <f t="shared" si="19"/>
        <v>632</v>
      </c>
      <c r="X71" s="8">
        <f t="shared" si="18"/>
        <v>2429041.38</v>
      </c>
      <c r="Y71" s="8">
        <f t="shared" si="9"/>
        <v>2199115.11</v>
      </c>
      <c r="Z71" s="8">
        <f t="shared" si="10"/>
        <v>831995.78</v>
      </c>
      <c r="AA71" s="9">
        <v>557</v>
      </c>
      <c r="AB71" s="8">
        <v>669652.47999999998</v>
      </c>
      <c r="AC71" s="9">
        <v>271</v>
      </c>
      <c r="AD71" s="8">
        <v>123653.75</v>
      </c>
      <c r="AE71" s="9">
        <v>669</v>
      </c>
      <c r="AF71" s="8">
        <v>38689.550000000003</v>
      </c>
      <c r="AG71" s="9">
        <v>86</v>
      </c>
      <c r="AH71" s="8">
        <v>640850.27</v>
      </c>
      <c r="AI71" s="9">
        <v>9</v>
      </c>
      <c r="AJ71" s="40">
        <v>119008.71</v>
      </c>
      <c r="AK71" s="9"/>
      <c r="AL71" s="8"/>
      <c r="AM71" s="9">
        <v>0</v>
      </c>
      <c r="AN71" s="40">
        <v>0</v>
      </c>
      <c r="AO71" s="9">
        <v>158</v>
      </c>
      <c r="AP71" s="8">
        <v>607260.35</v>
      </c>
      <c r="AQ71" s="8">
        <f t="shared" si="11"/>
        <v>2199115.11</v>
      </c>
      <c r="AR71" s="8">
        <f t="shared" si="12"/>
        <v>831995.78</v>
      </c>
      <c r="AS71" s="9">
        <v>557</v>
      </c>
      <c r="AT71" s="8">
        <v>669652.47999999998</v>
      </c>
      <c r="AU71" s="9">
        <v>271</v>
      </c>
      <c r="AV71" s="8">
        <v>123653.75</v>
      </c>
      <c r="AW71" s="9">
        <v>669</v>
      </c>
      <c r="AX71" s="8">
        <v>38689.550000000003</v>
      </c>
      <c r="AY71" s="9">
        <v>86</v>
      </c>
      <c r="AZ71" s="8">
        <v>640850.27</v>
      </c>
      <c r="BA71" s="9">
        <v>9</v>
      </c>
      <c r="BB71" s="40">
        <v>119008.71</v>
      </c>
      <c r="BC71" s="9"/>
      <c r="BD71" s="8"/>
      <c r="BE71" s="9">
        <v>0</v>
      </c>
      <c r="BF71" s="40">
        <v>0</v>
      </c>
      <c r="BG71" s="9">
        <v>158</v>
      </c>
      <c r="BH71" s="8">
        <v>607260.35</v>
      </c>
      <c r="BI71" s="8">
        <f t="shared" si="13"/>
        <v>2199115.1</v>
      </c>
      <c r="BJ71" s="8">
        <f t="shared" si="14"/>
        <v>831995.78</v>
      </c>
      <c r="BK71" s="9">
        <v>557</v>
      </c>
      <c r="BL71" s="8">
        <v>669652.47999999998</v>
      </c>
      <c r="BM71" s="9">
        <v>271</v>
      </c>
      <c r="BN71" s="8">
        <v>123653.75</v>
      </c>
      <c r="BO71" s="9">
        <v>669</v>
      </c>
      <c r="BP71" s="8">
        <v>38689.550000000003</v>
      </c>
      <c r="BQ71" s="9">
        <v>86</v>
      </c>
      <c r="BR71" s="8">
        <v>640850.27</v>
      </c>
      <c r="BS71" s="9">
        <v>9</v>
      </c>
      <c r="BT71" s="40">
        <v>119008.71</v>
      </c>
      <c r="BU71" s="9"/>
      <c r="BV71" s="8"/>
      <c r="BW71" s="9">
        <v>0</v>
      </c>
      <c r="BX71" s="40">
        <v>0</v>
      </c>
      <c r="BY71" s="9">
        <v>158</v>
      </c>
      <c r="BZ71" s="8">
        <v>607260.34</v>
      </c>
      <c r="CA71" s="8">
        <f t="shared" si="15"/>
        <v>2188522.98</v>
      </c>
      <c r="CB71" s="8">
        <f t="shared" si="16"/>
        <v>821403.66</v>
      </c>
      <c r="CC71" s="9">
        <v>557</v>
      </c>
      <c r="CD71" s="8">
        <v>665733.39</v>
      </c>
      <c r="CE71" s="9">
        <v>269</v>
      </c>
      <c r="CF71" s="8">
        <v>123653.73</v>
      </c>
      <c r="CG71" s="9">
        <v>668</v>
      </c>
      <c r="CH71" s="8">
        <v>32016.54</v>
      </c>
      <c r="CI71" s="9">
        <v>85</v>
      </c>
      <c r="CJ71" s="8">
        <v>640850.27</v>
      </c>
      <c r="CK71" s="9">
        <v>9</v>
      </c>
      <c r="CL71" s="40">
        <v>119008.71</v>
      </c>
      <c r="CM71" s="9"/>
      <c r="CN71" s="8"/>
      <c r="CO71" s="9">
        <v>0</v>
      </c>
      <c r="CP71" s="40">
        <v>0</v>
      </c>
      <c r="CQ71" s="9">
        <v>158</v>
      </c>
      <c r="CR71" s="8">
        <v>607260.34</v>
      </c>
    </row>
    <row r="72" spans="1:96" x14ac:dyDescent="0.25">
      <c r="A72" s="12">
        <v>57</v>
      </c>
      <c r="B72" s="18" t="s">
        <v>50</v>
      </c>
      <c r="C72" s="12">
        <v>330025</v>
      </c>
      <c r="D72" s="25" t="s">
        <v>171</v>
      </c>
      <c r="E72" s="25" t="s">
        <v>155</v>
      </c>
      <c r="F72" s="31" t="s">
        <v>172</v>
      </c>
      <c r="G72" s="8">
        <f t="shared" si="6"/>
        <v>13074760.810000001</v>
      </c>
      <c r="H72" s="8">
        <f t="shared" si="7"/>
        <v>7553761.79</v>
      </c>
      <c r="I72" s="9">
        <f t="shared" si="19"/>
        <v>7498</v>
      </c>
      <c r="J72" s="8">
        <f t="shared" si="19"/>
        <v>4890268.21</v>
      </c>
      <c r="K72" s="9">
        <f t="shared" si="19"/>
        <v>2133</v>
      </c>
      <c r="L72" s="8">
        <f t="shared" si="19"/>
        <v>848469.49</v>
      </c>
      <c r="M72" s="9">
        <f t="shared" si="19"/>
        <v>2417</v>
      </c>
      <c r="N72" s="8">
        <f t="shared" si="19"/>
        <v>1815024.09</v>
      </c>
      <c r="O72" s="9">
        <f t="shared" si="19"/>
        <v>395</v>
      </c>
      <c r="P72" s="8">
        <f t="shared" si="19"/>
        <v>2986266.36</v>
      </c>
      <c r="Q72" s="9">
        <f t="shared" si="19"/>
        <v>17</v>
      </c>
      <c r="R72" s="8">
        <f t="shared" si="19"/>
        <v>269511.21999999997</v>
      </c>
      <c r="S72" s="9">
        <f t="shared" si="19"/>
        <v>0</v>
      </c>
      <c r="T72" s="8">
        <f t="shared" si="19"/>
        <v>0</v>
      </c>
      <c r="U72" s="9">
        <f t="shared" si="19"/>
        <v>0</v>
      </c>
      <c r="V72" s="8">
        <f t="shared" si="19"/>
        <v>0</v>
      </c>
      <c r="W72" s="9">
        <f t="shared" si="19"/>
        <v>980</v>
      </c>
      <c r="X72" s="8">
        <f t="shared" si="18"/>
        <v>2265221.44</v>
      </c>
      <c r="Y72" s="8">
        <f t="shared" si="9"/>
        <v>3296709.73</v>
      </c>
      <c r="Z72" s="8">
        <f t="shared" si="10"/>
        <v>1916459.97</v>
      </c>
      <c r="AA72" s="9">
        <v>1875</v>
      </c>
      <c r="AB72" s="8">
        <v>1236857.01</v>
      </c>
      <c r="AC72" s="9">
        <v>533</v>
      </c>
      <c r="AD72" s="8">
        <v>212117.37</v>
      </c>
      <c r="AE72" s="9">
        <v>604</v>
      </c>
      <c r="AF72" s="8">
        <v>467485.59</v>
      </c>
      <c r="AG72" s="9">
        <v>99</v>
      </c>
      <c r="AH72" s="8">
        <v>746566.59</v>
      </c>
      <c r="AI72" s="9">
        <v>4</v>
      </c>
      <c r="AJ72" s="40">
        <v>67377.81</v>
      </c>
      <c r="AK72" s="9"/>
      <c r="AL72" s="8"/>
      <c r="AM72" s="9">
        <v>0</v>
      </c>
      <c r="AN72" s="40">
        <v>0</v>
      </c>
      <c r="AO72" s="9">
        <v>245</v>
      </c>
      <c r="AP72" s="8">
        <v>566305.36</v>
      </c>
      <c r="AQ72" s="8">
        <f t="shared" si="11"/>
        <v>3296709.73</v>
      </c>
      <c r="AR72" s="8">
        <f t="shared" si="12"/>
        <v>1916459.97</v>
      </c>
      <c r="AS72" s="9">
        <v>1875</v>
      </c>
      <c r="AT72" s="8">
        <v>1236857.01</v>
      </c>
      <c r="AU72" s="9">
        <v>533</v>
      </c>
      <c r="AV72" s="8">
        <v>212117.37</v>
      </c>
      <c r="AW72" s="9">
        <v>604</v>
      </c>
      <c r="AX72" s="8">
        <v>467485.59</v>
      </c>
      <c r="AY72" s="9">
        <v>99</v>
      </c>
      <c r="AZ72" s="8">
        <v>746566.59</v>
      </c>
      <c r="BA72" s="9">
        <v>4</v>
      </c>
      <c r="BB72" s="40">
        <v>67377.81</v>
      </c>
      <c r="BC72" s="9"/>
      <c r="BD72" s="8"/>
      <c r="BE72" s="9">
        <v>0</v>
      </c>
      <c r="BF72" s="40">
        <v>0</v>
      </c>
      <c r="BG72" s="9">
        <v>245</v>
      </c>
      <c r="BH72" s="8">
        <v>566305.36</v>
      </c>
      <c r="BI72" s="8">
        <f t="shared" si="13"/>
        <v>3296709.73</v>
      </c>
      <c r="BJ72" s="8">
        <f t="shared" si="14"/>
        <v>1916459.97</v>
      </c>
      <c r="BK72" s="9">
        <v>1875</v>
      </c>
      <c r="BL72" s="8">
        <v>1236857.01</v>
      </c>
      <c r="BM72" s="9">
        <v>533</v>
      </c>
      <c r="BN72" s="8">
        <v>212117.37</v>
      </c>
      <c r="BO72" s="9">
        <v>604</v>
      </c>
      <c r="BP72" s="8">
        <v>467485.59</v>
      </c>
      <c r="BQ72" s="9">
        <v>99</v>
      </c>
      <c r="BR72" s="8">
        <v>746566.59</v>
      </c>
      <c r="BS72" s="9">
        <v>4</v>
      </c>
      <c r="BT72" s="40">
        <v>67377.81</v>
      </c>
      <c r="BU72" s="9"/>
      <c r="BV72" s="8"/>
      <c r="BW72" s="9">
        <v>0</v>
      </c>
      <c r="BX72" s="40">
        <v>0</v>
      </c>
      <c r="BY72" s="9">
        <v>245</v>
      </c>
      <c r="BZ72" s="8">
        <v>566305.36</v>
      </c>
      <c r="CA72" s="8">
        <f t="shared" si="15"/>
        <v>3184631.62</v>
      </c>
      <c r="CB72" s="8">
        <f t="shared" si="16"/>
        <v>1804381.88</v>
      </c>
      <c r="CC72" s="9">
        <v>1873</v>
      </c>
      <c r="CD72" s="8">
        <v>1179697.18</v>
      </c>
      <c r="CE72" s="9">
        <v>534</v>
      </c>
      <c r="CF72" s="8">
        <v>212117.38</v>
      </c>
      <c r="CG72" s="9">
        <v>605</v>
      </c>
      <c r="CH72" s="8">
        <v>412567.32</v>
      </c>
      <c r="CI72" s="9">
        <v>98</v>
      </c>
      <c r="CJ72" s="8">
        <v>746566.59</v>
      </c>
      <c r="CK72" s="9">
        <v>5</v>
      </c>
      <c r="CL72" s="40">
        <v>67377.789999999994</v>
      </c>
      <c r="CM72" s="9"/>
      <c r="CN72" s="8"/>
      <c r="CO72" s="9">
        <v>0</v>
      </c>
      <c r="CP72" s="40">
        <v>0</v>
      </c>
      <c r="CQ72" s="9">
        <v>245</v>
      </c>
      <c r="CR72" s="8">
        <v>566305.36</v>
      </c>
    </row>
    <row r="73" spans="1:96" x14ac:dyDescent="0.25">
      <c r="A73" s="12">
        <v>58</v>
      </c>
      <c r="B73" s="18" t="s">
        <v>51</v>
      </c>
      <c r="C73" s="12">
        <v>330031</v>
      </c>
      <c r="D73" s="25" t="s">
        <v>171</v>
      </c>
      <c r="E73" s="25" t="s">
        <v>155</v>
      </c>
      <c r="F73" s="31" t="s">
        <v>172</v>
      </c>
      <c r="G73" s="8">
        <f t="shared" si="6"/>
        <v>20794563.559999999</v>
      </c>
      <c r="H73" s="8">
        <f t="shared" si="7"/>
        <v>13217654.140000001</v>
      </c>
      <c r="I73" s="9">
        <f t="shared" si="19"/>
        <v>11731</v>
      </c>
      <c r="J73" s="8">
        <f t="shared" si="19"/>
        <v>10424053.34</v>
      </c>
      <c r="K73" s="9">
        <f t="shared" si="19"/>
        <v>1291</v>
      </c>
      <c r="L73" s="8">
        <f t="shared" si="19"/>
        <v>595423.62</v>
      </c>
      <c r="M73" s="9">
        <f t="shared" si="19"/>
        <v>2306</v>
      </c>
      <c r="N73" s="8">
        <f t="shared" si="19"/>
        <v>2198177.1800000002</v>
      </c>
      <c r="O73" s="9">
        <f t="shared" si="19"/>
        <v>580</v>
      </c>
      <c r="P73" s="8">
        <f t="shared" si="19"/>
        <v>4381208.08</v>
      </c>
      <c r="Q73" s="9">
        <f t="shared" si="19"/>
        <v>45</v>
      </c>
      <c r="R73" s="8">
        <f t="shared" si="19"/>
        <v>712877.02</v>
      </c>
      <c r="S73" s="9">
        <f t="shared" si="19"/>
        <v>0</v>
      </c>
      <c r="T73" s="8">
        <f t="shared" si="19"/>
        <v>0</v>
      </c>
      <c r="U73" s="9">
        <f t="shared" si="19"/>
        <v>0</v>
      </c>
      <c r="V73" s="8">
        <f t="shared" si="19"/>
        <v>0</v>
      </c>
      <c r="W73" s="9">
        <f t="shared" si="19"/>
        <v>1624</v>
      </c>
      <c r="X73" s="8">
        <f t="shared" si="18"/>
        <v>2482824.3199999998</v>
      </c>
      <c r="Y73" s="8">
        <f t="shared" si="9"/>
        <v>5260513.95</v>
      </c>
      <c r="Z73" s="8">
        <f t="shared" si="10"/>
        <v>3366286.59</v>
      </c>
      <c r="AA73" s="9">
        <v>2933</v>
      </c>
      <c r="AB73" s="8">
        <v>2646849.5499999998</v>
      </c>
      <c r="AC73" s="9">
        <v>323</v>
      </c>
      <c r="AD73" s="8">
        <v>148855.91</v>
      </c>
      <c r="AE73" s="9">
        <v>577</v>
      </c>
      <c r="AF73" s="8">
        <v>570581.13</v>
      </c>
      <c r="AG73" s="9">
        <v>145</v>
      </c>
      <c r="AH73" s="8">
        <v>1095302.02</v>
      </c>
      <c r="AI73" s="9">
        <v>11</v>
      </c>
      <c r="AJ73" s="40">
        <v>178219.26</v>
      </c>
      <c r="AK73" s="9"/>
      <c r="AL73" s="8"/>
      <c r="AM73" s="9">
        <v>0</v>
      </c>
      <c r="AN73" s="40">
        <v>0</v>
      </c>
      <c r="AO73" s="9">
        <v>406</v>
      </c>
      <c r="AP73" s="8">
        <v>620706.07999999996</v>
      </c>
      <c r="AQ73" s="8">
        <f t="shared" si="11"/>
        <v>5260513.95</v>
      </c>
      <c r="AR73" s="8">
        <f t="shared" si="12"/>
        <v>3366286.59</v>
      </c>
      <c r="AS73" s="9">
        <v>2933</v>
      </c>
      <c r="AT73" s="8">
        <v>2646849.5499999998</v>
      </c>
      <c r="AU73" s="9">
        <v>323</v>
      </c>
      <c r="AV73" s="8">
        <v>148855.91</v>
      </c>
      <c r="AW73" s="9">
        <v>577</v>
      </c>
      <c r="AX73" s="8">
        <v>570581.13</v>
      </c>
      <c r="AY73" s="9">
        <v>145</v>
      </c>
      <c r="AZ73" s="8">
        <v>1095302.02</v>
      </c>
      <c r="BA73" s="9">
        <v>11</v>
      </c>
      <c r="BB73" s="40">
        <v>178219.26</v>
      </c>
      <c r="BC73" s="9"/>
      <c r="BD73" s="8"/>
      <c r="BE73" s="9">
        <v>0</v>
      </c>
      <c r="BF73" s="40">
        <v>0</v>
      </c>
      <c r="BG73" s="9">
        <v>406</v>
      </c>
      <c r="BH73" s="8">
        <v>620706.07999999996</v>
      </c>
      <c r="BI73" s="8">
        <f t="shared" si="13"/>
        <v>5260513.95</v>
      </c>
      <c r="BJ73" s="8">
        <f t="shared" si="14"/>
        <v>3366286.59</v>
      </c>
      <c r="BK73" s="9">
        <v>2933</v>
      </c>
      <c r="BL73" s="8">
        <v>2646849.5499999998</v>
      </c>
      <c r="BM73" s="9">
        <v>323</v>
      </c>
      <c r="BN73" s="8">
        <v>148855.91</v>
      </c>
      <c r="BO73" s="9">
        <v>577</v>
      </c>
      <c r="BP73" s="8">
        <v>570581.13</v>
      </c>
      <c r="BQ73" s="9">
        <v>145</v>
      </c>
      <c r="BR73" s="8">
        <v>1095302.02</v>
      </c>
      <c r="BS73" s="9">
        <v>11</v>
      </c>
      <c r="BT73" s="40">
        <v>178219.26</v>
      </c>
      <c r="BU73" s="9"/>
      <c r="BV73" s="8"/>
      <c r="BW73" s="9">
        <v>0</v>
      </c>
      <c r="BX73" s="40">
        <v>0</v>
      </c>
      <c r="BY73" s="9">
        <v>406</v>
      </c>
      <c r="BZ73" s="8">
        <v>620706.07999999996</v>
      </c>
      <c r="CA73" s="8">
        <f t="shared" si="15"/>
        <v>5013021.71</v>
      </c>
      <c r="CB73" s="8">
        <f t="shared" si="16"/>
        <v>3118794.37</v>
      </c>
      <c r="CC73" s="9">
        <v>2932</v>
      </c>
      <c r="CD73" s="8">
        <v>2483504.69</v>
      </c>
      <c r="CE73" s="9">
        <v>322</v>
      </c>
      <c r="CF73" s="8">
        <v>148855.89000000001</v>
      </c>
      <c r="CG73" s="9">
        <v>575</v>
      </c>
      <c r="CH73" s="8">
        <v>486433.79</v>
      </c>
      <c r="CI73" s="9">
        <v>145</v>
      </c>
      <c r="CJ73" s="8">
        <v>1095302.02</v>
      </c>
      <c r="CK73" s="9">
        <v>12</v>
      </c>
      <c r="CL73" s="40">
        <v>178219.24</v>
      </c>
      <c r="CM73" s="9"/>
      <c r="CN73" s="8"/>
      <c r="CO73" s="9">
        <v>0</v>
      </c>
      <c r="CP73" s="40">
        <v>0</v>
      </c>
      <c r="CQ73" s="9">
        <v>406</v>
      </c>
      <c r="CR73" s="8">
        <v>620706.07999999996</v>
      </c>
    </row>
    <row r="74" spans="1:96" x14ac:dyDescent="0.25">
      <c r="A74" s="12">
        <v>59</v>
      </c>
      <c r="B74" s="18" t="s">
        <v>52</v>
      </c>
      <c r="C74" s="12">
        <v>330026</v>
      </c>
      <c r="D74" s="25" t="s">
        <v>171</v>
      </c>
      <c r="E74" s="25" t="s">
        <v>155</v>
      </c>
      <c r="F74" s="31" t="s">
        <v>172</v>
      </c>
      <c r="G74" s="8">
        <f t="shared" si="6"/>
        <v>2842177.86</v>
      </c>
      <c r="H74" s="8">
        <f t="shared" si="7"/>
        <v>1867226.81</v>
      </c>
      <c r="I74" s="9">
        <f t="shared" ref="I74:W90" si="20">AA74+AS74+BK74+CC74</f>
        <v>842</v>
      </c>
      <c r="J74" s="8">
        <f t="shared" si="20"/>
        <v>599567.35</v>
      </c>
      <c r="K74" s="9">
        <f t="shared" si="20"/>
        <v>411</v>
      </c>
      <c r="L74" s="8">
        <f t="shared" si="20"/>
        <v>196112.76</v>
      </c>
      <c r="M74" s="9">
        <f t="shared" si="20"/>
        <v>492</v>
      </c>
      <c r="N74" s="8">
        <f t="shared" si="20"/>
        <v>1071546.7</v>
      </c>
      <c r="O74" s="9">
        <f t="shared" si="20"/>
        <v>25</v>
      </c>
      <c r="P74" s="8">
        <f t="shared" si="20"/>
        <v>190304.55</v>
      </c>
      <c r="Q74" s="9">
        <f t="shared" si="20"/>
        <v>0</v>
      </c>
      <c r="R74" s="8">
        <f t="shared" si="20"/>
        <v>0</v>
      </c>
      <c r="S74" s="9">
        <f t="shared" si="20"/>
        <v>0</v>
      </c>
      <c r="T74" s="8">
        <f t="shared" si="20"/>
        <v>0</v>
      </c>
      <c r="U74" s="9">
        <f t="shared" si="20"/>
        <v>0</v>
      </c>
      <c r="V74" s="8">
        <f t="shared" si="20"/>
        <v>0</v>
      </c>
      <c r="W74" s="9">
        <f t="shared" si="20"/>
        <v>206</v>
      </c>
      <c r="X74" s="8">
        <f t="shared" si="18"/>
        <v>784646.5</v>
      </c>
      <c r="Y74" s="8">
        <f t="shared" si="9"/>
        <v>726020.74</v>
      </c>
      <c r="Z74" s="8">
        <f t="shared" si="10"/>
        <v>482282.97</v>
      </c>
      <c r="AA74" s="9">
        <v>211</v>
      </c>
      <c r="AB74" s="8">
        <v>153296.62</v>
      </c>
      <c r="AC74" s="9">
        <v>103</v>
      </c>
      <c r="AD74" s="8">
        <v>49028.19</v>
      </c>
      <c r="AE74" s="9">
        <v>123</v>
      </c>
      <c r="AF74" s="8">
        <v>279958.15999999997</v>
      </c>
      <c r="AG74" s="9">
        <v>6</v>
      </c>
      <c r="AH74" s="8">
        <v>47576.14</v>
      </c>
      <c r="AI74" s="9">
        <v>0</v>
      </c>
      <c r="AJ74" s="40">
        <v>0</v>
      </c>
      <c r="AK74" s="9"/>
      <c r="AL74" s="8"/>
      <c r="AM74" s="9">
        <v>0</v>
      </c>
      <c r="AN74" s="40">
        <v>0</v>
      </c>
      <c r="AO74" s="9">
        <v>52</v>
      </c>
      <c r="AP74" s="8">
        <v>196161.63</v>
      </c>
      <c r="AQ74" s="8">
        <f t="shared" si="11"/>
        <v>726020.74</v>
      </c>
      <c r="AR74" s="8">
        <f t="shared" si="12"/>
        <v>482282.97</v>
      </c>
      <c r="AS74" s="9">
        <v>211</v>
      </c>
      <c r="AT74" s="8">
        <v>153296.62</v>
      </c>
      <c r="AU74" s="9">
        <v>103</v>
      </c>
      <c r="AV74" s="8">
        <v>49028.19</v>
      </c>
      <c r="AW74" s="9">
        <v>123</v>
      </c>
      <c r="AX74" s="8">
        <v>279958.15999999997</v>
      </c>
      <c r="AY74" s="9">
        <v>6</v>
      </c>
      <c r="AZ74" s="8">
        <v>47576.14</v>
      </c>
      <c r="BA74" s="9">
        <v>0</v>
      </c>
      <c r="BB74" s="40">
        <v>0</v>
      </c>
      <c r="BC74" s="9"/>
      <c r="BD74" s="8"/>
      <c r="BE74" s="9">
        <v>0</v>
      </c>
      <c r="BF74" s="40">
        <v>0</v>
      </c>
      <c r="BG74" s="9">
        <v>52</v>
      </c>
      <c r="BH74" s="8">
        <v>196161.63</v>
      </c>
      <c r="BI74" s="8">
        <f t="shared" si="13"/>
        <v>726020.73</v>
      </c>
      <c r="BJ74" s="8">
        <f t="shared" si="14"/>
        <v>482282.97</v>
      </c>
      <c r="BK74" s="9">
        <v>211</v>
      </c>
      <c r="BL74" s="8">
        <v>153296.62</v>
      </c>
      <c r="BM74" s="9">
        <v>103</v>
      </c>
      <c r="BN74" s="8">
        <v>49028.19</v>
      </c>
      <c r="BO74" s="9">
        <v>123</v>
      </c>
      <c r="BP74" s="8">
        <v>279958.15999999997</v>
      </c>
      <c r="BQ74" s="9">
        <v>6</v>
      </c>
      <c r="BR74" s="8">
        <v>47576.14</v>
      </c>
      <c r="BS74" s="9">
        <v>0</v>
      </c>
      <c r="BT74" s="40">
        <v>0</v>
      </c>
      <c r="BU74" s="9"/>
      <c r="BV74" s="8"/>
      <c r="BW74" s="9">
        <v>0</v>
      </c>
      <c r="BX74" s="40">
        <v>0</v>
      </c>
      <c r="BY74" s="9">
        <v>51</v>
      </c>
      <c r="BZ74" s="8">
        <v>196161.62</v>
      </c>
      <c r="CA74" s="8">
        <f t="shared" si="15"/>
        <v>664115.65</v>
      </c>
      <c r="CB74" s="8">
        <f t="shared" si="16"/>
        <v>420377.9</v>
      </c>
      <c r="CC74" s="9">
        <v>209</v>
      </c>
      <c r="CD74" s="8">
        <v>139677.49</v>
      </c>
      <c r="CE74" s="9">
        <v>102</v>
      </c>
      <c r="CF74" s="8">
        <v>49028.19</v>
      </c>
      <c r="CG74" s="9">
        <v>123</v>
      </c>
      <c r="CH74" s="8">
        <v>231672.22</v>
      </c>
      <c r="CI74" s="9">
        <v>7</v>
      </c>
      <c r="CJ74" s="8">
        <v>47576.13</v>
      </c>
      <c r="CK74" s="9">
        <v>0</v>
      </c>
      <c r="CL74" s="40">
        <v>0</v>
      </c>
      <c r="CM74" s="9"/>
      <c r="CN74" s="8"/>
      <c r="CO74" s="9">
        <v>0</v>
      </c>
      <c r="CP74" s="40">
        <v>0</v>
      </c>
      <c r="CQ74" s="9">
        <v>51</v>
      </c>
      <c r="CR74" s="8">
        <v>196161.62</v>
      </c>
    </row>
    <row r="75" spans="1:96" x14ac:dyDescent="0.25">
      <c r="A75" s="12">
        <v>60</v>
      </c>
      <c r="B75" s="18" t="s">
        <v>53</v>
      </c>
      <c r="C75" s="12">
        <v>330365</v>
      </c>
      <c r="D75" s="25" t="s">
        <v>171</v>
      </c>
      <c r="E75" s="25" t="s">
        <v>167</v>
      </c>
      <c r="F75" s="31" t="s">
        <v>172</v>
      </c>
      <c r="G75" s="8">
        <f t="shared" ref="G75:G138" si="21">H75+P75+R75+X75</f>
        <v>8857627.7699999996</v>
      </c>
      <c r="H75" s="8">
        <f t="shared" ref="H75:H138" si="22">J75+L75+N75</f>
        <v>5886184.2599999998</v>
      </c>
      <c r="I75" s="9">
        <f t="shared" si="20"/>
        <v>7497</v>
      </c>
      <c r="J75" s="8">
        <f t="shared" si="20"/>
        <v>3345700.76</v>
      </c>
      <c r="K75" s="9">
        <f t="shared" si="20"/>
        <v>264</v>
      </c>
      <c r="L75" s="8">
        <f t="shared" si="20"/>
        <v>115880.36</v>
      </c>
      <c r="M75" s="9">
        <f t="shared" si="20"/>
        <v>1600</v>
      </c>
      <c r="N75" s="8">
        <f t="shared" si="20"/>
        <v>2424603.14</v>
      </c>
      <c r="O75" s="9">
        <f t="shared" si="20"/>
        <v>245</v>
      </c>
      <c r="P75" s="8">
        <f t="shared" si="20"/>
        <v>2382416.58</v>
      </c>
      <c r="Q75" s="9">
        <f t="shared" si="20"/>
        <v>45</v>
      </c>
      <c r="R75" s="8">
        <f t="shared" si="20"/>
        <v>589026.93000000005</v>
      </c>
      <c r="S75" s="9">
        <f t="shared" si="20"/>
        <v>0</v>
      </c>
      <c r="T75" s="8">
        <f t="shared" si="20"/>
        <v>0</v>
      </c>
      <c r="U75" s="9">
        <f t="shared" si="20"/>
        <v>0</v>
      </c>
      <c r="V75" s="8">
        <f t="shared" si="20"/>
        <v>0</v>
      </c>
      <c r="W75" s="9">
        <f t="shared" si="20"/>
        <v>0</v>
      </c>
      <c r="X75" s="8">
        <f t="shared" si="18"/>
        <v>0</v>
      </c>
      <c r="Y75" s="8">
        <f t="shared" ref="Y75:Y138" si="23">Z75+AH75+AJ75+AP75</f>
        <v>2254662.84</v>
      </c>
      <c r="Z75" s="8">
        <f t="shared" ref="Z75:Z138" si="24">AB75+AD75+AF75</f>
        <v>1511801.96</v>
      </c>
      <c r="AA75" s="9">
        <v>1874</v>
      </c>
      <c r="AB75" s="8">
        <v>858968.49</v>
      </c>
      <c r="AC75" s="9">
        <v>66</v>
      </c>
      <c r="AD75" s="8">
        <v>28970.09</v>
      </c>
      <c r="AE75" s="9">
        <v>400</v>
      </c>
      <c r="AF75" s="8">
        <v>623863.38</v>
      </c>
      <c r="AG75" s="9">
        <v>61</v>
      </c>
      <c r="AH75" s="8">
        <v>595604.15</v>
      </c>
      <c r="AI75" s="9">
        <v>11</v>
      </c>
      <c r="AJ75" s="40">
        <v>147256.73000000001</v>
      </c>
      <c r="AK75" s="9"/>
      <c r="AL75" s="8"/>
      <c r="AM75" s="9">
        <v>0</v>
      </c>
      <c r="AN75" s="40">
        <v>0</v>
      </c>
      <c r="AO75" s="9"/>
      <c r="AP75" s="8">
        <v>0</v>
      </c>
      <c r="AQ75" s="8">
        <f t="shared" ref="AQ75:AQ138" si="25">AR75+AZ75+BB75+BH75</f>
        <v>2254662.84</v>
      </c>
      <c r="AR75" s="8">
        <f t="shared" ref="AR75:AR138" si="26">AT75+AV75+AX75</f>
        <v>1511801.96</v>
      </c>
      <c r="AS75" s="9">
        <v>1874</v>
      </c>
      <c r="AT75" s="8">
        <v>858968.49</v>
      </c>
      <c r="AU75" s="9">
        <v>66</v>
      </c>
      <c r="AV75" s="8">
        <v>28970.09</v>
      </c>
      <c r="AW75" s="9">
        <v>400</v>
      </c>
      <c r="AX75" s="8">
        <v>623863.38</v>
      </c>
      <c r="AY75" s="9">
        <v>61</v>
      </c>
      <c r="AZ75" s="8">
        <v>595604.15</v>
      </c>
      <c r="BA75" s="9">
        <v>11</v>
      </c>
      <c r="BB75" s="40">
        <v>147256.73000000001</v>
      </c>
      <c r="BC75" s="9"/>
      <c r="BD75" s="8"/>
      <c r="BE75" s="9">
        <v>0</v>
      </c>
      <c r="BF75" s="40">
        <v>0</v>
      </c>
      <c r="BG75" s="9">
        <v>0</v>
      </c>
      <c r="BH75" s="8">
        <v>0</v>
      </c>
      <c r="BI75" s="8">
        <f t="shared" ref="BI75:BI138" si="27">BJ75+BR75+BT75+BZ75</f>
        <v>2254662.84</v>
      </c>
      <c r="BJ75" s="8">
        <f t="shared" ref="BJ75:BJ138" si="28">BL75+BN75+BP75</f>
        <v>1511801.96</v>
      </c>
      <c r="BK75" s="9">
        <v>1874</v>
      </c>
      <c r="BL75" s="8">
        <v>858968.49</v>
      </c>
      <c r="BM75" s="9">
        <v>66</v>
      </c>
      <c r="BN75" s="8">
        <v>28970.09</v>
      </c>
      <c r="BO75" s="9">
        <v>400</v>
      </c>
      <c r="BP75" s="8">
        <v>623863.38</v>
      </c>
      <c r="BQ75" s="9">
        <v>61</v>
      </c>
      <c r="BR75" s="8">
        <v>595604.15</v>
      </c>
      <c r="BS75" s="9">
        <v>11</v>
      </c>
      <c r="BT75" s="40">
        <v>147256.73000000001</v>
      </c>
      <c r="BU75" s="9"/>
      <c r="BV75" s="8"/>
      <c r="BW75" s="9">
        <v>0</v>
      </c>
      <c r="BX75" s="40">
        <v>0</v>
      </c>
      <c r="BY75" s="9">
        <v>0</v>
      </c>
      <c r="BZ75" s="8">
        <v>0</v>
      </c>
      <c r="CA75" s="8">
        <f t="shared" ref="CA75:CA138" si="29">CB75+CJ75+CL75+CR75</f>
        <v>2093639.25</v>
      </c>
      <c r="CB75" s="8">
        <f t="shared" ref="CB75:CB138" si="30">CD75+CF75+CH75</f>
        <v>1350778.38</v>
      </c>
      <c r="CC75" s="9">
        <v>1875</v>
      </c>
      <c r="CD75" s="8">
        <v>768795.29</v>
      </c>
      <c r="CE75" s="9">
        <v>66</v>
      </c>
      <c r="CF75" s="8">
        <v>28970.09</v>
      </c>
      <c r="CG75" s="9">
        <v>400</v>
      </c>
      <c r="CH75" s="8">
        <v>553013</v>
      </c>
      <c r="CI75" s="9">
        <v>62</v>
      </c>
      <c r="CJ75" s="8">
        <v>595604.13</v>
      </c>
      <c r="CK75" s="9">
        <v>12</v>
      </c>
      <c r="CL75" s="40">
        <v>147256.74</v>
      </c>
      <c r="CM75" s="9"/>
      <c r="CN75" s="8"/>
      <c r="CO75" s="9">
        <v>0</v>
      </c>
      <c r="CP75" s="40">
        <v>0</v>
      </c>
      <c r="CQ75" s="9">
        <v>0</v>
      </c>
      <c r="CR75" s="8">
        <v>0</v>
      </c>
    </row>
    <row r="76" spans="1:96" x14ac:dyDescent="0.25">
      <c r="A76" s="12">
        <v>61</v>
      </c>
      <c r="B76" s="13" t="s">
        <v>131</v>
      </c>
      <c r="C76" s="12" t="s">
        <v>173</v>
      </c>
      <c r="D76" s="25" t="s">
        <v>171</v>
      </c>
      <c r="E76" s="25" t="s">
        <v>161</v>
      </c>
      <c r="F76" s="31" t="s">
        <v>172</v>
      </c>
      <c r="G76" s="8">
        <f t="shared" si="21"/>
        <v>0</v>
      </c>
      <c r="H76" s="8">
        <f t="shared" si="22"/>
        <v>0</v>
      </c>
      <c r="I76" s="9">
        <f t="shared" si="20"/>
        <v>0</v>
      </c>
      <c r="J76" s="8">
        <f t="shared" si="20"/>
        <v>0</v>
      </c>
      <c r="K76" s="9">
        <f t="shared" si="20"/>
        <v>0</v>
      </c>
      <c r="L76" s="8">
        <f t="shared" si="20"/>
        <v>0</v>
      </c>
      <c r="M76" s="9">
        <f t="shared" si="20"/>
        <v>0</v>
      </c>
      <c r="N76" s="8">
        <f t="shared" si="20"/>
        <v>0</v>
      </c>
      <c r="O76" s="9">
        <f t="shared" si="20"/>
        <v>0</v>
      </c>
      <c r="P76" s="8">
        <f t="shared" si="20"/>
        <v>0</v>
      </c>
      <c r="Q76" s="9">
        <f t="shared" si="20"/>
        <v>0</v>
      </c>
      <c r="R76" s="8">
        <f t="shared" si="20"/>
        <v>0</v>
      </c>
      <c r="S76" s="9">
        <f t="shared" si="20"/>
        <v>0</v>
      </c>
      <c r="T76" s="8">
        <f t="shared" si="20"/>
        <v>0</v>
      </c>
      <c r="U76" s="9">
        <f t="shared" si="20"/>
        <v>0</v>
      </c>
      <c r="V76" s="8">
        <f t="shared" si="20"/>
        <v>0</v>
      </c>
      <c r="W76" s="9">
        <f t="shared" si="20"/>
        <v>0</v>
      </c>
      <c r="X76" s="8">
        <f t="shared" si="18"/>
        <v>0</v>
      </c>
      <c r="Y76" s="8">
        <f t="shared" si="23"/>
        <v>0</v>
      </c>
      <c r="Z76" s="8">
        <f t="shared" si="24"/>
        <v>0</v>
      </c>
      <c r="AA76" s="9">
        <v>0</v>
      </c>
      <c r="AB76" s="8">
        <v>0</v>
      </c>
      <c r="AC76" s="9">
        <v>0</v>
      </c>
      <c r="AD76" s="8">
        <v>0</v>
      </c>
      <c r="AE76" s="9">
        <v>0</v>
      </c>
      <c r="AF76" s="8">
        <v>0</v>
      </c>
      <c r="AG76" s="9">
        <v>0</v>
      </c>
      <c r="AH76" s="8">
        <v>0</v>
      </c>
      <c r="AI76" s="9">
        <v>0</v>
      </c>
      <c r="AJ76" s="40">
        <v>0</v>
      </c>
      <c r="AK76" s="9"/>
      <c r="AL76" s="8"/>
      <c r="AM76" s="9">
        <v>0</v>
      </c>
      <c r="AN76" s="40">
        <v>0</v>
      </c>
      <c r="AO76" s="9"/>
      <c r="AP76" s="8">
        <v>0</v>
      </c>
      <c r="AQ76" s="8">
        <f t="shared" si="25"/>
        <v>0</v>
      </c>
      <c r="AR76" s="8">
        <f t="shared" si="26"/>
        <v>0</v>
      </c>
      <c r="AS76" s="9">
        <v>0</v>
      </c>
      <c r="AT76" s="8">
        <v>0</v>
      </c>
      <c r="AU76" s="9">
        <v>0</v>
      </c>
      <c r="AV76" s="8">
        <v>0</v>
      </c>
      <c r="AW76" s="9">
        <v>0</v>
      </c>
      <c r="AX76" s="8">
        <v>0</v>
      </c>
      <c r="AY76" s="9">
        <v>0</v>
      </c>
      <c r="AZ76" s="8">
        <v>0</v>
      </c>
      <c r="BA76" s="9">
        <v>0</v>
      </c>
      <c r="BB76" s="40">
        <v>0</v>
      </c>
      <c r="BC76" s="9"/>
      <c r="BD76" s="8"/>
      <c r="BE76" s="9">
        <v>0</v>
      </c>
      <c r="BF76" s="40">
        <v>0</v>
      </c>
      <c r="BG76" s="9">
        <v>0</v>
      </c>
      <c r="BH76" s="8">
        <v>0</v>
      </c>
      <c r="BI76" s="8">
        <f t="shared" si="27"/>
        <v>0</v>
      </c>
      <c r="BJ76" s="8">
        <f t="shared" si="28"/>
        <v>0</v>
      </c>
      <c r="BK76" s="9">
        <v>0</v>
      </c>
      <c r="BL76" s="8">
        <v>0</v>
      </c>
      <c r="BM76" s="9">
        <v>0</v>
      </c>
      <c r="BN76" s="8">
        <v>0</v>
      </c>
      <c r="BO76" s="9">
        <v>0</v>
      </c>
      <c r="BP76" s="8">
        <v>0</v>
      </c>
      <c r="BQ76" s="9">
        <v>0</v>
      </c>
      <c r="BR76" s="8">
        <v>0</v>
      </c>
      <c r="BS76" s="9">
        <v>0</v>
      </c>
      <c r="BT76" s="40">
        <v>0</v>
      </c>
      <c r="BU76" s="9"/>
      <c r="BV76" s="8"/>
      <c r="BW76" s="9">
        <v>0</v>
      </c>
      <c r="BX76" s="40">
        <v>0</v>
      </c>
      <c r="BY76" s="9">
        <v>0</v>
      </c>
      <c r="BZ76" s="8">
        <v>0</v>
      </c>
      <c r="CA76" s="8">
        <f t="shared" si="29"/>
        <v>0</v>
      </c>
      <c r="CB76" s="8">
        <f t="shared" si="30"/>
        <v>0</v>
      </c>
      <c r="CC76" s="9">
        <v>0</v>
      </c>
      <c r="CD76" s="8">
        <v>0</v>
      </c>
      <c r="CE76" s="9">
        <v>0</v>
      </c>
      <c r="CF76" s="8">
        <v>0</v>
      </c>
      <c r="CG76" s="9">
        <v>0</v>
      </c>
      <c r="CH76" s="8">
        <v>0</v>
      </c>
      <c r="CI76" s="9">
        <v>0</v>
      </c>
      <c r="CJ76" s="8">
        <v>0</v>
      </c>
      <c r="CK76" s="9">
        <v>0</v>
      </c>
      <c r="CL76" s="40">
        <v>0</v>
      </c>
      <c r="CM76" s="9"/>
      <c r="CN76" s="8"/>
      <c r="CO76" s="9">
        <v>0</v>
      </c>
      <c r="CP76" s="40">
        <v>0</v>
      </c>
      <c r="CQ76" s="9">
        <v>0</v>
      </c>
      <c r="CR76" s="8">
        <v>0</v>
      </c>
    </row>
    <row r="77" spans="1:96" x14ac:dyDescent="0.25">
      <c r="A77" s="12">
        <v>62</v>
      </c>
      <c r="B77" s="18" t="s">
        <v>132</v>
      </c>
      <c r="C77" s="12">
        <v>330406</v>
      </c>
      <c r="D77" s="25" t="s">
        <v>171</v>
      </c>
      <c r="E77" s="25" t="s">
        <v>161</v>
      </c>
      <c r="F77" s="31" t="s">
        <v>172</v>
      </c>
      <c r="G77" s="8">
        <f t="shared" si="21"/>
        <v>738796.25</v>
      </c>
      <c r="H77" s="8">
        <f t="shared" si="22"/>
        <v>738796.25</v>
      </c>
      <c r="I77" s="9">
        <f t="shared" si="20"/>
        <v>2157</v>
      </c>
      <c r="J77" s="8">
        <f t="shared" si="20"/>
        <v>213253.56</v>
      </c>
      <c r="K77" s="9">
        <f t="shared" si="20"/>
        <v>30</v>
      </c>
      <c r="L77" s="8">
        <f t="shared" si="20"/>
        <v>13677.7</v>
      </c>
      <c r="M77" s="9">
        <f t="shared" si="20"/>
        <v>626</v>
      </c>
      <c r="N77" s="8">
        <f t="shared" si="20"/>
        <v>511864.99</v>
      </c>
      <c r="O77" s="9">
        <f t="shared" si="20"/>
        <v>0</v>
      </c>
      <c r="P77" s="8">
        <f t="shared" si="20"/>
        <v>0</v>
      </c>
      <c r="Q77" s="9">
        <f t="shared" si="20"/>
        <v>0</v>
      </c>
      <c r="R77" s="8">
        <f t="shared" si="20"/>
        <v>0</v>
      </c>
      <c r="S77" s="9">
        <f t="shared" si="20"/>
        <v>0</v>
      </c>
      <c r="T77" s="8">
        <f t="shared" si="20"/>
        <v>0</v>
      </c>
      <c r="U77" s="9">
        <f t="shared" si="20"/>
        <v>0</v>
      </c>
      <c r="V77" s="8">
        <f t="shared" si="20"/>
        <v>0</v>
      </c>
      <c r="W77" s="9">
        <f t="shared" si="20"/>
        <v>0</v>
      </c>
      <c r="X77" s="8">
        <f t="shared" si="18"/>
        <v>0</v>
      </c>
      <c r="Y77" s="8">
        <f t="shared" si="23"/>
        <v>184699.07</v>
      </c>
      <c r="Z77" s="8">
        <f t="shared" si="24"/>
        <v>184699.07</v>
      </c>
      <c r="AA77" s="9">
        <v>539</v>
      </c>
      <c r="AB77" s="8">
        <v>53313.39</v>
      </c>
      <c r="AC77" s="9">
        <v>8</v>
      </c>
      <c r="AD77" s="8">
        <v>3419.43</v>
      </c>
      <c r="AE77" s="9">
        <v>157</v>
      </c>
      <c r="AF77" s="8">
        <v>127966.25</v>
      </c>
      <c r="AG77" s="9">
        <v>0</v>
      </c>
      <c r="AH77" s="8">
        <v>0</v>
      </c>
      <c r="AI77" s="9">
        <v>0</v>
      </c>
      <c r="AJ77" s="40">
        <v>0</v>
      </c>
      <c r="AK77" s="9"/>
      <c r="AL77" s="8"/>
      <c r="AM77" s="9">
        <v>0</v>
      </c>
      <c r="AN77" s="40">
        <v>0</v>
      </c>
      <c r="AO77" s="9"/>
      <c r="AP77" s="8">
        <v>0</v>
      </c>
      <c r="AQ77" s="8">
        <f t="shared" si="25"/>
        <v>184699.07</v>
      </c>
      <c r="AR77" s="8">
        <f t="shared" si="26"/>
        <v>184699.07</v>
      </c>
      <c r="AS77" s="9">
        <v>539</v>
      </c>
      <c r="AT77" s="8">
        <v>53313.39</v>
      </c>
      <c r="AU77" s="9">
        <v>8</v>
      </c>
      <c r="AV77" s="8">
        <v>3419.43</v>
      </c>
      <c r="AW77" s="9">
        <v>157</v>
      </c>
      <c r="AX77" s="8">
        <v>127966.25</v>
      </c>
      <c r="AY77" s="9">
        <v>0</v>
      </c>
      <c r="AZ77" s="8">
        <v>0</v>
      </c>
      <c r="BA77" s="9">
        <v>0</v>
      </c>
      <c r="BB77" s="40">
        <v>0</v>
      </c>
      <c r="BC77" s="9"/>
      <c r="BD77" s="8"/>
      <c r="BE77" s="9">
        <v>0</v>
      </c>
      <c r="BF77" s="40">
        <v>0</v>
      </c>
      <c r="BG77" s="9">
        <v>0</v>
      </c>
      <c r="BH77" s="8">
        <v>0</v>
      </c>
      <c r="BI77" s="8">
        <f t="shared" si="27"/>
        <v>184699.07</v>
      </c>
      <c r="BJ77" s="8">
        <f t="shared" si="28"/>
        <v>184699.07</v>
      </c>
      <c r="BK77" s="9">
        <v>539</v>
      </c>
      <c r="BL77" s="8">
        <v>53313.39</v>
      </c>
      <c r="BM77" s="9">
        <v>8</v>
      </c>
      <c r="BN77" s="8">
        <v>3419.43</v>
      </c>
      <c r="BO77" s="9">
        <v>157</v>
      </c>
      <c r="BP77" s="8">
        <v>127966.25</v>
      </c>
      <c r="BQ77" s="9">
        <v>0</v>
      </c>
      <c r="BR77" s="8">
        <v>0</v>
      </c>
      <c r="BS77" s="9">
        <v>0</v>
      </c>
      <c r="BT77" s="40">
        <v>0</v>
      </c>
      <c r="BU77" s="9"/>
      <c r="BV77" s="8"/>
      <c r="BW77" s="9">
        <v>0</v>
      </c>
      <c r="BX77" s="40">
        <v>0</v>
      </c>
      <c r="BY77" s="9">
        <v>0</v>
      </c>
      <c r="BZ77" s="8">
        <v>0</v>
      </c>
      <c r="CA77" s="8">
        <f t="shared" si="29"/>
        <v>184699.04</v>
      </c>
      <c r="CB77" s="8">
        <f t="shared" si="30"/>
        <v>184699.04</v>
      </c>
      <c r="CC77" s="9">
        <v>540</v>
      </c>
      <c r="CD77" s="8">
        <v>53313.39</v>
      </c>
      <c r="CE77" s="9">
        <v>6</v>
      </c>
      <c r="CF77" s="8">
        <v>3419.41</v>
      </c>
      <c r="CG77" s="9">
        <v>155</v>
      </c>
      <c r="CH77" s="8">
        <v>127966.24</v>
      </c>
      <c r="CI77" s="9">
        <v>0</v>
      </c>
      <c r="CJ77" s="8">
        <v>0</v>
      </c>
      <c r="CK77" s="9">
        <v>0</v>
      </c>
      <c r="CL77" s="40">
        <v>0</v>
      </c>
      <c r="CM77" s="9"/>
      <c r="CN77" s="8"/>
      <c r="CO77" s="9">
        <v>0</v>
      </c>
      <c r="CP77" s="40">
        <v>0</v>
      </c>
      <c r="CQ77" s="9">
        <v>0</v>
      </c>
      <c r="CR77" s="8">
        <v>0</v>
      </c>
    </row>
    <row r="78" spans="1:96" x14ac:dyDescent="0.25">
      <c r="A78" s="12"/>
      <c r="B78" s="17" t="s">
        <v>54</v>
      </c>
      <c r="C78" s="12"/>
      <c r="D78" s="25"/>
      <c r="E78" s="25" t="s">
        <v>155</v>
      </c>
      <c r="F78" s="31"/>
      <c r="G78" s="8">
        <f t="shared" si="21"/>
        <v>0</v>
      </c>
      <c r="H78" s="8">
        <f t="shared" si="22"/>
        <v>0</v>
      </c>
      <c r="I78" s="9">
        <f t="shared" si="20"/>
        <v>0</v>
      </c>
      <c r="J78" s="8">
        <f t="shared" si="20"/>
        <v>0</v>
      </c>
      <c r="K78" s="9">
        <f t="shared" si="20"/>
        <v>0</v>
      </c>
      <c r="L78" s="8">
        <f t="shared" si="20"/>
        <v>0</v>
      </c>
      <c r="M78" s="9">
        <f t="shared" si="20"/>
        <v>0</v>
      </c>
      <c r="N78" s="8">
        <f t="shared" si="20"/>
        <v>0</v>
      </c>
      <c r="O78" s="9">
        <f t="shared" si="20"/>
        <v>0</v>
      </c>
      <c r="P78" s="8">
        <f t="shared" si="20"/>
        <v>0</v>
      </c>
      <c r="Q78" s="9">
        <f t="shared" si="20"/>
        <v>0</v>
      </c>
      <c r="R78" s="8">
        <f t="shared" si="20"/>
        <v>0</v>
      </c>
      <c r="S78" s="9">
        <f t="shared" si="20"/>
        <v>0</v>
      </c>
      <c r="T78" s="8">
        <f t="shared" si="20"/>
        <v>0</v>
      </c>
      <c r="U78" s="9">
        <f t="shared" si="20"/>
        <v>0</v>
      </c>
      <c r="V78" s="8">
        <f t="shared" si="20"/>
        <v>0</v>
      </c>
      <c r="W78" s="9">
        <f t="shared" si="20"/>
        <v>0</v>
      </c>
      <c r="X78" s="8">
        <f t="shared" si="18"/>
        <v>0</v>
      </c>
      <c r="Y78" s="8">
        <f t="shared" si="23"/>
        <v>0</v>
      </c>
      <c r="Z78" s="8">
        <f t="shared" si="24"/>
        <v>0</v>
      </c>
      <c r="AA78" s="9">
        <v>0</v>
      </c>
      <c r="AB78" s="8">
        <v>0</v>
      </c>
      <c r="AC78" s="9">
        <v>0</v>
      </c>
      <c r="AD78" s="8">
        <v>0</v>
      </c>
      <c r="AE78" s="9">
        <v>0</v>
      </c>
      <c r="AF78" s="8">
        <v>0</v>
      </c>
      <c r="AG78" s="9">
        <v>0</v>
      </c>
      <c r="AH78" s="8">
        <v>0</v>
      </c>
      <c r="AI78" s="9">
        <v>0</v>
      </c>
      <c r="AJ78" s="40">
        <v>0</v>
      </c>
      <c r="AK78" s="9"/>
      <c r="AL78" s="8"/>
      <c r="AM78" s="9">
        <v>0</v>
      </c>
      <c r="AN78" s="40">
        <v>0</v>
      </c>
      <c r="AO78" s="9"/>
      <c r="AP78" s="8">
        <v>0</v>
      </c>
      <c r="AQ78" s="8">
        <f t="shared" si="25"/>
        <v>0</v>
      </c>
      <c r="AR78" s="8">
        <f t="shared" si="26"/>
        <v>0</v>
      </c>
      <c r="AS78" s="9">
        <v>0</v>
      </c>
      <c r="AT78" s="8">
        <v>0</v>
      </c>
      <c r="AU78" s="9">
        <v>0</v>
      </c>
      <c r="AV78" s="8">
        <v>0</v>
      </c>
      <c r="AW78" s="9">
        <v>0</v>
      </c>
      <c r="AX78" s="8">
        <v>0</v>
      </c>
      <c r="AY78" s="9">
        <v>0</v>
      </c>
      <c r="AZ78" s="8">
        <v>0</v>
      </c>
      <c r="BA78" s="9">
        <v>0</v>
      </c>
      <c r="BB78" s="40">
        <v>0</v>
      </c>
      <c r="BC78" s="9"/>
      <c r="BD78" s="8"/>
      <c r="BE78" s="9">
        <v>0</v>
      </c>
      <c r="BF78" s="40">
        <v>0</v>
      </c>
      <c r="BG78" s="9">
        <v>0</v>
      </c>
      <c r="BH78" s="8">
        <v>0</v>
      </c>
      <c r="BI78" s="8">
        <f t="shared" si="27"/>
        <v>0</v>
      </c>
      <c r="BJ78" s="8">
        <f t="shared" si="28"/>
        <v>0</v>
      </c>
      <c r="BK78" s="9">
        <v>0</v>
      </c>
      <c r="BL78" s="8">
        <v>0</v>
      </c>
      <c r="BM78" s="9">
        <v>0</v>
      </c>
      <c r="BN78" s="8">
        <v>0</v>
      </c>
      <c r="BO78" s="9">
        <v>0</v>
      </c>
      <c r="BP78" s="8">
        <v>0</v>
      </c>
      <c r="BQ78" s="9">
        <v>0</v>
      </c>
      <c r="BR78" s="8">
        <v>0</v>
      </c>
      <c r="BS78" s="9">
        <v>0</v>
      </c>
      <c r="BT78" s="40">
        <v>0</v>
      </c>
      <c r="BU78" s="9"/>
      <c r="BV78" s="8"/>
      <c r="BW78" s="9">
        <v>0</v>
      </c>
      <c r="BX78" s="40">
        <v>0</v>
      </c>
      <c r="BY78" s="9">
        <v>0</v>
      </c>
      <c r="BZ78" s="8">
        <v>0</v>
      </c>
      <c r="CA78" s="8">
        <f t="shared" si="29"/>
        <v>0</v>
      </c>
      <c r="CB78" s="8">
        <f t="shared" si="30"/>
        <v>0</v>
      </c>
      <c r="CC78" s="9">
        <v>0</v>
      </c>
      <c r="CD78" s="8">
        <v>0</v>
      </c>
      <c r="CE78" s="9">
        <v>0</v>
      </c>
      <c r="CF78" s="8">
        <v>0</v>
      </c>
      <c r="CG78" s="9">
        <v>0</v>
      </c>
      <c r="CH78" s="8">
        <v>0</v>
      </c>
      <c r="CI78" s="9">
        <v>0</v>
      </c>
      <c r="CJ78" s="8">
        <v>0</v>
      </c>
      <c r="CK78" s="9">
        <v>0</v>
      </c>
      <c r="CL78" s="40">
        <v>0</v>
      </c>
      <c r="CM78" s="9"/>
      <c r="CN78" s="8"/>
      <c r="CO78" s="9">
        <v>0</v>
      </c>
      <c r="CP78" s="40">
        <v>0</v>
      </c>
      <c r="CQ78" s="9">
        <v>0</v>
      </c>
      <c r="CR78" s="8">
        <v>0</v>
      </c>
    </row>
    <row r="79" spans="1:96" x14ac:dyDescent="0.25">
      <c r="A79" s="12">
        <v>63</v>
      </c>
      <c r="B79" s="18" t="s">
        <v>55</v>
      </c>
      <c r="C79" s="12">
        <v>330038</v>
      </c>
      <c r="D79" s="25" t="s">
        <v>158</v>
      </c>
      <c r="E79" s="25" t="s">
        <v>155</v>
      </c>
      <c r="F79" s="31" t="s">
        <v>159</v>
      </c>
      <c r="G79" s="8">
        <f t="shared" si="21"/>
        <v>5847052</v>
      </c>
      <c r="H79" s="8">
        <f t="shared" si="22"/>
        <v>3760329.45</v>
      </c>
      <c r="I79" s="9">
        <f t="shared" si="20"/>
        <v>2232</v>
      </c>
      <c r="J79" s="8">
        <f t="shared" si="20"/>
        <v>2237489.2200000002</v>
      </c>
      <c r="K79" s="9">
        <f t="shared" si="20"/>
        <v>392</v>
      </c>
      <c r="L79" s="8">
        <f t="shared" si="20"/>
        <v>160448.63</v>
      </c>
      <c r="M79" s="9">
        <f t="shared" si="20"/>
        <v>884</v>
      </c>
      <c r="N79" s="8">
        <f t="shared" si="20"/>
        <v>1362391.6</v>
      </c>
      <c r="O79" s="9">
        <f t="shared" si="20"/>
        <v>24</v>
      </c>
      <c r="P79" s="8">
        <f t="shared" si="20"/>
        <v>184576.35</v>
      </c>
      <c r="Q79" s="9">
        <f t="shared" si="20"/>
        <v>78</v>
      </c>
      <c r="R79" s="8">
        <f t="shared" si="20"/>
        <v>980586.23</v>
      </c>
      <c r="S79" s="9">
        <f t="shared" si="20"/>
        <v>0</v>
      </c>
      <c r="T79" s="8">
        <f t="shared" si="20"/>
        <v>0</v>
      </c>
      <c r="U79" s="9">
        <f t="shared" si="20"/>
        <v>0</v>
      </c>
      <c r="V79" s="8">
        <f t="shared" si="20"/>
        <v>0</v>
      </c>
      <c r="W79" s="9">
        <f t="shared" si="20"/>
        <v>383</v>
      </c>
      <c r="X79" s="8">
        <f t="shared" si="18"/>
        <v>921559.97</v>
      </c>
      <c r="Y79" s="8">
        <f t="shared" si="23"/>
        <v>1476498.34</v>
      </c>
      <c r="Z79" s="8">
        <f t="shared" si="24"/>
        <v>965070.2</v>
      </c>
      <c r="AA79" s="9">
        <v>558</v>
      </c>
      <c r="AB79" s="8">
        <v>572116.1</v>
      </c>
      <c r="AC79" s="9">
        <v>98</v>
      </c>
      <c r="AD79" s="8">
        <v>40112.160000000003</v>
      </c>
      <c r="AE79" s="9">
        <v>221</v>
      </c>
      <c r="AF79" s="8">
        <v>352841.94</v>
      </c>
      <c r="AG79" s="9">
        <v>6</v>
      </c>
      <c r="AH79" s="8">
        <v>46144.09</v>
      </c>
      <c r="AI79" s="9">
        <v>20</v>
      </c>
      <c r="AJ79" s="40">
        <v>245146.56</v>
      </c>
      <c r="AK79" s="9"/>
      <c r="AL79" s="8"/>
      <c r="AM79" s="9">
        <v>0</v>
      </c>
      <c r="AN79" s="40">
        <v>0</v>
      </c>
      <c r="AO79" s="9">
        <v>96</v>
      </c>
      <c r="AP79" s="8">
        <v>220137.49</v>
      </c>
      <c r="AQ79" s="8">
        <f t="shared" si="25"/>
        <v>1476498.34</v>
      </c>
      <c r="AR79" s="8">
        <f t="shared" si="26"/>
        <v>965070.2</v>
      </c>
      <c r="AS79" s="9">
        <v>558</v>
      </c>
      <c r="AT79" s="8">
        <v>572116.1</v>
      </c>
      <c r="AU79" s="9">
        <v>98</v>
      </c>
      <c r="AV79" s="8">
        <v>40112.160000000003</v>
      </c>
      <c r="AW79" s="9">
        <v>221</v>
      </c>
      <c r="AX79" s="8">
        <v>352841.94</v>
      </c>
      <c r="AY79" s="9">
        <v>6</v>
      </c>
      <c r="AZ79" s="8">
        <v>46144.09</v>
      </c>
      <c r="BA79" s="9">
        <v>20</v>
      </c>
      <c r="BB79" s="40">
        <v>245146.56</v>
      </c>
      <c r="BC79" s="9"/>
      <c r="BD79" s="8"/>
      <c r="BE79" s="9">
        <v>0</v>
      </c>
      <c r="BF79" s="40">
        <v>0</v>
      </c>
      <c r="BG79" s="9">
        <v>96</v>
      </c>
      <c r="BH79" s="8">
        <v>220137.49</v>
      </c>
      <c r="BI79" s="8">
        <f t="shared" si="27"/>
        <v>1476498.34</v>
      </c>
      <c r="BJ79" s="8">
        <f t="shared" si="28"/>
        <v>965070.2</v>
      </c>
      <c r="BK79" s="9">
        <v>558</v>
      </c>
      <c r="BL79" s="8">
        <v>572116.1</v>
      </c>
      <c r="BM79" s="9">
        <v>98</v>
      </c>
      <c r="BN79" s="8">
        <v>40112.160000000003</v>
      </c>
      <c r="BO79" s="9">
        <v>221</v>
      </c>
      <c r="BP79" s="8">
        <v>352841.94</v>
      </c>
      <c r="BQ79" s="9">
        <v>6</v>
      </c>
      <c r="BR79" s="8">
        <v>46144.09</v>
      </c>
      <c r="BS79" s="9">
        <v>20</v>
      </c>
      <c r="BT79" s="40">
        <v>245146.56</v>
      </c>
      <c r="BU79" s="9"/>
      <c r="BV79" s="8"/>
      <c r="BW79" s="9">
        <v>0</v>
      </c>
      <c r="BX79" s="40">
        <v>0</v>
      </c>
      <c r="BY79" s="9">
        <v>96</v>
      </c>
      <c r="BZ79" s="8">
        <v>220137.49</v>
      </c>
      <c r="CA79" s="8">
        <f t="shared" si="29"/>
        <v>1417556.98</v>
      </c>
      <c r="CB79" s="8">
        <f t="shared" si="30"/>
        <v>865118.85</v>
      </c>
      <c r="CC79" s="9">
        <v>558</v>
      </c>
      <c r="CD79" s="8">
        <v>521140.92</v>
      </c>
      <c r="CE79" s="9">
        <v>98</v>
      </c>
      <c r="CF79" s="8">
        <v>40112.15</v>
      </c>
      <c r="CG79" s="9">
        <v>221</v>
      </c>
      <c r="CH79" s="8">
        <v>303865.78000000003</v>
      </c>
      <c r="CI79" s="9">
        <v>6</v>
      </c>
      <c r="CJ79" s="8">
        <v>46144.08</v>
      </c>
      <c r="CK79" s="9">
        <v>18</v>
      </c>
      <c r="CL79" s="40">
        <v>245146.55</v>
      </c>
      <c r="CM79" s="9"/>
      <c r="CN79" s="8"/>
      <c r="CO79" s="9">
        <v>0</v>
      </c>
      <c r="CP79" s="40">
        <v>0</v>
      </c>
      <c r="CQ79" s="9">
        <v>95</v>
      </c>
      <c r="CR79" s="8">
        <v>261147.5</v>
      </c>
    </row>
    <row r="80" spans="1:96" x14ac:dyDescent="0.25">
      <c r="A80" s="12"/>
      <c r="B80" s="17" t="s">
        <v>56</v>
      </c>
      <c r="C80" s="12"/>
      <c r="D80" s="25"/>
      <c r="E80" s="25"/>
      <c r="F80" s="31"/>
      <c r="G80" s="8">
        <f t="shared" si="21"/>
        <v>0</v>
      </c>
      <c r="H80" s="8">
        <f t="shared" si="22"/>
        <v>0</v>
      </c>
      <c r="I80" s="9">
        <f t="shared" si="20"/>
        <v>0</v>
      </c>
      <c r="J80" s="8">
        <f t="shared" si="20"/>
        <v>0</v>
      </c>
      <c r="K80" s="9">
        <f t="shared" si="20"/>
        <v>0</v>
      </c>
      <c r="L80" s="8">
        <f t="shared" si="20"/>
        <v>0</v>
      </c>
      <c r="M80" s="9">
        <f t="shared" si="20"/>
        <v>0</v>
      </c>
      <c r="N80" s="8">
        <f t="shared" si="20"/>
        <v>0</v>
      </c>
      <c r="O80" s="9">
        <f t="shared" si="20"/>
        <v>0</v>
      </c>
      <c r="P80" s="8">
        <f t="shared" si="20"/>
        <v>0</v>
      </c>
      <c r="Q80" s="9">
        <f t="shared" si="20"/>
        <v>0</v>
      </c>
      <c r="R80" s="8">
        <f t="shared" si="20"/>
        <v>0</v>
      </c>
      <c r="S80" s="9">
        <f t="shared" si="20"/>
        <v>0</v>
      </c>
      <c r="T80" s="8">
        <f t="shared" si="20"/>
        <v>0</v>
      </c>
      <c r="U80" s="9">
        <f t="shared" si="20"/>
        <v>0</v>
      </c>
      <c r="V80" s="8">
        <f t="shared" si="20"/>
        <v>0</v>
      </c>
      <c r="W80" s="9">
        <f t="shared" si="20"/>
        <v>0</v>
      </c>
      <c r="X80" s="8">
        <f t="shared" si="18"/>
        <v>0</v>
      </c>
      <c r="Y80" s="8">
        <f t="shared" si="23"/>
        <v>0</v>
      </c>
      <c r="Z80" s="8">
        <f t="shared" si="24"/>
        <v>0</v>
      </c>
      <c r="AA80" s="9">
        <v>0</v>
      </c>
      <c r="AB80" s="8">
        <v>0</v>
      </c>
      <c r="AC80" s="9">
        <v>0</v>
      </c>
      <c r="AD80" s="8">
        <v>0</v>
      </c>
      <c r="AE80" s="9">
        <v>0</v>
      </c>
      <c r="AF80" s="8">
        <v>0</v>
      </c>
      <c r="AG80" s="9">
        <v>0</v>
      </c>
      <c r="AH80" s="8">
        <v>0</v>
      </c>
      <c r="AI80" s="9">
        <v>0</v>
      </c>
      <c r="AJ80" s="40">
        <v>0</v>
      </c>
      <c r="AK80" s="9"/>
      <c r="AL80" s="8"/>
      <c r="AM80" s="9">
        <v>0</v>
      </c>
      <c r="AN80" s="40">
        <v>0</v>
      </c>
      <c r="AO80" s="9"/>
      <c r="AP80" s="8">
        <v>0</v>
      </c>
      <c r="AQ80" s="8">
        <f t="shared" si="25"/>
        <v>0</v>
      </c>
      <c r="AR80" s="8">
        <f t="shared" si="26"/>
        <v>0</v>
      </c>
      <c r="AS80" s="9">
        <v>0</v>
      </c>
      <c r="AT80" s="8">
        <v>0</v>
      </c>
      <c r="AU80" s="9">
        <v>0</v>
      </c>
      <c r="AV80" s="8">
        <v>0</v>
      </c>
      <c r="AW80" s="9">
        <v>0</v>
      </c>
      <c r="AX80" s="8">
        <v>0</v>
      </c>
      <c r="AY80" s="9">
        <v>0</v>
      </c>
      <c r="AZ80" s="8">
        <v>0</v>
      </c>
      <c r="BA80" s="9">
        <v>0</v>
      </c>
      <c r="BB80" s="40">
        <v>0</v>
      </c>
      <c r="BC80" s="9"/>
      <c r="BD80" s="8"/>
      <c r="BE80" s="9">
        <v>0</v>
      </c>
      <c r="BF80" s="40">
        <v>0</v>
      </c>
      <c r="BG80" s="9">
        <v>0</v>
      </c>
      <c r="BH80" s="8">
        <v>0</v>
      </c>
      <c r="BI80" s="8">
        <f t="shared" si="27"/>
        <v>0</v>
      </c>
      <c r="BJ80" s="8">
        <f t="shared" si="28"/>
        <v>0</v>
      </c>
      <c r="BK80" s="9">
        <v>0</v>
      </c>
      <c r="BL80" s="8">
        <v>0</v>
      </c>
      <c r="BM80" s="9">
        <v>0</v>
      </c>
      <c r="BN80" s="8">
        <v>0</v>
      </c>
      <c r="BO80" s="9">
        <v>0</v>
      </c>
      <c r="BP80" s="8">
        <v>0</v>
      </c>
      <c r="BQ80" s="9">
        <v>0</v>
      </c>
      <c r="BR80" s="8">
        <v>0</v>
      </c>
      <c r="BS80" s="9">
        <v>0</v>
      </c>
      <c r="BT80" s="40">
        <v>0</v>
      </c>
      <c r="BU80" s="9"/>
      <c r="BV80" s="8"/>
      <c r="BW80" s="9">
        <v>0</v>
      </c>
      <c r="BX80" s="40">
        <v>0</v>
      </c>
      <c r="BY80" s="9">
        <v>0</v>
      </c>
      <c r="BZ80" s="8">
        <v>0</v>
      </c>
      <c r="CA80" s="8">
        <f t="shared" si="29"/>
        <v>0</v>
      </c>
      <c r="CB80" s="8">
        <f t="shared" si="30"/>
        <v>0</v>
      </c>
      <c r="CC80" s="9">
        <v>0</v>
      </c>
      <c r="CD80" s="8">
        <v>0</v>
      </c>
      <c r="CE80" s="9">
        <v>0</v>
      </c>
      <c r="CF80" s="8">
        <v>0</v>
      </c>
      <c r="CG80" s="9">
        <v>0</v>
      </c>
      <c r="CH80" s="8">
        <v>0</v>
      </c>
      <c r="CI80" s="9">
        <v>0</v>
      </c>
      <c r="CJ80" s="8">
        <v>0</v>
      </c>
      <c r="CK80" s="9">
        <v>0</v>
      </c>
      <c r="CL80" s="40">
        <v>0</v>
      </c>
      <c r="CM80" s="9"/>
      <c r="CN80" s="8"/>
      <c r="CO80" s="9">
        <v>0</v>
      </c>
      <c r="CP80" s="40">
        <v>0</v>
      </c>
      <c r="CQ80" s="9">
        <v>0</v>
      </c>
      <c r="CR80" s="8">
        <v>0</v>
      </c>
    </row>
    <row r="81" spans="1:96" x14ac:dyDescent="0.25">
      <c r="A81" s="12">
        <v>64</v>
      </c>
      <c r="B81" s="18" t="s">
        <v>57</v>
      </c>
      <c r="C81" s="12">
        <v>330040</v>
      </c>
      <c r="D81" s="25" t="s">
        <v>164</v>
      </c>
      <c r="E81" s="25" t="s">
        <v>155</v>
      </c>
      <c r="F81" s="31" t="s">
        <v>165</v>
      </c>
      <c r="G81" s="8">
        <f t="shared" si="21"/>
        <v>5640017.3600000003</v>
      </c>
      <c r="H81" s="8">
        <f t="shared" si="22"/>
        <v>226820.14</v>
      </c>
      <c r="I81" s="9">
        <f t="shared" si="20"/>
        <v>96</v>
      </c>
      <c r="J81" s="8">
        <f t="shared" si="20"/>
        <v>86425.44</v>
      </c>
      <c r="K81" s="9">
        <f t="shared" si="20"/>
        <v>147</v>
      </c>
      <c r="L81" s="8">
        <f t="shared" si="20"/>
        <v>66183.56</v>
      </c>
      <c r="M81" s="9">
        <f t="shared" si="20"/>
        <v>40</v>
      </c>
      <c r="N81" s="8">
        <f t="shared" si="20"/>
        <v>74211.14</v>
      </c>
      <c r="O81" s="9">
        <f t="shared" si="20"/>
        <v>142</v>
      </c>
      <c r="P81" s="8">
        <f t="shared" si="20"/>
        <v>4950367.22</v>
      </c>
      <c r="Q81" s="9">
        <f t="shared" si="20"/>
        <v>17</v>
      </c>
      <c r="R81" s="8">
        <f t="shared" si="20"/>
        <v>334161.07</v>
      </c>
      <c r="S81" s="9">
        <f t="shared" si="20"/>
        <v>0</v>
      </c>
      <c r="T81" s="8">
        <f t="shared" si="20"/>
        <v>0</v>
      </c>
      <c r="U81" s="9">
        <f t="shared" si="20"/>
        <v>0</v>
      </c>
      <c r="V81" s="8">
        <f t="shared" si="20"/>
        <v>0</v>
      </c>
      <c r="W81" s="9">
        <f t="shared" si="20"/>
        <v>45</v>
      </c>
      <c r="X81" s="8">
        <f t="shared" si="18"/>
        <v>128668.93</v>
      </c>
      <c r="Y81" s="8">
        <f t="shared" si="23"/>
        <v>1411581.75</v>
      </c>
      <c r="Z81" s="8">
        <f t="shared" si="24"/>
        <v>58282.44</v>
      </c>
      <c r="AA81" s="9">
        <v>24</v>
      </c>
      <c r="AB81" s="8">
        <v>22347.74</v>
      </c>
      <c r="AC81" s="9">
        <v>37</v>
      </c>
      <c r="AD81" s="8">
        <v>16545.89</v>
      </c>
      <c r="AE81" s="9">
        <v>10</v>
      </c>
      <c r="AF81" s="8">
        <v>19388.810000000001</v>
      </c>
      <c r="AG81" s="9">
        <v>36</v>
      </c>
      <c r="AH81" s="8">
        <v>1237591.81</v>
      </c>
      <c r="AI81" s="9">
        <v>4</v>
      </c>
      <c r="AJ81" s="40">
        <v>83540.27</v>
      </c>
      <c r="AK81" s="9"/>
      <c r="AL81" s="8"/>
      <c r="AM81" s="9">
        <v>0</v>
      </c>
      <c r="AN81" s="40">
        <v>0</v>
      </c>
      <c r="AO81" s="9">
        <v>11</v>
      </c>
      <c r="AP81" s="8">
        <v>32167.23</v>
      </c>
      <c r="AQ81" s="8">
        <f t="shared" si="25"/>
        <v>1411581.75</v>
      </c>
      <c r="AR81" s="8">
        <f t="shared" si="26"/>
        <v>58282.44</v>
      </c>
      <c r="AS81" s="9">
        <v>24</v>
      </c>
      <c r="AT81" s="8">
        <v>22347.74</v>
      </c>
      <c r="AU81" s="9">
        <v>37</v>
      </c>
      <c r="AV81" s="8">
        <v>16545.89</v>
      </c>
      <c r="AW81" s="9">
        <v>10</v>
      </c>
      <c r="AX81" s="8">
        <v>19388.810000000001</v>
      </c>
      <c r="AY81" s="9">
        <v>36</v>
      </c>
      <c r="AZ81" s="8">
        <v>1237591.81</v>
      </c>
      <c r="BA81" s="9">
        <v>4</v>
      </c>
      <c r="BB81" s="40">
        <v>83540.27</v>
      </c>
      <c r="BC81" s="9"/>
      <c r="BD81" s="8"/>
      <c r="BE81" s="9">
        <v>0</v>
      </c>
      <c r="BF81" s="40">
        <v>0</v>
      </c>
      <c r="BG81" s="9">
        <v>11</v>
      </c>
      <c r="BH81" s="8">
        <v>32167.23</v>
      </c>
      <c r="BI81" s="8">
        <f t="shared" si="27"/>
        <v>1411581.75</v>
      </c>
      <c r="BJ81" s="8">
        <f t="shared" si="28"/>
        <v>58282.44</v>
      </c>
      <c r="BK81" s="9">
        <v>24</v>
      </c>
      <c r="BL81" s="8">
        <v>22347.74</v>
      </c>
      <c r="BM81" s="9">
        <v>37</v>
      </c>
      <c r="BN81" s="8">
        <v>16545.89</v>
      </c>
      <c r="BO81" s="9">
        <v>10</v>
      </c>
      <c r="BP81" s="8">
        <v>19388.810000000001</v>
      </c>
      <c r="BQ81" s="9">
        <v>36</v>
      </c>
      <c r="BR81" s="8">
        <v>1237591.81</v>
      </c>
      <c r="BS81" s="9">
        <v>4</v>
      </c>
      <c r="BT81" s="40">
        <v>83540.27</v>
      </c>
      <c r="BU81" s="9"/>
      <c r="BV81" s="8"/>
      <c r="BW81" s="9">
        <v>0</v>
      </c>
      <c r="BX81" s="40">
        <v>0</v>
      </c>
      <c r="BY81" s="9">
        <v>11</v>
      </c>
      <c r="BZ81" s="8">
        <v>32167.23</v>
      </c>
      <c r="CA81" s="8">
        <f t="shared" si="29"/>
        <v>1405272.11</v>
      </c>
      <c r="CB81" s="8">
        <f t="shared" si="30"/>
        <v>51972.82</v>
      </c>
      <c r="CC81" s="9">
        <v>24</v>
      </c>
      <c r="CD81" s="8">
        <v>19382.22</v>
      </c>
      <c r="CE81" s="9">
        <v>36</v>
      </c>
      <c r="CF81" s="8">
        <v>16545.89</v>
      </c>
      <c r="CG81" s="9">
        <v>10</v>
      </c>
      <c r="CH81" s="8">
        <v>16044.71</v>
      </c>
      <c r="CI81" s="9">
        <v>34</v>
      </c>
      <c r="CJ81" s="8">
        <v>1237591.79</v>
      </c>
      <c r="CK81" s="9">
        <v>5</v>
      </c>
      <c r="CL81" s="40">
        <v>83540.259999999995</v>
      </c>
      <c r="CM81" s="9"/>
      <c r="CN81" s="8"/>
      <c r="CO81" s="9">
        <v>0</v>
      </c>
      <c r="CP81" s="40">
        <v>0</v>
      </c>
      <c r="CQ81" s="9">
        <v>12</v>
      </c>
      <c r="CR81" s="8">
        <v>32167.24</v>
      </c>
    </row>
    <row r="82" spans="1:96" x14ac:dyDescent="0.25">
      <c r="A82" s="12">
        <v>65</v>
      </c>
      <c r="B82" s="18" t="s">
        <v>133</v>
      </c>
      <c r="C82" s="12">
        <v>330408</v>
      </c>
      <c r="D82" s="25" t="s">
        <v>164</v>
      </c>
      <c r="E82" s="25" t="s">
        <v>161</v>
      </c>
      <c r="F82" s="31" t="s">
        <v>165</v>
      </c>
      <c r="G82" s="8">
        <f t="shared" si="21"/>
        <v>0</v>
      </c>
      <c r="H82" s="8">
        <f t="shared" si="22"/>
        <v>0</v>
      </c>
      <c r="I82" s="9">
        <f t="shared" si="20"/>
        <v>0</v>
      </c>
      <c r="J82" s="8">
        <f t="shared" si="20"/>
        <v>0</v>
      </c>
      <c r="K82" s="9">
        <f t="shared" si="20"/>
        <v>0</v>
      </c>
      <c r="L82" s="8">
        <f t="shared" si="20"/>
        <v>0</v>
      </c>
      <c r="M82" s="9">
        <f t="shared" si="20"/>
        <v>0</v>
      </c>
      <c r="N82" s="8">
        <f t="shared" si="20"/>
        <v>0</v>
      </c>
      <c r="O82" s="9">
        <f t="shared" si="20"/>
        <v>0</v>
      </c>
      <c r="P82" s="8">
        <f t="shared" si="20"/>
        <v>0</v>
      </c>
      <c r="Q82" s="9">
        <f t="shared" si="20"/>
        <v>0</v>
      </c>
      <c r="R82" s="8">
        <f t="shared" si="20"/>
        <v>0</v>
      </c>
      <c r="S82" s="9">
        <f t="shared" si="20"/>
        <v>0</v>
      </c>
      <c r="T82" s="8">
        <f t="shared" si="20"/>
        <v>0</v>
      </c>
      <c r="U82" s="9">
        <f t="shared" si="20"/>
        <v>0</v>
      </c>
      <c r="V82" s="8">
        <f t="shared" si="20"/>
        <v>0</v>
      </c>
      <c r="W82" s="9">
        <f t="shared" si="20"/>
        <v>0</v>
      </c>
      <c r="X82" s="8">
        <f t="shared" si="18"/>
        <v>0</v>
      </c>
      <c r="Y82" s="8">
        <f t="shared" si="23"/>
        <v>0</v>
      </c>
      <c r="Z82" s="8">
        <f t="shared" si="24"/>
        <v>0</v>
      </c>
      <c r="AA82" s="9">
        <v>0</v>
      </c>
      <c r="AB82" s="8">
        <v>0</v>
      </c>
      <c r="AC82" s="9">
        <v>0</v>
      </c>
      <c r="AD82" s="8">
        <v>0</v>
      </c>
      <c r="AE82" s="9">
        <v>0</v>
      </c>
      <c r="AF82" s="8">
        <v>0</v>
      </c>
      <c r="AG82" s="9">
        <v>0</v>
      </c>
      <c r="AH82" s="8">
        <v>0</v>
      </c>
      <c r="AI82" s="9">
        <v>0</v>
      </c>
      <c r="AJ82" s="40">
        <v>0</v>
      </c>
      <c r="AK82" s="9"/>
      <c r="AL82" s="8"/>
      <c r="AM82" s="9">
        <v>0</v>
      </c>
      <c r="AN82" s="40">
        <v>0</v>
      </c>
      <c r="AO82" s="9"/>
      <c r="AP82" s="8">
        <v>0</v>
      </c>
      <c r="AQ82" s="8">
        <f t="shared" si="25"/>
        <v>0</v>
      </c>
      <c r="AR82" s="8">
        <f t="shared" si="26"/>
        <v>0</v>
      </c>
      <c r="AS82" s="9">
        <v>0</v>
      </c>
      <c r="AT82" s="8">
        <v>0</v>
      </c>
      <c r="AU82" s="9">
        <v>0</v>
      </c>
      <c r="AV82" s="8">
        <v>0</v>
      </c>
      <c r="AW82" s="9">
        <v>0</v>
      </c>
      <c r="AX82" s="8">
        <v>0</v>
      </c>
      <c r="AY82" s="9">
        <v>0</v>
      </c>
      <c r="AZ82" s="8">
        <v>0</v>
      </c>
      <c r="BA82" s="9">
        <v>0</v>
      </c>
      <c r="BB82" s="40">
        <v>0</v>
      </c>
      <c r="BC82" s="9"/>
      <c r="BD82" s="8"/>
      <c r="BE82" s="9">
        <v>0</v>
      </c>
      <c r="BF82" s="40">
        <v>0</v>
      </c>
      <c r="BG82" s="9">
        <v>0</v>
      </c>
      <c r="BH82" s="8">
        <v>0</v>
      </c>
      <c r="BI82" s="8">
        <f t="shared" si="27"/>
        <v>0</v>
      </c>
      <c r="BJ82" s="8">
        <f t="shared" si="28"/>
        <v>0</v>
      </c>
      <c r="BK82" s="9">
        <v>0</v>
      </c>
      <c r="BL82" s="8">
        <v>0</v>
      </c>
      <c r="BM82" s="9">
        <v>0</v>
      </c>
      <c r="BN82" s="8">
        <v>0</v>
      </c>
      <c r="BO82" s="9">
        <v>0</v>
      </c>
      <c r="BP82" s="8">
        <v>0</v>
      </c>
      <c r="BQ82" s="9">
        <v>0</v>
      </c>
      <c r="BR82" s="8">
        <v>0</v>
      </c>
      <c r="BS82" s="9">
        <v>0</v>
      </c>
      <c r="BT82" s="40">
        <v>0</v>
      </c>
      <c r="BU82" s="9"/>
      <c r="BV82" s="8"/>
      <c r="BW82" s="9">
        <v>0</v>
      </c>
      <c r="BX82" s="40">
        <v>0</v>
      </c>
      <c r="BY82" s="9">
        <v>0</v>
      </c>
      <c r="BZ82" s="8">
        <v>0</v>
      </c>
      <c r="CA82" s="8">
        <f t="shared" si="29"/>
        <v>0</v>
      </c>
      <c r="CB82" s="8">
        <f t="shared" si="30"/>
        <v>0</v>
      </c>
      <c r="CC82" s="9">
        <v>0</v>
      </c>
      <c r="CD82" s="8">
        <v>0</v>
      </c>
      <c r="CE82" s="9">
        <v>0</v>
      </c>
      <c r="CF82" s="8">
        <v>0</v>
      </c>
      <c r="CG82" s="9">
        <v>0</v>
      </c>
      <c r="CH82" s="8">
        <v>0</v>
      </c>
      <c r="CI82" s="9">
        <v>0</v>
      </c>
      <c r="CJ82" s="8">
        <v>0</v>
      </c>
      <c r="CK82" s="9">
        <v>0</v>
      </c>
      <c r="CL82" s="40">
        <v>0</v>
      </c>
      <c r="CM82" s="9"/>
      <c r="CN82" s="8"/>
      <c r="CO82" s="9">
        <v>0</v>
      </c>
      <c r="CP82" s="40">
        <v>0</v>
      </c>
      <c r="CQ82" s="9">
        <v>0</v>
      </c>
      <c r="CR82" s="8">
        <v>0</v>
      </c>
    </row>
    <row r="83" spans="1:96" x14ac:dyDescent="0.25">
      <c r="A83" s="12"/>
      <c r="B83" s="17" t="s">
        <v>58</v>
      </c>
      <c r="C83" s="12"/>
      <c r="D83" s="25"/>
      <c r="E83" s="25"/>
      <c r="F83" s="31"/>
      <c r="G83" s="8">
        <f t="shared" si="21"/>
        <v>0</v>
      </c>
      <c r="H83" s="8">
        <f t="shared" si="22"/>
        <v>0</v>
      </c>
      <c r="I83" s="9">
        <f t="shared" si="20"/>
        <v>0</v>
      </c>
      <c r="J83" s="8">
        <f t="shared" si="20"/>
        <v>0</v>
      </c>
      <c r="K83" s="9">
        <f t="shared" si="20"/>
        <v>0</v>
      </c>
      <c r="L83" s="8">
        <f t="shared" si="20"/>
        <v>0</v>
      </c>
      <c r="M83" s="9">
        <f t="shared" si="20"/>
        <v>0</v>
      </c>
      <c r="N83" s="8">
        <f t="shared" si="20"/>
        <v>0</v>
      </c>
      <c r="O83" s="9">
        <f t="shared" si="20"/>
        <v>0</v>
      </c>
      <c r="P83" s="8">
        <f t="shared" si="20"/>
        <v>0</v>
      </c>
      <c r="Q83" s="9">
        <f t="shared" si="20"/>
        <v>0</v>
      </c>
      <c r="R83" s="8">
        <f t="shared" si="20"/>
        <v>0</v>
      </c>
      <c r="S83" s="9">
        <f t="shared" si="20"/>
        <v>0</v>
      </c>
      <c r="T83" s="8">
        <f t="shared" si="20"/>
        <v>0</v>
      </c>
      <c r="U83" s="9">
        <f t="shared" si="20"/>
        <v>0</v>
      </c>
      <c r="V83" s="8">
        <f t="shared" si="20"/>
        <v>0</v>
      </c>
      <c r="W83" s="9">
        <f t="shared" si="20"/>
        <v>0</v>
      </c>
      <c r="X83" s="8">
        <f t="shared" si="18"/>
        <v>0</v>
      </c>
      <c r="Y83" s="8">
        <f t="shared" si="23"/>
        <v>0</v>
      </c>
      <c r="Z83" s="8">
        <f t="shared" si="24"/>
        <v>0</v>
      </c>
      <c r="AA83" s="9">
        <v>0</v>
      </c>
      <c r="AB83" s="8">
        <v>0</v>
      </c>
      <c r="AC83" s="9">
        <v>0</v>
      </c>
      <c r="AD83" s="8">
        <v>0</v>
      </c>
      <c r="AE83" s="9">
        <v>0</v>
      </c>
      <c r="AF83" s="8">
        <v>0</v>
      </c>
      <c r="AG83" s="9">
        <v>0</v>
      </c>
      <c r="AH83" s="8">
        <v>0</v>
      </c>
      <c r="AI83" s="9">
        <v>0</v>
      </c>
      <c r="AJ83" s="40">
        <v>0</v>
      </c>
      <c r="AK83" s="9"/>
      <c r="AL83" s="8"/>
      <c r="AM83" s="9">
        <v>0</v>
      </c>
      <c r="AN83" s="40">
        <v>0</v>
      </c>
      <c r="AO83" s="9"/>
      <c r="AP83" s="8">
        <v>0</v>
      </c>
      <c r="AQ83" s="8">
        <f t="shared" si="25"/>
        <v>0</v>
      </c>
      <c r="AR83" s="8">
        <f t="shared" si="26"/>
        <v>0</v>
      </c>
      <c r="AS83" s="9">
        <v>0</v>
      </c>
      <c r="AT83" s="8">
        <v>0</v>
      </c>
      <c r="AU83" s="9">
        <v>0</v>
      </c>
      <c r="AV83" s="8">
        <v>0</v>
      </c>
      <c r="AW83" s="9">
        <v>0</v>
      </c>
      <c r="AX83" s="8">
        <v>0</v>
      </c>
      <c r="AY83" s="9">
        <v>0</v>
      </c>
      <c r="AZ83" s="8">
        <v>0</v>
      </c>
      <c r="BA83" s="9">
        <v>0</v>
      </c>
      <c r="BB83" s="40">
        <v>0</v>
      </c>
      <c r="BC83" s="9"/>
      <c r="BD83" s="8"/>
      <c r="BE83" s="9">
        <v>0</v>
      </c>
      <c r="BF83" s="40">
        <v>0</v>
      </c>
      <c r="BG83" s="9">
        <v>0</v>
      </c>
      <c r="BH83" s="8">
        <v>0</v>
      </c>
      <c r="BI83" s="8">
        <f t="shared" si="27"/>
        <v>0</v>
      </c>
      <c r="BJ83" s="8">
        <f t="shared" si="28"/>
        <v>0</v>
      </c>
      <c r="BK83" s="9">
        <v>0</v>
      </c>
      <c r="BL83" s="8">
        <v>0</v>
      </c>
      <c r="BM83" s="9">
        <v>0</v>
      </c>
      <c r="BN83" s="8">
        <v>0</v>
      </c>
      <c r="BO83" s="9">
        <v>0</v>
      </c>
      <c r="BP83" s="8">
        <v>0</v>
      </c>
      <c r="BQ83" s="9">
        <v>0</v>
      </c>
      <c r="BR83" s="8">
        <v>0</v>
      </c>
      <c r="BS83" s="9">
        <v>0</v>
      </c>
      <c r="BT83" s="40">
        <v>0</v>
      </c>
      <c r="BU83" s="9"/>
      <c r="BV83" s="8"/>
      <c r="BW83" s="9">
        <v>0</v>
      </c>
      <c r="BX83" s="40">
        <v>0</v>
      </c>
      <c r="BY83" s="9">
        <v>0</v>
      </c>
      <c r="BZ83" s="8">
        <v>0</v>
      </c>
      <c r="CA83" s="8">
        <f t="shared" si="29"/>
        <v>0</v>
      </c>
      <c r="CB83" s="8">
        <f t="shared" si="30"/>
        <v>0</v>
      </c>
      <c r="CC83" s="9">
        <v>0</v>
      </c>
      <c r="CD83" s="8">
        <v>0</v>
      </c>
      <c r="CE83" s="9">
        <v>0</v>
      </c>
      <c r="CF83" s="8">
        <v>0</v>
      </c>
      <c r="CG83" s="9">
        <v>0</v>
      </c>
      <c r="CH83" s="8">
        <v>0</v>
      </c>
      <c r="CI83" s="9">
        <v>0</v>
      </c>
      <c r="CJ83" s="8">
        <v>0</v>
      </c>
      <c r="CK83" s="9">
        <v>0</v>
      </c>
      <c r="CL83" s="40">
        <v>0</v>
      </c>
      <c r="CM83" s="9"/>
      <c r="CN83" s="8"/>
      <c r="CO83" s="9">
        <v>0</v>
      </c>
      <c r="CP83" s="40">
        <v>0</v>
      </c>
      <c r="CQ83" s="9">
        <v>0</v>
      </c>
      <c r="CR83" s="8">
        <v>0</v>
      </c>
    </row>
    <row r="84" spans="1:96" x14ac:dyDescent="0.25">
      <c r="A84" s="12">
        <v>66</v>
      </c>
      <c r="B84" s="18" t="s">
        <v>59</v>
      </c>
      <c r="C84" s="12">
        <v>330048</v>
      </c>
      <c r="D84" s="25" t="s">
        <v>158</v>
      </c>
      <c r="E84" s="25" t="s">
        <v>155</v>
      </c>
      <c r="F84" s="31" t="s">
        <v>159</v>
      </c>
      <c r="G84" s="8">
        <f t="shared" si="21"/>
        <v>332541013.91000003</v>
      </c>
      <c r="H84" s="8">
        <f t="shared" si="22"/>
        <v>63239174.5</v>
      </c>
      <c r="I84" s="9">
        <f t="shared" si="20"/>
        <v>27549</v>
      </c>
      <c r="J84" s="8">
        <f t="shared" si="20"/>
        <v>4799531.28</v>
      </c>
      <c r="K84" s="9">
        <f t="shared" si="20"/>
        <v>7827</v>
      </c>
      <c r="L84" s="8">
        <f t="shared" si="20"/>
        <v>3433190.76</v>
      </c>
      <c r="M84" s="9">
        <f t="shared" si="20"/>
        <v>15203</v>
      </c>
      <c r="N84" s="8">
        <f t="shared" si="20"/>
        <v>55006452.460000001</v>
      </c>
      <c r="O84" s="9">
        <f t="shared" si="20"/>
        <v>1237</v>
      </c>
      <c r="P84" s="8">
        <f t="shared" si="20"/>
        <v>57405730.369999997</v>
      </c>
      <c r="Q84" s="9">
        <f t="shared" si="20"/>
        <v>7710</v>
      </c>
      <c r="R84" s="8">
        <f t="shared" si="20"/>
        <v>211896109.03999999</v>
      </c>
      <c r="S84" s="9">
        <f t="shared" si="20"/>
        <v>0</v>
      </c>
      <c r="T84" s="8">
        <f t="shared" si="20"/>
        <v>0</v>
      </c>
      <c r="U84" s="9">
        <f t="shared" si="20"/>
        <v>120</v>
      </c>
      <c r="V84" s="8">
        <f t="shared" si="20"/>
        <v>24236067.870000001</v>
      </c>
      <c r="W84" s="9">
        <f t="shared" si="20"/>
        <v>0</v>
      </c>
      <c r="X84" s="8">
        <f t="shared" si="18"/>
        <v>0</v>
      </c>
      <c r="Y84" s="8">
        <f t="shared" si="23"/>
        <v>83145872.629999995</v>
      </c>
      <c r="Z84" s="8">
        <f t="shared" si="24"/>
        <v>15820412.779999999</v>
      </c>
      <c r="AA84" s="9">
        <v>6887</v>
      </c>
      <c r="AB84" s="8">
        <v>1200944.74</v>
      </c>
      <c r="AC84" s="9">
        <v>1957</v>
      </c>
      <c r="AD84" s="8">
        <v>858297.69</v>
      </c>
      <c r="AE84" s="9">
        <v>3801</v>
      </c>
      <c r="AF84" s="8">
        <v>13761170.35</v>
      </c>
      <c r="AG84" s="9">
        <v>309</v>
      </c>
      <c r="AH84" s="8">
        <v>14351432.59</v>
      </c>
      <c r="AI84" s="9">
        <v>1928</v>
      </c>
      <c r="AJ84" s="40">
        <v>52974027.259999998</v>
      </c>
      <c r="AK84" s="9"/>
      <c r="AL84" s="8"/>
      <c r="AM84" s="9">
        <v>30</v>
      </c>
      <c r="AN84" s="40">
        <v>6059016.9699999997</v>
      </c>
      <c r="AO84" s="9"/>
      <c r="AP84" s="8">
        <v>0</v>
      </c>
      <c r="AQ84" s="8">
        <f t="shared" si="25"/>
        <v>83145872.629999995</v>
      </c>
      <c r="AR84" s="8">
        <f t="shared" si="26"/>
        <v>15820412.779999999</v>
      </c>
      <c r="AS84" s="9">
        <v>6887</v>
      </c>
      <c r="AT84" s="8">
        <v>1200944.74</v>
      </c>
      <c r="AU84" s="9">
        <v>1957</v>
      </c>
      <c r="AV84" s="8">
        <v>858297.69</v>
      </c>
      <c r="AW84" s="9">
        <v>3801</v>
      </c>
      <c r="AX84" s="8">
        <v>13761170.35</v>
      </c>
      <c r="AY84" s="9">
        <v>309</v>
      </c>
      <c r="AZ84" s="8">
        <v>14351432.59</v>
      </c>
      <c r="BA84" s="9">
        <v>1928</v>
      </c>
      <c r="BB84" s="40">
        <v>52974027.259999998</v>
      </c>
      <c r="BC84" s="9"/>
      <c r="BD84" s="8"/>
      <c r="BE84" s="9">
        <v>30</v>
      </c>
      <c r="BF84" s="40">
        <v>6059016.9699999997</v>
      </c>
      <c r="BG84" s="9">
        <v>0</v>
      </c>
      <c r="BH84" s="8">
        <v>0</v>
      </c>
      <c r="BI84" s="8">
        <f t="shared" si="27"/>
        <v>83145872.629999995</v>
      </c>
      <c r="BJ84" s="8">
        <f t="shared" si="28"/>
        <v>15820412.779999999</v>
      </c>
      <c r="BK84" s="9">
        <v>6887</v>
      </c>
      <c r="BL84" s="8">
        <v>1200944.74</v>
      </c>
      <c r="BM84" s="9">
        <v>1957</v>
      </c>
      <c r="BN84" s="8">
        <v>858297.69</v>
      </c>
      <c r="BO84" s="9">
        <v>3801</v>
      </c>
      <c r="BP84" s="8">
        <v>13761170.35</v>
      </c>
      <c r="BQ84" s="9">
        <v>309</v>
      </c>
      <c r="BR84" s="8">
        <v>14351432.59</v>
      </c>
      <c r="BS84" s="9">
        <v>1928</v>
      </c>
      <c r="BT84" s="40">
        <v>52974027.259999998</v>
      </c>
      <c r="BU84" s="9"/>
      <c r="BV84" s="8"/>
      <c r="BW84" s="9">
        <v>30</v>
      </c>
      <c r="BX84" s="40">
        <v>6059016.9699999997</v>
      </c>
      <c r="BY84" s="9">
        <v>0</v>
      </c>
      <c r="BZ84" s="8">
        <v>0</v>
      </c>
      <c r="CA84" s="8">
        <f t="shared" si="29"/>
        <v>83103396.019999996</v>
      </c>
      <c r="CB84" s="8">
        <f t="shared" si="30"/>
        <v>15777936.16</v>
      </c>
      <c r="CC84" s="9">
        <v>6888</v>
      </c>
      <c r="CD84" s="8">
        <v>1196697.06</v>
      </c>
      <c r="CE84" s="9">
        <v>1956</v>
      </c>
      <c r="CF84" s="8">
        <v>858297.69</v>
      </c>
      <c r="CG84" s="9">
        <v>3800</v>
      </c>
      <c r="CH84" s="8">
        <v>13722941.41</v>
      </c>
      <c r="CI84" s="9">
        <v>310</v>
      </c>
      <c r="CJ84" s="8">
        <v>14351432.6</v>
      </c>
      <c r="CK84" s="9">
        <v>1926</v>
      </c>
      <c r="CL84" s="40">
        <v>52974027.259999998</v>
      </c>
      <c r="CM84" s="9"/>
      <c r="CN84" s="8"/>
      <c r="CO84" s="9">
        <v>30</v>
      </c>
      <c r="CP84" s="40">
        <v>6059016.96</v>
      </c>
      <c r="CQ84" s="9">
        <v>0</v>
      </c>
      <c r="CR84" s="8">
        <v>0</v>
      </c>
    </row>
    <row r="85" spans="1:96" x14ac:dyDescent="0.25">
      <c r="A85" s="12">
        <v>67</v>
      </c>
      <c r="B85" s="18" t="s">
        <v>60</v>
      </c>
      <c r="C85" s="12">
        <v>330044</v>
      </c>
      <c r="D85" s="25" t="s">
        <v>158</v>
      </c>
      <c r="E85" s="25" t="s">
        <v>155</v>
      </c>
      <c r="F85" s="31" t="s">
        <v>159</v>
      </c>
      <c r="G85" s="8">
        <f t="shared" si="21"/>
        <v>63425579.969999999</v>
      </c>
      <c r="H85" s="8">
        <f t="shared" si="22"/>
        <v>34124773.93</v>
      </c>
      <c r="I85" s="9">
        <f t="shared" si="20"/>
        <v>32338</v>
      </c>
      <c r="J85" s="8">
        <f t="shared" si="20"/>
        <v>16271543.859999999</v>
      </c>
      <c r="K85" s="9">
        <f t="shared" si="20"/>
        <v>3610</v>
      </c>
      <c r="L85" s="8">
        <f t="shared" si="20"/>
        <v>1420152.03</v>
      </c>
      <c r="M85" s="9">
        <f t="shared" si="20"/>
        <v>14338</v>
      </c>
      <c r="N85" s="8">
        <f t="shared" si="20"/>
        <v>16433078.039999999</v>
      </c>
      <c r="O85" s="9">
        <f t="shared" si="20"/>
        <v>981</v>
      </c>
      <c r="P85" s="8">
        <f t="shared" si="20"/>
        <v>12429646.68</v>
      </c>
      <c r="Q85" s="9">
        <f t="shared" si="20"/>
        <v>992</v>
      </c>
      <c r="R85" s="8">
        <f t="shared" si="20"/>
        <v>16871159.359999999</v>
      </c>
      <c r="S85" s="9">
        <f t="shared" si="20"/>
        <v>0</v>
      </c>
      <c r="T85" s="8">
        <f t="shared" si="20"/>
        <v>0</v>
      </c>
      <c r="U85" s="9">
        <f t="shared" si="20"/>
        <v>0</v>
      </c>
      <c r="V85" s="8">
        <f t="shared" si="20"/>
        <v>0</v>
      </c>
      <c r="W85" s="9">
        <f t="shared" si="20"/>
        <v>0</v>
      </c>
      <c r="X85" s="8">
        <f t="shared" si="18"/>
        <v>0</v>
      </c>
      <c r="Y85" s="8">
        <f t="shared" si="23"/>
        <v>16071082.699999999</v>
      </c>
      <c r="Z85" s="8">
        <f t="shared" si="24"/>
        <v>8745881.1899999995</v>
      </c>
      <c r="AA85" s="9">
        <v>8085</v>
      </c>
      <c r="AB85" s="8">
        <v>4179523.57</v>
      </c>
      <c r="AC85" s="9">
        <v>903</v>
      </c>
      <c r="AD85" s="8">
        <v>355038.01</v>
      </c>
      <c r="AE85" s="9">
        <v>3585</v>
      </c>
      <c r="AF85" s="8">
        <v>4211319.6100000003</v>
      </c>
      <c r="AG85" s="9">
        <v>245</v>
      </c>
      <c r="AH85" s="8">
        <v>3107411.67</v>
      </c>
      <c r="AI85" s="9">
        <v>248</v>
      </c>
      <c r="AJ85" s="40">
        <v>4217789.84</v>
      </c>
      <c r="AK85" s="9"/>
      <c r="AL85" s="8"/>
      <c r="AM85" s="9">
        <v>0</v>
      </c>
      <c r="AN85" s="40">
        <v>0</v>
      </c>
      <c r="AO85" s="9"/>
      <c r="AP85" s="8">
        <v>0</v>
      </c>
      <c r="AQ85" s="8">
        <f t="shared" si="25"/>
        <v>16071082.699999999</v>
      </c>
      <c r="AR85" s="8">
        <f t="shared" si="26"/>
        <v>8745881.1899999995</v>
      </c>
      <c r="AS85" s="9">
        <v>8085</v>
      </c>
      <c r="AT85" s="8">
        <v>4179523.57</v>
      </c>
      <c r="AU85" s="9">
        <v>903</v>
      </c>
      <c r="AV85" s="8">
        <v>355038.01</v>
      </c>
      <c r="AW85" s="9">
        <v>3585</v>
      </c>
      <c r="AX85" s="8">
        <v>4211319.6100000003</v>
      </c>
      <c r="AY85" s="9">
        <v>245</v>
      </c>
      <c r="AZ85" s="8">
        <v>3107411.67</v>
      </c>
      <c r="BA85" s="9">
        <v>248</v>
      </c>
      <c r="BB85" s="40">
        <v>4217789.84</v>
      </c>
      <c r="BC85" s="9"/>
      <c r="BD85" s="8"/>
      <c r="BE85" s="9">
        <v>0</v>
      </c>
      <c r="BF85" s="40">
        <v>0</v>
      </c>
      <c r="BG85" s="9">
        <v>0</v>
      </c>
      <c r="BH85" s="8">
        <v>0</v>
      </c>
      <c r="BI85" s="8">
        <f t="shared" si="27"/>
        <v>16071082.699999999</v>
      </c>
      <c r="BJ85" s="8">
        <f t="shared" si="28"/>
        <v>8745881.1899999995</v>
      </c>
      <c r="BK85" s="9">
        <v>8085</v>
      </c>
      <c r="BL85" s="8">
        <v>4179523.57</v>
      </c>
      <c r="BM85" s="9">
        <v>903</v>
      </c>
      <c r="BN85" s="8">
        <v>355038.01</v>
      </c>
      <c r="BO85" s="9">
        <v>3585</v>
      </c>
      <c r="BP85" s="8">
        <v>4211319.6100000003</v>
      </c>
      <c r="BQ85" s="9">
        <v>245</v>
      </c>
      <c r="BR85" s="8">
        <v>3107411.67</v>
      </c>
      <c r="BS85" s="9">
        <v>248</v>
      </c>
      <c r="BT85" s="40">
        <v>4217789.84</v>
      </c>
      <c r="BU85" s="9"/>
      <c r="BV85" s="8"/>
      <c r="BW85" s="9">
        <v>0</v>
      </c>
      <c r="BX85" s="40">
        <v>0</v>
      </c>
      <c r="BY85" s="9">
        <v>0</v>
      </c>
      <c r="BZ85" s="8">
        <v>0</v>
      </c>
      <c r="CA85" s="8">
        <f t="shared" si="29"/>
        <v>15212331.869999999</v>
      </c>
      <c r="CB85" s="8">
        <f t="shared" si="30"/>
        <v>7887130.3600000003</v>
      </c>
      <c r="CC85" s="9">
        <v>8083</v>
      </c>
      <c r="CD85" s="8">
        <v>3732973.15</v>
      </c>
      <c r="CE85" s="9">
        <v>901</v>
      </c>
      <c r="CF85" s="8">
        <v>355038</v>
      </c>
      <c r="CG85" s="9">
        <v>3583</v>
      </c>
      <c r="CH85" s="8">
        <v>3799119.21</v>
      </c>
      <c r="CI85" s="9">
        <v>246</v>
      </c>
      <c r="CJ85" s="8">
        <v>3107411.67</v>
      </c>
      <c r="CK85" s="9">
        <v>248</v>
      </c>
      <c r="CL85" s="40">
        <v>4217789.84</v>
      </c>
      <c r="CM85" s="9"/>
      <c r="CN85" s="8"/>
      <c r="CO85" s="9">
        <v>0</v>
      </c>
      <c r="CP85" s="40">
        <v>0</v>
      </c>
      <c r="CQ85" s="9">
        <v>0</v>
      </c>
      <c r="CR85" s="8">
        <v>0</v>
      </c>
    </row>
    <row r="86" spans="1:96" x14ac:dyDescent="0.25">
      <c r="A86" s="12">
        <v>68</v>
      </c>
      <c r="B86" s="18" t="s">
        <v>61</v>
      </c>
      <c r="C86" s="12">
        <v>330043</v>
      </c>
      <c r="D86" s="25" t="s">
        <v>158</v>
      </c>
      <c r="E86" s="25" t="s">
        <v>155</v>
      </c>
      <c r="F86" s="31" t="s">
        <v>159</v>
      </c>
      <c r="G86" s="8">
        <f t="shared" si="21"/>
        <v>124158342.12</v>
      </c>
      <c r="H86" s="8">
        <f t="shared" si="22"/>
        <v>109304755.36</v>
      </c>
      <c r="I86" s="9">
        <f t="shared" si="20"/>
        <v>102633</v>
      </c>
      <c r="J86" s="8">
        <f t="shared" si="20"/>
        <v>66578461.789999999</v>
      </c>
      <c r="K86" s="9">
        <f t="shared" si="20"/>
        <v>20184</v>
      </c>
      <c r="L86" s="8">
        <f t="shared" si="20"/>
        <v>7897632.7300000004</v>
      </c>
      <c r="M86" s="9">
        <f t="shared" si="20"/>
        <v>45520</v>
      </c>
      <c r="N86" s="8">
        <f t="shared" si="20"/>
        <v>34828660.840000004</v>
      </c>
      <c r="O86" s="9">
        <f t="shared" si="20"/>
        <v>1103</v>
      </c>
      <c r="P86" s="8">
        <f t="shared" si="20"/>
        <v>7863254.96</v>
      </c>
      <c r="Q86" s="9">
        <f t="shared" si="20"/>
        <v>436</v>
      </c>
      <c r="R86" s="8">
        <f t="shared" si="20"/>
        <v>6990331.7999999998</v>
      </c>
      <c r="S86" s="9">
        <f t="shared" si="20"/>
        <v>0</v>
      </c>
      <c r="T86" s="8">
        <f t="shared" si="20"/>
        <v>0</v>
      </c>
      <c r="U86" s="9">
        <f t="shared" si="20"/>
        <v>0</v>
      </c>
      <c r="V86" s="8">
        <f t="shared" si="20"/>
        <v>0</v>
      </c>
      <c r="W86" s="9">
        <f t="shared" si="20"/>
        <v>0</v>
      </c>
      <c r="X86" s="8">
        <f t="shared" si="18"/>
        <v>0</v>
      </c>
      <c r="Y86" s="8">
        <f t="shared" si="23"/>
        <v>31843506.079999998</v>
      </c>
      <c r="Z86" s="8">
        <f t="shared" si="24"/>
        <v>28130109.390000001</v>
      </c>
      <c r="AA86" s="9">
        <v>25658</v>
      </c>
      <c r="AB86" s="8">
        <v>17110889.370000001</v>
      </c>
      <c r="AC86" s="9">
        <v>5046</v>
      </c>
      <c r="AD86" s="8">
        <v>1974408.18</v>
      </c>
      <c r="AE86" s="9">
        <v>11380</v>
      </c>
      <c r="AF86" s="8">
        <v>9044811.8399999999</v>
      </c>
      <c r="AG86" s="9">
        <v>276</v>
      </c>
      <c r="AH86" s="8">
        <v>1965813.74</v>
      </c>
      <c r="AI86" s="9">
        <v>109</v>
      </c>
      <c r="AJ86" s="40">
        <v>1747582.95</v>
      </c>
      <c r="AK86" s="9"/>
      <c r="AL86" s="8"/>
      <c r="AM86" s="9">
        <v>0</v>
      </c>
      <c r="AN86" s="40">
        <v>0</v>
      </c>
      <c r="AO86" s="9"/>
      <c r="AP86" s="8">
        <v>0</v>
      </c>
      <c r="AQ86" s="8">
        <f t="shared" si="25"/>
        <v>31843506.079999998</v>
      </c>
      <c r="AR86" s="8">
        <f t="shared" si="26"/>
        <v>28130109.390000001</v>
      </c>
      <c r="AS86" s="9">
        <v>25658</v>
      </c>
      <c r="AT86" s="8">
        <v>17110889.370000001</v>
      </c>
      <c r="AU86" s="9">
        <v>5046</v>
      </c>
      <c r="AV86" s="8">
        <v>1974408.18</v>
      </c>
      <c r="AW86" s="9">
        <v>11380</v>
      </c>
      <c r="AX86" s="8">
        <v>9044811.8399999999</v>
      </c>
      <c r="AY86" s="9">
        <v>276</v>
      </c>
      <c r="AZ86" s="8">
        <v>1965813.74</v>
      </c>
      <c r="BA86" s="9">
        <v>109</v>
      </c>
      <c r="BB86" s="40">
        <v>1747582.95</v>
      </c>
      <c r="BC86" s="9"/>
      <c r="BD86" s="8"/>
      <c r="BE86" s="9">
        <v>0</v>
      </c>
      <c r="BF86" s="40">
        <v>0</v>
      </c>
      <c r="BG86" s="9">
        <v>0</v>
      </c>
      <c r="BH86" s="8">
        <v>0</v>
      </c>
      <c r="BI86" s="8">
        <f t="shared" si="27"/>
        <v>31843506.079999998</v>
      </c>
      <c r="BJ86" s="8">
        <f t="shared" si="28"/>
        <v>28130109.390000001</v>
      </c>
      <c r="BK86" s="9">
        <v>25658</v>
      </c>
      <c r="BL86" s="8">
        <v>17110889.370000001</v>
      </c>
      <c r="BM86" s="9">
        <v>5046</v>
      </c>
      <c r="BN86" s="8">
        <v>1974408.18</v>
      </c>
      <c r="BO86" s="9">
        <v>11380</v>
      </c>
      <c r="BP86" s="8">
        <v>9044811.8399999999</v>
      </c>
      <c r="BQ86" s="9">
        <v>276</v>
      </c>
      <c r="BR86" s="8">
        <v>1965813.74</v>
      </c>
      <c r="BS86" s="9">
        <v>109</v>
      </c>
      <c r="BT86" s="40">
        <v>1747582.95</v>
      </c>
      <c r="BU86" s="9"/>
      <c r="BV86" s="8"/>
      <c r="BW86" s="9">
        <v>0</v>
      </c>
      <c r="BX86" s="40">
        <v>0</v>
      </c>
      <c r="BY86" s="9">
        <v>0</v>
      </c>
      <c r="BZ86" s="8">
        <v>0</v>
      </c>
      <c r="CA86" s="8">
        <f t="shared" si="29"/>
        <v>28627823.879999999</v>
      </c>
      <c r="CB86" s="8">
        <f t="shared" si="30"/>
        <v>24914427.190000001</v>
      </c>
      <c r="CC86" s="9">
        <v>25659</v>
      </c>
      <c r="CD86" s="8">
        <v>15245793.68</v>
      </c>
      <c r="CE86" s="9">
        <v>5046</v>
      </c>
      <c r="CF86" s="8">
        <v>1974408.19</v>
      </c>
      <c r="CG86" s="9">
        <v>11380</v>
      </c>
      <c r="CH86" s="8">
        <v>7694225.3200000003</v>
      </c>
      <c r="CI86" s="9">
        <v>275</v>
      </c>
      <c r="CJ86" s="8">
        <v>1965813.74</v>
      </c>
      <c r="CK86" s="9">
        <v>109</v>
      </c>
      <c r="CL86" s="40">
        <v>1747582.95</v>
      </c>
      <c r="CM86" s="9"/>
      <c r="CN86" s="8"/>
      <c r="CO86" s="9">
        <v>0</v>
      </c>
      <c r="CP86" s="40">
        <v>0</v>
      </c>
      <c r="CQ86" s="9">
        <v>0</v>
      </c>
      <c r="CR86" s="8">
        <v>0</v>
      </c>
    </row>
    <row r="87" spans="1:96" x14ac:dyDescent="0.25">
      <c r="A87" s="12">
        <v>69</v>
      </c>
      <c r="B87" s="18" t="s">
        <v>62</v>
      </c>
      <c r="C87" s="12">
        <v>330233</v>
      </c>
      <c r="D87" s="25" t="s">
        <v>158</v>
      </c>
      <c r="E87" s="25" t="s">
        <v>155</v>
      </c>
      <c r="F87" s="31" t="s">
        <v>159</v>
      </c>
      <c r="G87" s="8">
        <f t="shared" si="21"/>
        <v>12604500.710000001</v>
      </c>
      <c r="H87" s="8">
        <f t="shared" si="22"/>
        <v>12604500.710000001</v>
      </c>
      <c r="I87" s="9">
        <f t="shared" si="20"/>
        <v>10733</v>
      </c>
      <c r="J87" s="8">
        <f t="shared" si="20"/>
        <v>4850434.76</v>
      </c>
      <c r="K87" s="9">
        <f t="shared" si="20"/>
        <v>1479</v>
      </c>
      <c r="L87" s="8">
        <f t="shared" si="20"/>
        <v>752273.94</v>
      </c>
      <c r="M87" s="9">
        <f t="shared" si="20"/>
        <v>6593</v>
      </c>
      <c r="N87" s="8">
        <f t="shared" si="20"/>
        <v>7001792.0099999998</v>
      </c>
      <c r="O87" s="9">
        <f t="shared" si="20"/>
        <v>0</v>
      </c>
      <c r="P87" s="8">
        <f t="shared" si="20"/>
        <v>0</v>
      </c>
      <c r="Q87" s="9">
        <f t="shared" si="20"/>
        <v>0</v>
      </c>
      <c r="R87" s="8">
        <f t="shared" si="20"/>
        <v>0</v>
      </c>
      <c r="S87" s="9">
        <f t="shared" si="20"/>
        <v>0</v>
      </c>
      <c r="T87" s="8">
        <f t="shared" si="20"/>
        <v>0</v>
      </c>
      <c r="U87" s="9">
        <f t="shared" si="20"/>
        <v>0</v>
      </c>
      <c r="V87" s="8">
        <f t="shared" si="20"/>
        <v>0</v>
      </c>
      <c r="W87" s="9">
        <f t="shared" si="20"/>
        <v>0</v>
      </c>
      <c r="X87" s="8">
        <f t="shared" si="18"/>
        <v>0</v>
      </c>
      <c r="Y87" s="8">
        <f t="shared" si="23"/>
        <v>3151125.18</v>
      </c>
      <c r="Z87" s="8">
        <f t="shared" si="24"/>
        <v>3151125.18</v>
      </c>
      <c r="AA87" s="9">
        <v>2683</v>
      </c>
      <c r="AB87" s="8">
        <v>1212608.69</v>
      </c>
      <c r="AC87" s="9">
        <v>370</v>
      </c>
      <c r="AD87" s="8">
        <v>188068.49</v>
      </c>
      <c r="AE87" s="9">
        <v>1648</v>
      </c>
      <c r="AF87" s="8">
        <v>1750448</v>
      </c>
      <c r="AG87" s="9">
        <v>0</v>
      </c>
      <c r="AH87" s="8">
        <v>0</v>
      </c>
      <c r="AI87" s="9">
        <v>0</v>
      </c>
      <c r="AJ87" s="40">
        <v>0</v>
      </c>
      <c r="AK87" s="9"/>
      <c r="AL87" s="8"/>
      <c r="AM87" s="9">
        <v>0</v>
      </c>
      <c r="AN87" s="40">
        <v>0</v>
      </c>
      <c r="AO87" s="9"/>
      <c r="AP87" s="8">
        <v>0</v>
      </c>
      <c r="AQ87" s="8">
        <f t="shared" si="25"/>
        <v>3151125.18</v>
      </c>
      <c r="AR87" s="8">
        <f t="shared" si="26"/>
        <v>3151125.18</v>
      </c>
      <c r="AS87" s="9">
        <v>2683</v>
      </c>
      <c r="AT87" s="8">
        <v>1212608.69</v>
      </c>
      <c r="AU87" s="9">
        <v>370</v>
      </c>
      <c r="AV87" s="8">
        <v>188068.49</v>
      </c>
      <c r="AW87" s="9">
        <v>1648</v>
      </c>
      <c r="AX87" s="8">
        <v>1750448</v>
      </c>
      <c r="AY87" s="9">
        <v>0</v>
      </c>
      <c r="AZ87" s="8">
        <v>0</v>
      </c>
      <c r="BA87" s="9">
        <v>0</v>
      </c>
      <c r="BB87" s="40">
        <v>0</v>
      </c>
      <c r="BC87" s="9"/>
      <c r="BD87" s="8"/>
      <c r="BE87" s="9">
        <v>0</v>
      </c>
      <c r="BF87" s="40">
        <v>0</v>
      </c>
      <c r="BG87" s="9">
        <v>0</v>
      </c>
      <c r="BH87" s="8">
        <v>0</v>
      </c>
      <c r="BI87" s="8">
        <f t="shared" si="27"/>
        <v>3151125.18</v>
      </c>
      <c r="BJ87" s="8">
        <f t="shared" si="28"/>
        <v>3151125.18</v>
      </c>
      <c r="BK87" s="9">
        <v>2683</v>
      </c>
      <c r="BL87" s="8">
        <v>1212608.69</v>
      </c>
      <c r="BM87" s="9">
        <v>370</v>
      </c>
      <c r="BN87" s="8">
        <v>188068.49</v>
      </c>
      <c r="BO87" s="9">
        <v>1648</v>
      </c>
      <c r="BP87" s="8">
        <v>1750448</v>
      </c>
      <c r="BQ87" s="9">
        <v>0</v>
      </c>
      <c r="BR87" s="8">
        <v>0</v>
      </c>
      <c r="BS87" s="9">
        <v>0</v>
      </c>
      <c r="BT87" s="40">
        <v>0</v>
      </c>
      <c r="BU87" s="9"/>
      <c r="BV87" s="8"/>
      <c r="BW87" s="9">
        <v>0</v>
      </c>
      <c r="BX87" s="40">
        <v>0</v>
      </c>
      <c r="BY87" s="9">
        <v>0</v>
      </c>
      <c r="BZ87" s="8">
        <v>0</v>
      </c>
      <c r="CA87" s="8">
        <f t="shared" si="29"/>
        <v>3151125.17</v>
      </c>
      <c r="CB87" s="8">
        <f t="shared" si="30"/>
        <v>3151125.17</v>
      </c>
      <c r="CC87" s="9">
        <v>2684</v>
      </c>
      <c r="CD87" s="8">
        <v>1212608.69</v>
      </c>
      <c r="CE87" s="9">
        <v>369</v>
      </c>
      <c r="CF87" s="8">
        <v>188068.47</v>
      </c>
      <c r="CG87" s="9">
        <v>1649</v>
      </c>
      <c r="CH87" s="8">
        <v>1750448.01</v>
      </c>
      <c r="CI87" s="9">
        <v>0</v>
      </c>
      <c r="CJ87" s="8">
        <v>0</v>
      </c>
      <c r="CK87" s="9">
        <v>0</v>
      </c>
      <c r="CL87" s="40">
        <v>0</v>
      </c>
      <c r="CM87" s="9"/>
      <c r="CN87" s="8"/>
      <c r="CO87" s="9">
        <v>0</v>
      </c>
      <c r="CP87" s="40">
        <v>0</v>
      </c>
      <c r="CQ87" s="9">
        <v>0</v>
      </c>
      <c r="CR87" s="8">
        <v>0</v>
      </c>
    </row>
    <row r="88" spans="1:96" x14ac:dyDescent="0.25">
      <c r="A88" s="12">
        <v>70</v>
      </c>
      <c r="B88" s="13" t="s">
        <v>63</v>
      </c>
      <c r="C88" s="12">
        <v>330335</v>
      </c>
      <c r="D88" s="25" t="s">
        <v>158</v>
      </c>
      <c r="E88" s="25" t="s">
        <v>155</v>
      </c>
      <c r="F88" s="31" t="s">
        <v>159</v>
      </c>
      <c r="G88" s="8">
        <f t="shared" si="21"/>
        <v>55107890.240000002</v>
      </c>
      <c r="H88" s="8">
        <f t="shared" si="22"/>
        <v>0</v>
      </c>
      <c r="I88" s="9">
        <f t="shared" si="20"/>
        <v>0</v>
      </c>
      <c r="J88" s="8">
        <f t="shared" si="20"/>
        <v>0</v>
      </c>
      <c r="K88" s="9">
        <f t="shared" si="20"/>
        <v>0</v>
      </c>
      <c r="L88" s="8">
        <f t="shared" si="20"/>
        <v>0</v>
      </c>
      <c r="M88" s="9">
        <f t="shared" si="20"/>
        <v>0</v>
      </c>
      <c r="N88" s="8">
        <f t="shared" si="20"/>
        <v>0</v>
      </c>
      <c r="O88" s="9">
        <f t="shared" si="20"/>
        <v>0</v>
      </c>
      <c r="P88" s="8">
        <f t="shared" si="20"/>
        <v>0</v>
      </c>
      <c r="Q88" s="9">
        <f t="shared" si="20"/>
        <v>0</v>
      </c>
      <c r="R88" s="8">
        <f t="shared" si="20"/>
        <v>0</v>
      </c>
      <c r="S88" s="9">
        <f t="shared" si="20"/>
        <v>0</v>
      </c>
      <c r="T88" s="8">
        <f t="shared" si="20"/>
        <v>0</v>
      </c>
      <c r="U88" s="9">
        <f t="shared" si="20"/>
        <v>0</v>
      </c>
      <c r="V88" s="8">
        <f t="shared" si="20"/>
        <v>0</v>
      </c>
      <c r="W88" s="9">
        <f t="shared" si="20"/>
        <v>21407</v>
      </c>
      <c r="X88" s="8">
        <f t="shared" si="18"/>
        <v>55107890.240000002</v>
      </c>
      <c r="Y88" s="8">
        <f t="shared" si="23"/>
        <v>13787225.060000001</v>
      </c>
      <c r="Z88" s="8">
        <f t="shared" si="24"/>
        <v>0</v>
      </c>
      <c r="AA88" s="9">
        <v>0</v>
      </c>
      <c r="AB88" s="8">
        <v>0</v>
      </c>
      <c r="AC88" s="9">
        <v>0</v>
      </c>
      <c r="AD88" s="8">
        <v>0</v>
      </c>
      <c r="AE88" s="9">
        <v>0</v>
      </c>
      <c r="AF88" s="8">
        <v>0</v>
      </c>
      <c r="AG88" s="9">
        <v>0</v>
      </c>
      <c r="AH88" s="8">
        <v>0</v>
      </c>
      <c r="AI88" s="9">
        <v>0</v>
      </c>
      <c r="AJ88" s="40">
        <v>0</v>
      </c>
      <c r="AK88" s="9"/>
      <c r="AL88" s="8"/>
      <c r="AM88" s="9">
        <v>0</v>
      </c>
      <c r="AN88" s="40">
        <v>0</v>
      </c>
      <c r="AO88" s="9">
        <v>5352</v>
      </c>
      <c r="AP88" s="8">
        <v>13787225.060000001</v>
      </c>
      <c r="AQ88" s="8">
        <f t="shared" si="25"/>
        <v>13787225.060000001</v>
      </c>
      <c r="AR88" s="8">
        <f t="shared" si="26"/>
        <v>0</v>
      </c>
      <c r="AS88" s="9">
        <v>0</v>
      </c>
      <c r="AT88" s="8">
        <v>0</v>
      </c>
      <c r="AU88" s="9">
        <v>0</v>
      </c>
      <c r="AV88" s="8">
        <v>0</v>
      </c>
      <c r="AW88" s="9">
        <v>0</v>
      </c>
      <c r="AX88" s="8">
        <v>0</v>
      </c>
      <c r="AY88" s="9">
        <v>0</v>
      </c>
      <c r="AZ88" s="8">
        <v>0</v>
      </c>
      <c r="BA88" s="9">
        <v>0</v>
      </c>
      <c r="BB88" s="40">
        <v>0</v>
      </c>
      <c r="BC88" s="9"/>
      <c r="BD88" s="8"/>
      <c r="BE88" s="9">
        <v>0</v>
      </c>
      <c r="BF88" s="40">
        <v>0</v>
      </c>
      <c r="BG88" s="9">
        <v>5352</v>
      </c>
      <c r="BH88" s="8">
        <v>13787225.060000001</v>
      </c>
      <c r="BI88" s="8">
        <f t="shared" si="27"/>
        <v>13787225.060000001</v>
      </c>
      <c r="BJ88" s="8">
        <f t="shared" si="28"/>
        <v>0</v>
      </c>
      <c r="BK88" s="9">
        <v>0</v>
      </c>
      <c r="BL88" s="8">
        <v>0</v>
      </c>
      <c r="BM88" s="9">
        <v>0</v>
      </c>
      <c r="BN88" s="8">
        <v>0</v>
      </c>
      <c r="BO88" s="9">
        <v>0</v>
      </c>
      <c r="BP88" s="8">
        <v>0</v>
      </c>
      <c r="BQ88" s="9">
        <v>0</v>
      </c>
      <c r="BR88" s="8">
        <v>0</v>
      </c>
      <c r="BS88" s="9">
        <v>0</v>
      </c>
      <c r="BT88" s="40">
        <v>0</v>
      </c>
      <c r="BU88" s="9"/>
      <c r="BV88" s="8"/>
      <c r="BW88" s="9">
        <v>0</v>
      </c>
      <c r="BX88" s="40">
        <v>0</v>
      </c>
      <c r="BY88" s="9">
        <v>5352</v>
      </c>
      <c r="BZ88" s="8">
        <v>13787225.060000001</v>
      </c>
      <c r="CA88" s="8">
        <f t="shared" si="29"/>
        <v>13746215.060000001</v>
      </c>
      <c r="CB88" s="8">
        <f t="shared" si="30"/>
        <v>0</v>
      </c>
      <c r="CC88" s="9">
        <v>0</v>
      </c>
      <c r="CD88" s="8">
        <v>0</v>
      </c>
      <c r="CE88" s="9">
        <v>0</v>
      </c>
      <c r="CF88" s="8">
        <v>0</v>
      </c>
      <c r="CG88" s="9">
        <v>0</v>
      </c>
      <c r="CH88" s="8">
        <v>0</v>
      </c>
      <c r="CI88" s="9">
        <v>0</v>
      </c>
      <c r="CJ88" s="8">
        <v>0</v>
      </c>
      <c r="CK88" s="9">
        <v>0</v>
      </c>
      <c r="CL88" s="40">
        <v>0</v>
      </c>
      <c r="CM88" s="9"/>
      <c r="CN88" s="8"/>
      <c r="CO88" s="9">
        <v>0</v>
      </c>
      <c r="CP88" s="40">
        <v>0</v>
      </c>
      <c r="CQ88" s="9">
        <v>5351</v>
      </c>
      <c r="CR88" s="8">
        <v>13746215.060000001</v>
      </c>
    </row>
    <row r="89" spans="1:96" x14ac:dyDescent="0.25">
      <c r="A89" s="12">
        <v>71</v>
      </c>
      <c r="B89" s="18" t="s">
        <v>64</v>
      </c>
      <c r="C89" s="12">
        <v>330227</v>
      </c>
      <c r="D89" s="25" t="s">
        <v>158</v>
      </c>
      <c r="E89" s="25" t="s">
        <v>155</v>
      </c>
      <c r="F89" s="31" t="s">
        <v>159</v>
      </c>
      <c r="G89" s="8">
        <f t="shared" si="21"/>
        <v>5172582.29</v>
      </c>
      <c r="H89" s="8">
        <f t="shared" si="22"/>
        <v>1251349.95</v>
      </c>
      <c r="I89" s="9">
        <f t="shared" si="20"/>
        <v>5316</v>
      </c>
      <c r="J89" s="8">
        <f t="shared" si="20"/>
        <v>588134.48</v>
      </c>
      <c r="K89" s="9">
        <f t="shared" si="20"/>
        <v>0</v>
      </c>
      <c r="L89" s="8">
        <f t="shared" si="20"/>
        <v>0</v>
      </c>
      <c r="M89" s="9">
        <f t="shared" si="20"/>
        <v>2845</v>
      </c>
      <c r="N89" s="8">
        <f t="shared" si="20"/>
        <v>663215.47</v>
      </c>
      <c r="O89" s="9">
        <f t="shared" si="20"/>
        <v>231</v>
      </c>
      <c r="P89" s="8">
        <f t="shared" si="20"/>
        <v>3921232.34</v>
      </c>
      <c r="Q89" s="9">
        <f t="shared" si="20"/>
        <v>0</v>
      </c>
      <c r="R89" s="8">
        <f t="shared" si="20"/>
        <v>0</v>
      </c>
      <c r="S89" s="9">
        <f t="shared" si="20"/>
        <v>0</v>
      </c>
      <c r="T89" s="8">
        <f t="shared" si="20"/>
        <v>0</v>
      </c>
      <c r="U89" s="9">
        <f t="shared" si="20"/>
        <v>0</v>
      </c>
      <c r="V89" s="8">
        <f t="shared" si="20"/>
        <v>0</v>
      </c>
      <c r="W89" s="9">
        <f t="shared" si="20"/>
        <v>0</v>
      </c>
      <c r="X89" s="8">
        <f t="shared" si="18"/>
        <v>0</v>
      </c>
      <c r="Y89" s="8">
        <f t="shared" si="23"/>
        <v>1293145.58</v>
      </c>
      <c r="Z89" s="8">
        <f t="shared" si="24"/>
        <v>312837.49</v>
      </c>
      <c r="AA89" s="9">
        <v>1329</v>
      </c>
      <c r="AB89" s="8">
        <v>147033.62</v>
      </c>
      <c r="AC89" s="9">
        <v>0</v>
      </c>
      <c r="AD89" s="8">
        <v>0</v>
      </c>
      <c r="AE89" s="9">
        <v>711</v>
      </c>
      <c r="AF89" s="8">
        <v>165803.87</v>
      </c>
      <c r="AG89" s="9">
        <v>58</v>
      </c>
      <c r="AH89" s="8">
        <v>980308.09</v>
      </c>
      <c r="AI89" s="9">
        <v>0</v>
      </c>
      <c r="AJ89" s="40">
        <v>0</v>
      </c>
      <c r="AK89" s="9"/>
      <c r="AL89" s="8"/>
      <c r="AM89" s="9">
        <v>0</v>
      </c>
      <c r="AN89" s="40">
        <v>0</v>
      </c>
      <c r="AO89" s="9"/>
      <c r="AP89" s="8">
        <v>0</v>
      </c>
      <c r="AQ89" s="8">
        <f t="shared" si="25"/>
        <v>1293145.58</v>
      </c>
      <c r="AR89" s="8">
        <f t="shared" si="26"/>
        <v>312837.49</v>
      </c>
      <c r="AS89" s="9">
        <v>1329</v>
      </c>
      <c r="AT89" s="8">
        <v>147033.62</v>
      </c>
      <c r="AU89" s="9">
        <v>0</v>
      </c>
      <c r="AV89" s="8">
        <v>0</v>
      </c>
      <c r="AW89" s="9">
        <v>711</v>
      </c>
      <c r="AX89" s="8">
        <v>165803.87</v>
      </c>
      <c r="AY89" s="9">
        <v>58</v>
      </c>
      <c r="AZ89" s="8">
        <v>980308.09</v>
      </c>
      <c r="BA89" s="9">
        <v>0</v>
      </c>
      <c r="BB89" s="40">
        <v>0</v>
      </c>
      <c r="BC89" s="9"/>
      <c r="BD89" s="8"/>
      <c r="BE89" s="9">
        <v>0</v>
      </c>
      <c r="BF89" s="40">
        <v>0</v>
      </c>
      <c r="BG89" s="9">
        <v>0</v>
      </c>
      <c r="BH89" s="8">
        <v>0</v>
      </c>
      <c r="BI89" s="8">
        <f t="shared" si="27"/>
        <v>1293145.58</v>
      </c>
      <c r="BJ89" s="8">
        <f t="shared" si="28"/>
        <v>312837.49</v>
      </c>
      <c r="BK89" s="9">
        <v>1329</v>
      </c>
      <c r="BL89" s="8">
        <v>147033.62</v>
      </c>
      <c r="BM89" s="9">
        <v>0</v>
      </c>
      <c r="BN89" s="8">
        <v>0</v>
      </c>
      <c r="BO89" s="9">
        <v>711</v>
      </c>
      <c r="BP89" s="8">
        <v>165803.87</v>
      </c>
      <c r="BQ89" s="9">
        <v>58</v>
      </c>
      <c r="BR89" s="8">
        <v>980308.09</v>
      </c>
      <c r="BS89" s="9">
        <v>0</v>
      </c>
      <c r="BT89" s="40">
        <v>0</v>
      </c>
      <c r="BU89" s="9"/>
      <c r="BV89" s="8"/>
      <c r="BW89" s="9">
        <v>0</v>
      </c>
      <c r="BX89" s="40">
        <v>0</v>
      </c>
      <c r="BY89" s="9">
        <v>0</v>
      </c>
      <c r="BZ89" s="8">
        <v>0</v>
      </c>
      <c r="CA89" s="8">
        <f t="shared" si="29"/>
        <v>1293145.55</v>
      </c>
      <c r="CB89" s="8">
        <f t="shared" si="30"/>
        <v>312837.48</v>
      </c>
      <c r="CC89" s="9">
        <v>1329</v>
      </c>
      <c r="CD89" s="8">
        <v>147033.62</v>
      </c>
      <c r="CE89" s="9">
        <v>0</v>
      </c>
      <c r="CF89" s="8">
        <v>0</v>
      </c>
      <c r="CG89" s="9">
        <v>712</v>
      </c>
      <c r="CH89" s="8">
        <v>165803.85999999999</v>
      </c>
      <c r="CI89" s="9">
        <v>57</v>
      </c>
      <c r="CJ89" s="8">
        <v>980308.07</v>
      </c>
      <c r="CK89" s="9">
        <v>0</v>
      </c>
      <c r="CL89" s="40">
        <v>0</v>
      </c>
      <c r="CM89" s="9"/>
      <c r="CN89" s="8"/>
      <c r="CO89" s="9">
        <v>0</v>
      </c>
      <c r="CP89" s="40">
        <v>0</v>
      </c>
      <c r="CQ89" s="9">
        <v>0</v>
      </c>
      <c r="CR89" s="8">
        <v>0</v>
      </c>
    </row>
    <row r="90" spans="1:96" x14ac:dyDescent="0.25">
      <c r="A90" s="12">
        <v>72</v>
      </c>
      <c r="B90" s="18" t="s">
        <v>65</v>
      </c>
      <c r="C90" s="12">
        <v>330045</v>
      </c>
      <c r="D90" s="25" t="s">
        <v>158</v>
      </c>
      <c r="E90" s="25" t="s">
        <v>155</v>
      </c>
      <c r="F90" s="31" t="s">
        <v>159</v>
      </c>
      <c r="G90" s="8">
        <f t="shared" si="21"/>
        <v>36769942.859999999</v>
      </c>
      <c r="H90" s="8">
        <f t="shared" si="22"/>
        <v>26632202.32</v>
      </c>
      <c r="I90" s="9">
        <f t="shared" si="20"/>
        <v>20540</v>
      </c>
      <c r="J90" s="8">
        <f t="shared" si="20"/>
        <v>16148888.32</v>
      </c>
      <c r="K90" s="9">
        <f t="shared" si="20"/>
        <v>8418</v>
      </c>
      <c r="L90" s="8">
        <f t="shared" si="20"/>
        <v>2066923.91</v>
      </c>
      <c r="M90" s="9">
        <f t="shared" si="20"/>
        <v>11481</v>
      </c>
      <c r="N90" s="8">
        <f t="shared" si="20"/>
        <v>8416390.0899999999</v>
      </c>
      <c r="O90" s="9">
        <f t="shared" si="20"/>
        <v>900</v>
      </c>
      <c r="P90" s="8">
        <f t="shared" si="20"/>
        <v>6725142.1200000001</v>
      </c>
      <c r="Q90" s="9">
        <f t="shared" si="20"/>
        <v>165</v>
      </c>
      <c r="R90" s="8">
        <f t="shared" si="20"/>
        <v>3412598.42</v>
      </c>
      <c r="S90" s="9">
        <f t="shared" si="20"/>
        <v>0</v>
      </c>
      <c r="T90" s="8">
        <f t="shared" si="20"/>
        <v>0</v>
      </c>
      <c r="U90" s="9">
        <f t="shared" si="20"/>
        <v>0</v>
      </c>
      <c r="V90" s="8">
        <f t="shared" si="20"/>
        <v>0</v>
      </c>
      <c r="W90" s="9">
        <f t="shared" si="20"/>
        <v>0</v>
      </c>
      <c r="X90" s="8">
        <f t="shared" si="18"/>
        <v>0</v>
      </c>
      <c r="Y90" s="8">
        <f t="shared" si="23"/>
        <v>9292663.3599999994</v>
      </c>
      <c r="Z90" s="8">
        <f t="shared" si="24"/>
        <v>6758228.2199999997</v>
      </c>
      <c r="AA90" s="9">
        <v>5135</v>
      </c>
      <c r="AB90" s="8">
        <v>4084305.57</v>
      </c>
      <c r="AC90" s="9">
        <v>2105</v>
      </c>
      <c r="AD90" s="8">
        <v>516730.98</v>
      </c>
      <c r="AE90" s="9">
        <v>2870</v>
      </c>
      <c r="AF90" s="8">
        <v>2157191.67</v>
      </c>
      <c r="AG90" s="9">
        <v>225</v>
      </c>
      <c r="AH90" s="8">
        <v>1681285.53</v>
      </c>
      <c r="AI90" s="9">
        <v>41</v>
      </c>
      <c r="AJ90" s="40">
        <v>853149.61</v>
      </c>
      <c r="AK90" s="9"/>
      <c r="AL90" s="8"/>
      <c r="AM90" s="9">
        <v>0</v>
      </c>
      <c r="AN90" s="40">
        <v>0</v>
      </c>
      <c r="AO90" s="9"/>
      <c r="AP90" s="8">
        <v>0</v>
      </c>
      <c r="AQ90" s="8">
        <f t="shared" si="25"/>
        <v>9292663.3599999994</v>
      </c>
      <c r="AR90" s="8">
        <f t="shared" si="26"/>
        <v>6758228.2199999997</v>
      </c>
      <c r="AS90" s="9">
        <v>5135</v>
      </c>
      <c r="AT90" s="8">
        <v>4084305.57</v>
      </c>
      <c r="AU90" s="9">
        <v>2105</v>
      </c>
      <c r="AV90" s="8">
        <v>516730.98</v>
      </c>
      <c r="AW90" s="9">
        <v>2870</v>
      </c>
      <c r="AX90" s="8">
        <v>2157191.67</v>
      </c>
      <c r="AY90" s="9">
        <v>225</v>
      </c>
      <c r="AZ90" s="8">
        <v>1681285.53</v>
      </c>
      <c r="BA90" s="9">
        <v>41</v>
      </c>
      <c r="BB90" s="40">
        <v>853149.61</v>
      </c>
      <c r="BC90" s="9"/>
      <c r="BD90" s="8"/>
      <c r="BE90" s="9">
        <v>0</v>
      </c>
      <c r="BF90" s="40">
        <v>0</v>
      </c>
      <c r="BG90" s="9">
        <v>0</v>
      </c>
      <c r="BH90" s="8">
        <v>0</v>
      </c>
      <c r="BI90" s="8">
        <f t="shared" si="27"/>
        <v>9292663.3599999994</v>
      </c>
      <c r="BJ90" s="8">
        <f t="shared" si="28"/>
        <v>6758228.2199999997</v>
      </c>
      <c r="BK90" s="9">
        <v>5135</v>
      </c>
      <c r="BL90" s="8">
        <v>4084305.57</v>
      </c>
      <c r="BM90" s="9">
        <v>2105</v>
      </c>
      <c r="BN90" s="8">
        <v>516730.98</v>
      </c>
      <c r="BO90" s="9">
        <v>2870</v>
      </c>
      <c r="BP90" s="8">
        <v>2157191.67</v>
      </c>
      <c r="BQ90" s="9">
        <v>225</v>
      </c>
      <c r="BR90" s="8">
        <v>1681285.53</v>
      </c>
      <c r="BS90" s="9">
        <v>41</v>
      </c>
      <c r="BT90" s="40">
        <v>853149.61</v>
      </c>
      <c r="BU90" s="9"/>
      <c r="BV90" s="8"/>
      <c r="BW90" s="9">
        <v>0</v>
      </c>
      <c r="BX90" s="40">
        <v>0</v>
      </c>
      <c r="BY90" s="9">
        <v>0</v>
      </c>
      <c r="BZ90" s="8">
        <v>0</v>
      </c>
      <c r="CA90" s="8">
        <f t="shared" si="29"/>
        <v>8891952.7799999993</v>
      </c>
      <c r="CB90" s="8">
        <f t="shared" si="30"/>
        <v>6357517.6600000001</v>
      </c>
      <c r="CC90" s="9">
        <v>5135</v>
      </c>
      <c r="CD90" s="8">
        <v>3895971.61</v>
      </c>
      <c r="CE90" s="9">
        <v>2103</v>
      </c>
      <c r="CF90" s="8">
        <v>516730.97</v>
      </c>
      <c r="CG90" s="9">
        <v>2871</v>
      </c>
      <c r="CH90" s="8">
        <v>1944815.08</v>
      </c>
      <c r="CI90" s="9">
        <v>225</v>
      </c>
      <c r="CJ90" s="8">
        <v>1681285.53</v>
      </c>
      <c r="CK90" s="9">
        <v>42</v>
      </c>
      <c r="CL90" s="40">
        <v>853149.59</v>
      </c>
      <c r="CM90" s="9"/>
      <c r="CN90" s="8"/>
      <c r="CO90" s="9">
        <v>0</v>
      </c>
      <c r="CP90" s="40">
        <v>0</v>
      </c>
      <c r="CQ90" s="9">
        <v>0</v>
      </c>
      <c r="CR90" s="8">
        <v>0</v>
      </c>
    </row>
    <row r="91" spans="1:96" x14ac:dyDescent="0.25">
      <c r="A91" s="12">
        <v>73</v>
      </c>
      <c r="B91" s="18" t="s">
        <v>66</v>
      </c>
      <c r="C91" s="12">
        <v>330368</v>
      </c>
      <c r="D91" s="25" t="s">
        <v>158</v>
      </c>
      <c r="E91" s="25" t="s">
        <v>167</v>
      </c>
      <c r="F91" s="31" t="s">
        <v>159</v>
      </c>
      <c r="G91" s="8">
        <f t="shared" si="21"/>
        <v>112036056.62</v>
      </c>
      <c r="H91" s="8">
        <f t="shared" si="22"/>
        <v>3066846.01</v>
      </c>
      <c r="I91" s="9">
        <f t="shared" ref="I91:W107" si="31">AA91+AS91+BK91+CC91</f>
        <v>0</v>
      </c>
      <c r="J91" s="8">
        <f t="shared" si="31"/>
        <v>0</v>
      </c>
      <c r="K91" s="9">
        <f t="shared" si="31"/>
        <v>318</v>
      </c>
      <c r="L91" s="8">
        <f t="shared" si="31"/>
        <v>143969.5</v>
      </c>
      <c r="M91" s="9">
        <f t="shared" si="31"/>
        <v>0</v>
      </c>
      <c r="N91" s="8">
        <f t="shared" si="31"/>
        <v>2922876.51</v>
      </c>
      <c r="O91" s="9">
        <f t="shared" si="31"/>
        <v>222</v>
      </c>
      <c r="P91" s="8">
        <f t="shared" si="31"/>
        <v>22648946.43</v>
      </c>
      <c r="Q91" s="9">
        <f t="shared" si="31"/>
        <v>809</v>
      </c>
      <c r="R91" s="8">
        <f t="shared" si="31"/>
        <v>86320264.180000007</v>
      </c>
      <c r="S91" s="9">
        <f t="shared" si="31"/>
        <v>0</v>
      </c>
      <c r="T91" s="8">
        <f t="shared" si="31"/>
        <v>0</v>
      </c>
      <c r="U91" s="9">
        <f t="shared" si="31"/>
        <v>258</v>
      </c>
      <c r="V91" s="8">
        <f t="shared" si="31"/>
        <v>50677343.399999999</v>
      </c>
      <c r="W91" s="9">
        <f t="shared" si="31"/>
        <v>0</v>
      </c>
      <c r="X91" s="8">
        <f t="shared" si="18"/>
        <v>0</v>
      </c>
      <c r="Y91" s="8">
        <f t="shared" si="23"/>
        <v>28009014.170000002</v>
      </c>
      <c r="Z91" s="8">
        <f t="shared" si="24"/>
        <v>766711.51</v>
      </c>
      <c r="AA91" s="9">
        <v>0</v>
      </c>
      <c r="AB91" s="8">
        <v>0</v>
      </c>
      <c r="AC91" s="9">
        <v>80</v>
      </c>
      <c r="AD91" s="8">
        <v>35992.379999999997</v>
      </c>
      <c r="AE91" s="9">
        <v>0</v>
      </c>
      <c r="AF91" s="8">
        <v>730719.13</v>
      </c>
      <c r="AG91" s="9">
        <v>56</v>
      </c>
      <c r="AH91" s="8">
        <v>5662236.6100000003</v>
      </c>
      <c r="AI91" s="9">
        <v>202</v>
      </c>
      <c r="AJ91" s="40">
        <v>21580066.050000001</v>
      </c>
      <c r="AK91" s="9"/>
      <c r="AL91" s="8"/>
      <c r="AM91" s="9">
        <v>65</v>
      </c>
      <c r="AN91" s="40">
        <v>12669335.85</v>
      </c>
      <c r="AO91" s="9"/>
      <c r="AP91" s="8">
        <v>0</v>
      </c>
      <c r="AQ91" s="8">
        <f t="shared" si="25"/>
        <v>28009014.170000002</v>
      </c>
      <c r="AR91" s="8">
        <f t="shared" si="26"/>
        <v>766711.51</v>
      </c>
      <c r="AS91" s="9">
        <v>0</v>
      </c>
      <c r="AT91" s="8">
        <v>0</v>
      </c>
      <c r="AU91" s="9">
        <v>80</v>
      </c>
      <c r="AV91" s="8">
        <v>35992.379999999997</v>
      </c>
      <c r="AW91" s="9">
        <v>0</v>
      </c>
      <c r="AX91" s="8">
        <v>730719.13</v>
      </c>
      <c r="AY91" s="9">
        <v>56</v>
      </c>
      <c r="AZ91" s="8">
        <v>5662236.6100000003</v>
      </c>
      <c r="BA91" s="9">
        <v>202</v>
      </c>
      <c r="BB91" s="40">
        <v>21580066.050000001</v>
      </c>
      <c r="BC91" s="9"/>
      <c r="BD91" s="8"/>
      <c r="BE91" s="9">
        <v>65</v>
      </c>
      <c r="BF91" s="40">
        <v>12669335.85</v>
      </c>
      <c r="BG91" s="9">
        <v>0</v>
      </c>
      <c r="BH91" s="8">
        <v>0</v>
      </c>
      <c r="BI91" s="8">
        <f t="shared" si="27"/>
        <v>28009014.170000002</v>
      </c>
      <c r="BJ91" s="8">
        <f t="shared" si="28"/>
        <v>766711.51</v>
      </c>
      <c r="BK91" s="9">
        <v>0</v>
      </c>
      <c r="BL91" s="8">
        <v>0</v>
      </c>
      <c r="BM91" s="9">
        <v>80</v>
      </c>
      <c r="BN91" s="8">
        <v>35992.379999999997</v>
      </c>
      <c r="BO91" s="9">
        <v>0</v>
      </c>
      <c r="BP91" s="8">
        <v>730719.13</v>
      </c>
      <c r="BQ91" s="9">
        <v>56</v>
      </c>
      <c r="BR91" s="8">
        <v>5662236.6100000003</v>
      </c>
      <c r="BS91" s="9">
        <v>202</v>
      </c>
      <c r="BT91" s="40">
        <v>21580066.050000001</v>
      </c>
      <c r="BU91" s="9"/>
      <c r="BV91" s="8"/>
      <c r="BW91" s="9">
        <v>65</v>
      </c>
      <c r="BX91" s="40">
        <v>12669335.85</v>
      </c>
      <c r="BY91" s="9">
        <v>0</v>
      </c>
      <c r="BZ91" s="8">
        <v>0</v>
      </c>
      <c r="CA91" s="8">
        <f t="shared" si="29"/>
        <v>28009014.109999999</v>
      </c>
      <c r="CB91" s="8">
        <f t="shared" si="30"/>
        <v>766711.48</v>
      </c>
      <c r="CC91" s="9">
        <v>0</v>
      </c>
      <c r="CD91" s="8">
        <v>0</v>
      </c>
      <c r="CE91" s="9">
        <v>78</v>
      </c>
      <c r="CF91" s="8">
        <v>35992.36</v>
      </c>
      <c r="CG91" s="9">
        <v>0</v>
      </c>
      <c r="CH91" s="8">
        <v>730719.12</v>
      </c>
      <c r="CI91" s="9">
        <v>54</v>
      </c>
      <c r="CJ91" s="8">
        <v>5662236.5999999996</v>
      </c>
      <c r="CK91" s="9">
        <v>203</v>
      </c>
      <c r="CL91" s="40">
        <v>21580066.030000001</v>
      </c>
      <c r="CM91" s="9"/>
      <c r="CN91" s="8"/>
      <c r="CO91" s="9">
        <v>63</v>
      </c>
      <c r="CP91" s="40">
        <v>12669335.85</v>
      </c>
      <c r="CQ91" s="9">
        <v>0</v>
      </c>
      <c r="CR91" s="8">
        <v>0</v>
      </c>
    </row>
    <row r="92" spans="1:96" x14ac:dyDescent="0.25">
      <c r="A92" s="12">
        <v>74</v>
      </c>
      <c r="B92" s="18" t="s">
        <v>67</v>
      </c>
      <c r="C92" s="12">
        <v>330373</v>
      </c>
      <c r="D92" s="25" t="s">
        <v>158</v>
      </c>
      <c r="E92" s="25" t="s">
        <v>161</v>
      </c>
      <c r="F92" s="31" t="s">
        <v>159</v>
      </c>
      <c r="G92" s="8">
        <f t="shared" si="21"/>
        <v>10604146.560000001</v>
      </c>
      <c r="H92" s="8">
        <f t="shared" si="22"/>
        <v>0</v>
      </c>
      <c r="I92" s="9">
        <f t="shared" si="31"/>
        <v>0</v>
      </c>
      <c r="J92" s="8">
        <f t="shared" si="31"/>
        <v>0</v>
      </c>
      <c r="K92" s="9">
        <f t="shared" si="31"/>
        <v>0</v>
      </c>
      <c r="L92" s="8">
        <f t="shared" si="31"/>
        <v>0</v>
      </c>
      <c r="M92" s="9">
        <f t="shared" si="31"/>
        <v>0</v>
      </c>
      <c r="N92" s="8">
        <f t="shared" si="31"/>
        <v>0</v>
      </c>
      <c r="O92" s="9">
        <f t="shared" si="31"/>
        <v>189</v>
      </c>
      <c r="P92" s="8">
        <f t="shared" si="31"/>
        <v>7973593.04</v>
      </c>
      <c r="Q92" s="9">
        <f t="shared" si="31"/>
        <v>41</v>
      </c>
      <c r="R92" s="8">
        <f t="shared" si="31"/>
        <v>2630553.52</v>
      </c>
      <c r="S92" s="9">
        <f t="shared" si="31"/>
        <v>0</v>
      </c>
      <c r="T92" s="8">
        <f t="shared" si="31"/>
        <v>0</v>
      </c>
      <c r="U92" s="9">
        <f t="shared" si="31"/>
        <v>28</v>
      </c>
      <c r="V92" s="8">
        <f t="shared" si="31"/>
        <v>1965700</v>
      </c>
      <c r="W92" s="9">
        <f t="shared" si="31"/>
        <v>0</v>
      </c>
      <c r="X92" s="8">
        <f t="shared" si="18"/>
        <v>0</v>
      </c>
      <c r="Y92" s="8">
        <f t="shared" si="23"/>
        <v>2651036.64</v>
      </c>
      <c r="Z92" s="8">
        <f t="shared" si="24"/>
        <v>0</v>
      </c>
      <c r="AA92" s="9">
        <v>0</v>
      </c>
      <c r="AB92" s="8">
        <v>0</v>
      </c>
      <c r="AC92" s="9">
        <v>0</v>
      </c>
      <c r="AD92" s="8">
        <v>0</v>
      </c>
      <c r="AE92" s="9">
        <v>0</v>
      </c>
      <c r="AF92" s="8">
        <v>0</v>
      </c>
      <c r="AG92" s="9">
        <v>47</v>
      </c>
      <c r="AH92" s="8">
        <v>1993398.26</v>
      </c>
      <c r="AI92" s="9">
        <v>10</v>
      </c>
      <c r="AJ92" s="40">
        <v>657638.38</v>
      </c>
      <c r="AK92" s="9"/>
      <c r="AL92" s="8"/>
      <c r="AM92" s="9">
        <v>7</v>
      </c>
      <c r="AN92" s="40">
        <v>491425</v>
      </c>
      <c r="AO92" s="9"/>
      <c r="AP92" s="8">
        <v>0</v>
      </c>
      <c r="AQ92" s="8">
        <f t="shared" si="25"/>
        <v>2651036.64</v>
      </c>
      <c r="AR92" s="8">
        <f t="shared" si="26"/>
        <v>0</v>
      </c>
      <c r="AS92" s="9">
        <v>0</v>
      </c>
      <c r="AT92" s="8">
        <v>0</v>
      </c>
      <c r="AU92" s="9">
        <v>0</v>
      </c>
      <c r="AV92" s="8">
        <v>0</v>
      </c>
      <c r="AW92" s="9">
        <v>0</v>
      </c>
      <c r="AX92" s="8">
        <v>0</v>
      </c>
      <c r="AY92" s="9">
        <v>47</v>
      </c>
      <c r="AZ92" s="8">
        <v>1993398.26</v>
      </c>
      <c r="BA92" s="9">
        <v>10</v>
      </c>
      <c r="BB92" s="40">
        <v>657638.38</v>
      </c>
      <c r="BC92" s="9"/>
      <c r="BD92" s="8"/>
      <c r="BE92" s="9">
        <v>7</v>
      </c>
      <c r="BF92" s="40">
        <v>491425</v>
      </c>
      <c r="BG92" s="9">
        <v>0</v>
      </c>
      <c r="BH92" s="8">
        <v>0</v>
      </c>
      <c r="BI92" s="8">
        <f t="shared" si="27"/>
        <v>2651036.64</v>
      </c>
      <c r="BJ92" s="8">
        <f t="shared" si="28"/>
        <v>0</v>
      </c>
      <c r="BK92" s="9">
        <v>0</v>
      </c>
      <c r="BL92" s="8">
        <v>0</v>
      </c>
      <c r="BM92" s="9">
        <v>0</v>
      </c>
      <c r="BN92" s="8">
        <v>0</v>
      </c>
      <c r="BO92" s="9">
        <v>0</v>
      </c>
      <c r="BP92" s="8">
        <v>0</v>
      </c>
      <c r="BQ92" s="9">
        <v>47</v>
      </c>
      <c r="BR92" s="8">
        <v>1993398.26</v>
      </c>
      <c r="BS92" s="9">
        <v>10</v>
      </c>
      <c r="BT92" s="40">
        <v>657638.38</v>
      </c>
      <c r="BU92" s="9"/>
      <c r="BV92" s="8"/>
      <c r="BW92" s="9">
        <v>7</v>
      </c>
      <c r="BX92" s="40">
        <v>491425</v>
      </c>
      <c r="BY92" s="9">
        <v>0</v>
      </c>
      <c r="BZ92" s="8">
        <v>0</v>
      </c>
      <c r="CA92" s="8">
        <f t="shared" si="29"/>
        <v>2651036.64</v>
      </c>
      <c r="CB92" s="8">
        <f t="shared" si="30"/>
        <v>0</v>
      </c>
      <c r="CC92" s="9">
        <v>0</v>
      </c>
      <c r="CD92" s="8">
        <v>0</v>
      </c>
      <c r="CE92" s="9">
        <v>0</v>
      </c>
      <c r="CF92" s="8">
        <v>0</v>
      </c>
      <c r="CG92" s="9">
        <v>0</v>
      </c>
      <c r="CH92" s="8">
        <v>0</v>
      </c>
      <c r="CI92" s="9">
        <v>48</v>
      </c>
      <c r="CJ92" s="8">
        <v>1993398.26</v>
      </c>
      <c r="CK92" s="9">
        <v>11</v>
      </c>
      <c r="CL92" s="40">
        <v>657638.38</v>
      </c>
      <c r="CM92" s="9"/>
      <c r="CN92" s="8"/>
      <c r="CO92" s="9">
        <v>7</v>
      </c>
      <c r="CP92" s="40">
        <v>491425</v>
      </c>
      <c r="CQ92" s="9">
        <v>0</v>
      </c>
      <c r="CR92" s="8">
        <v>0</v>
      </c>
    </row>
    <row r="93" spans="1:96" x14ac:dyDescent="0.25">
      <c r="A93" s="12">
        <v>75</v>
      </c>
      <c r="B93" s="18" t="s">
        <v>137</v>
      </c>
      <c r="C93" s="12">
        <v>330417</v>
      </c>
      <c r="D93" s="25" t="s">
        <v>158</v>
      </c>
      <c r="E93" s="25" t="s">
        <v>161</v>
      </c>
      <c r="F93" s="31" t="s">
        <v>159</v>
      </c>
      <c r="G93" s="8">
        <f t="shared" si="21"/>
        <v>24426</v>
      </c>
      <c r="H93" s="8">
        <f t="shared" si="22"/>
        <v>24426</v>
      </c>
      <c r="I93" s="9">
        <f t="shared" si="31"/>
        <v>25</v>
      </c>
      <c r="J93" s="8">
        <f t="shared" si="31"/>
        <v>2442.6</v>
      </c>
      <c r="K93" s="9">
        <f t="shared" si="31"/>
        <v>0</v>
      </c>
      <c r="L93" s="8">
        <f t="shared" si="31"/>
        <v>0</v>
      </c>
      <c r="M93" s="9">
        <f t="shared" si="31"/>
        <v>50</v>
      </c>
      <c r="N93" s="8">
        <f t="shared" si="31"/>
        <v>21983.4</v>
      </c>
      <c r="O93" s="9">
        <f t="shared" si="31"/>
        <v>0</v>
      </c>
      <c r="P93" s="8">
        <f t="shared" si="31"/>
        <v>0</v>
      </c>
      <c r="Q93" s="9">
        <f t="shared" si="31"/>
        <v>0</v>
      </c>
      <c r="R93" s="8">
        <f t="shared" si="31"/>
        <v>0</v>
      </c>
      <c r="S93" s="9">
        <f t="shared" si="31"/>
        <v>0</v>
      </c>
      <c r="T93" s="8">
        <f t="shared" si="31"/>
        <v>0</v>
      </c>
      <c r="U93" s="9">
        <f t="shared" si="31"/>
        <v>0</v>
      </c>
      <c r="V93" s="8">
        <f t="shared" si="31"/>
        <v>0</v>
      </c>
      <c r="W93" s="9">
        <f t="shared" si="31"/>
        <v>0</v>
      </c>
      <c r="X93" s="8">
        <f t="shared" si="18"/>
        <v>0</v>
      </c>
      <c r="Y93" s="8">
        <f t="shared" si="23"/>
        <v>6106.5</v>
      </c>
      <c r="Z93" s="8">
        <f t="shared" si="24"/>
        <v>6106.5</v>
      </c>
      <c r="AA93" s="9">
        <v>6</v>
      </c>
      <c r="AB93" s="8">
        <v>610.65</v>
      </c>
      <c r="AC93" s="9">
        <v>0</v>
      </c>
      <c r="AD93" s="8">
        <v>0</v>
      </c>
      <c r="AE93" s="9">
        <v>13</v>
      </c>
      <c r="AF93" s="8">
        <v>5495.85</v>
      </c>
      <c r="AG93" s="9">
        <v>0</v>
      </c>
      <c r="AH93" s="8">
        <v>0</v>
      </c>
      <c r="AI93" s="9">
        <v>0</v>
      </c>
      <c r="AJ93" s="40">
        <v>0</v>
      </c>
      <c r="AK93" s="9"/>
      <c r="AL93" s="8"/>
      <c r="AM93" s="9">
        <v>0</v>
      </c>
      <c r="AN93" s="40">
        <v>0</v>
      </c>
      <c r="AO93" s="9"/>
      <c r="AP93" s="8">
        <v>0</v>
      </c>
      <c r="AQ93" s="8">
        <f t="shared" si="25"/>
        <v>6106.5</v>
      </c>
      <c r="AR93" s="8">
        <f t="shared" si="26"/>
        <v>6106.5</v>
      </c>
      <c r="AS93" s="9">
        <v>6</v>
      </c>
      <c r="AT93" s="8">
        <v>610.65</v>
      </c>
      <c r="AU93" s="9">
        <v>0</v>
      </c>
      <c r="AV93" s="8">
        <v>0</v>
      </c>
      <c r="AW93" s="9">
        <v>13</v>
      </c>
      <c r="AX93" s="8">
        <v>5495.85</v>
      </c>
      <c r="AY93" s="9">
        <v>0</v>
      </c>
      <c r="AZ93" s="8">
        <v>0</v>
      </c>
      <c r="BA93" s="9">
        <v>0</v>
      </c>
      <c r="BB93" s="40">
        <v>0</v>
      </c>
      <c r="BC93" s="9"/>
      <c r="BD93" s="8"/>
      <c r="BE93" s="9">
        <v>0</v>
      </c>
      <c r="BF93" s="40">
        <v>0</v>
      </c>
      <c r="BG93" s="9">
        <v>0</v>
      </c>
      <c r="BH93" s="8">
        <v>0</v>
      </c>
      <c r="BI93" s="8">
        <f t="shared" si="27"/>
        <v>6106.5</v>
      </c>
      <c r="BJ93" s="8">
        <f t="shared" si="28"/>
        <v>6106.5</v>
      </c>
      <c r="BK93" s="9">
        <v>6</v>
      </c>
      <c r="BL93" s="8">
        <v>610.65</v>
      </c>
      <c r="BM93" s="9">
        <v>0</v>
      </c>
      <c r="BN93" s="8">
        <v>0</v>
      </c>
      <c r="BO93" s="9">
        <v>13</v>
      </c>
      <c r="BP93" s="8">
        <v>5495.85</v>
      </c>
      <c r="BQ93" s="9">
        <v>0</v>
      </c>
      <c r="BR93" s="8">
        <v>0</v>
      </c>
      <c r="BS93" s="9">
        <v>0</v>
      </c>
      <c r="BT93" s="40">
        <v>0</v>
      </c>
      <c r="BU93" s="9"/>
      <c r="BV93" s="8"/>
      <c r="BW93" s="9">
        <v>0</v>
      </c>
      <c r="BX93" s="40">
        <v>0</v>
      </c>
      <c r="BY93" s="9">
        <v>0</v>
      </c>
      <c r="BZ93" s="8">
        <v>0</v>
      </c>
      <c r="CA93" s="8">
        <f t="shared" si="29"/>
        <v>6106.5</v>
      </c>
      <c r="CB93" s="8">
        <f t="shared" si="30"/>
        <v>6106.5</v>
      </c>
      <c r="CC93" s="9">
        <v>7</v>
      </c>
      <c r="CD93" s="8">
        <v>610.65</v>
      </c>
      <c r="CE93" s="9">
        <v>0</v>
      </c>
      <c r="CF93" s="8">
        <v>0</v>
      </c>
      <c r="CG93" s="9">
        <v>11</v>
      </c>
      <c r="CH93" s="8">
        <v>5495.85</v>
      </c>
      <c r="CI93" s="9">
        <v>0</v>
      </c>
      <c r="CJ93" s="8">
        <v>0</v>
      </c>
      <c r="CK93" s="9">
        <v>0</v>
      </c>
      <c r="CL93" s="40">
        <v>0</v>
      </c>
      <c r="CM93" s="9"/>
      <c r="CN93" s="8"/>
      <c r="CO93" s="9">
        <v>0</v>
      </c>
      <c r="CP93" s="40">
        <v>0</v>
      </c>
      <c r="CQ93" s="9">
        <v>0</v>
      </c>
      <c r="CR93" s="8">
        <v>0</v>
      </c>
    </row>
    <row r="94" spans="1:96" x14ac:dyDescent="0.25">
      <c r="A94" s="12"/>
      <c r="B94" s="17" t="s">
        <v>68</v>
      </c>
      <c r="C94" s="12"/>
      <c r="D94" s="25"/>
      <c r="E94" s="25"/>
      <c r="F94" s="31"/>
      <c r="G94" s="8">
        <f t="shared" si="21"/>
        <v>0</v>
      </c>
      <c r="H94" s="8">
        <f t="shared" si="22"/>
        <v>0</v>
      </c>
      <c r="I94" s="9">
        <f t="shared" si="31"/>
        <v>0</v>
      </c>
      <c r="J94" s="8">
        <f t="shared" si="31"/>
        <v>0</v>
      </c>
      <c r="K94" s="9">
        <f t="shared" si="31"/>
        <v>0</v>
      </c>
      <c r="L94" s="8">
        <f t="shared" si="31"/>
        <v>0</v>
      </c>
      <c r="M94" s="9">
        <f t="shared" si="31"/>
        <v>0</v>
      </c>
      <c r="N94" s="8">
        <f t="shared" si="31"/>
        <v>0</v>
      </c>
      <c r="O94" s="9">
        <f t="shared" si="31"/>
        <v>0</v>
      </c>
      <c r="P94" s="8">
        <f t="shared" si="31"/>
        <v>0</v>
      </c>
      <c r="Q94" s="9">
        <f t="shared" si="31"/>
        <v>0</v>
      </c>
      <c r="R94" s="8">
        <f t="shared" si="31"/>
        <v>0</v>
      </c>
      <c r="S94" s="9">
        <f t="shared" si="31"/>
        <v>0</v>
      </c>
      <c r="T94" s="8">
        <f t="shared" si="31"/>
        <v>0</v>
      </c>
      <c r="U94" s="9">
        <f t="shared" si="31"/>
        <v>0</v>
      </c>
      <c r="V94" s="8">
        <f t="shared" si="31"/>
        <v>0</v>
      </c>
      <c r="W94" s="9">
        <f t="shared" si="31"/>
        <v>0</v>
      </c>
      <c r="X94" s="8">
        <f t="shared" si="18"/>
        <v>0</v>
      </c>
      <c r="Y94" s="8">
        <f t="shared" si="23"/>
        <v>0</v>
      </c>
      <c r="Z94" s="8">
        <f t="shared" si="24"/>
        <v>0</v>
      </c>
      <c r="AA94" s="9">
        <v>0</v>
      </c>
      <c r="AB94" s="8">
        <v>0</v>
      </c>
      <c r="AC94" s="9">
        <v>0</v>
      </c>
      <c r="AD94" s="8">
        <v>0</v>
      </c>
      <c r="AE94" s="9">
        <v>0</v>
      </c>
      <c r="AF94" s="8">
        <v>0</v>
      </c>
      <c r="AG94" s="9">
        <v>0</v>
      </c>
      <c r="AH94" s="8">
        <v>0</v>
      </c>
      <c r="AI94" s="9">
        <v>0</v>
      </c>
      <c r="AJ94" s="40">
        <v>0</v>
      </c>
      <c r="AK94" s="9"/>
      <c r="AL94" s="8"/>
      <c r="AM94" s="9">
        <v>0</v>
      </c>
      <c r="AN94" s="40">
        <v>0</v>
      </c>
      <c r="AO94" s="9"/>
      <c r="AP94" s="8">
        <v>0</v>
      </c>
      <c r="AQ94" s="8">
        <f t="shared" si="25"/>
        <v>0</v>
      </c>
      <c r="AR94" s="8">
        <f t="shared" si="26"/>
        <v>0</v>
      </c>
      <c r="AS94" s="9">
        <v>0</v>
      </c>
      <c r="AT94" s="8">
        <v>0</v>
      </c>
      <c r="AU94" s="9">
        <v>0</v>
      </c>
      <c r="AV94" s="8">
        <v>0</v>
      </c>
      <c r="AW94" s="9">
        <v>0</v>
      </c>
      <c r="AX94" s="8">
        <v>0</v>
      </c>
      <c r="AY94" s="9">
        <v>0</v>
      </c>
      <c r="AZ94" s="8">
        <v>0</v>
      </c>
      <c r="BA94" s="9">
        <v>0</v>
      </c>
      <c r="BB94" s="40">
        <v>0</v>
      </c>
      <c r="BC94" s="9"/>
      <c r="BD94" s="8"/>
      <c r="BE94" s="9">
        <v>0</v>
      </c>
      <c r="BF94" s="40">
        <v>0</v>
      </c>
      <c r="BG94" s="9">
        <v>0</v>
      </c>
      <c r="BH94" s="8">
        <v>0</v>
      </c>
      <c r="BI94" s="8">
        <f t="shared" si="27"/>
        <v>0</v>
      </c>
      <c r="BJ94" s="8">
        <f t="shared" si="28"/>
        <v>0</v>
      </c>
      <c r="BK94" s="9">
        <v>0</v>
      </c>
      <c r="BL94" s="8">
        <v>0</v>
      </c>
      <c r="BM94" s="9">
        <v>0</v>
      </c>
      <c r="BN94" s="8">
        <v>0</v>
      </c>
      <c r="BO94" s="9">
        <v>0</v>
      </c>
      <c r="BP94" s="8">
        <v>0</v>
      </c>
      <c r="BQ94" s="9">
        <v>0</v>
      </c>
      <c r="BR94" s="8">
        <v>0</v>
      </c>
      <c r="BS94" s="9">
        <v>0</v>
      </c>
      <c r="BT94" s="40">
        <v>0</v>
      </c>
      <c r="BU94" s="9"/>
      <c r="BV94" s="8"/>
      <c r="BW94" s="9">
        <v>0</v>
      </c>
      <c r="BX94" s="40">
        <v>0</v>
      </c>
      <c r="BY94" s="9">
        <v>0</v>
      </c>
      <c r="BZ94" s="8">
        <v>0</v>
      </c>
      <c r="CA94" s="8">
        <f t="shared" si="29"/>
        <v>0</v>
      </c>
      <c r="CB94" s="8">
        <f t="shared" si="30"/>
        <v>0</v>
      </c>
      <c r="CC94" s="9">
        <v>0</v>
      </c>
      <c r="CD94" s="8">
        <v>0</v>
      </c>
      <c r="CE94" s="9">
        <v>0</v>
      </c>
      <c r="CF94" s="8">
        <v>0</v>
      </c>
      <c r="CG94" s="9">
        <v>0</v>
      </c>
      <c r="CH94" s="8">
        <v>0</v>
      </c>
      <c r="CI94" s="9">
        <v>0</v>
      </c>
      <c r="CJ94" s="8">
        <v>0</v>
      </c>
      <c r="CK94" s="9">
        <v>0</v>
      </c>
      <c r="CL94" s="40">
        <v>0</v>
      </c>
      <c r="CM94" s="9"/>
      <c r="CN94" s="8"/>
      <c r="CO94" s="9">
        <v>0</v>
      </c>
      <c r="CP94" s="40">
        <v>0</v>
      </c>
      <c r="CQ94" s="9">
        <v>0</v>
      </c>
      <c r="CR94" s="8">
        <v>0</v>
      </c>
    </row>
    <row r="95" spans="1:96" x14ac:dyDescent="0.25">
      <c r="A95" s="12">
        <v>76</v>
      </c>
      <c r="B95" s="13" t="s">
        <v>69</v>
      </c>
      <c r="C95" s="12">
        <v>330054</v>
      </c>
      <c r="D95" s="25" t="s">
        <v>174</v>
      </c>
      <c r="E95" s="25" t="s">
        <v>155</v>
      </c>
      <c r="F95" s="31" t="s">
        <v>175</v>
      </c>
      <c r="G95" s="8">
        <f t="shared" si="21"/>
        <v>147036037.56999999</v>
      </c>
      <c r="H95" s="8">
        <f t="shared" si="22"/>
        <v>72998605.900000006</v>
      </c>
      <c r="I95" s="9">
        <f t="shared" si="31"/>
        <v>52251</v>
      </c>
      <c r="J95" s="8">
        <f t="shared" si="31"/>
        <v>40878582.219999999</v>
      </c>
      <c r="K95" s="9">
        <f t="shared" si="31"/>
        <v>21319</v>
      </c>
      <c r="L95" s="8">
        <f t="shared" si="31"/>
        <v>8659326.5999999996</v>
      </c>
      <c r="M95" s="9">
        <f t="shared" si="31"/>
        <v>35729</v>
      </c>
      <c r="N95" s="8">
        <f t="shared" si="31"/>
        <v>23460697.079999998</v>
      </c>
      <c r="O95" s="9">
        <f t="shared" si="31"/>
        <v>752</v>
      </c>
      <c r="P95" s="8">
        <f t="shared" si="31"/>
        <v>5620872.96</v>
      </c>
      <c r="Q95" s="9">
        <f t="shared" si="31"/>
        <v>3182</v>
      </c>
      <c r="R95" s="8">
        <f t="shared" si="31"/>
        <v>56525375.75</v>
      </c>
      <c r="S95" s="9">
        <f t="shared" si="31"/>
        <v>0</v>
      </c>
      <c r="T95" s="8">
        <f t="shared" si="31"/>
        <v>0</v>
      </c>
      <c r="U95" s="9">
        <f t="shared" si="31"/>
        <v>0</v>
      </c>
      <c r="V95" s="8">
        <f t="shared" si="31"/>
        <v>0</v>
      </c>
      <c r="W95" s="9">
        <f t="shared" si="31"/>
        <v>7951</v>
      </c>
      <c r="X95" s="8">
        <f t="shared" si="18"/>
        <v>11891182.960000001</v>
      </c>
      <c r="Y95" s="8">
        <f t="shared" si="23"/>
        <v>37156576.289999999</v>
      </c>
      <c r="Z95" s="8">
        <f t="shared" si="24"/>
        <v>18647218.370000001</v>
      </c>
      <c r="AA95" s="9">
        <v>13063</v>
      </c>
      <c r="AB95" s="8">
        <v>10394574.99</v>
      </c>
      <c r="AC95" s="9">
        <v>5330</v>
      </c>
      <c r="AD95" s="8">
        <v>2164831.65</v>
      </c>
      <c r="AE95" s="9">
        <v>8932</v>
      </c>
      <c r="AF95" s="8">
        <v>6087811.7300000004</v>
      </c>
      <c r="AG95" s="9">
        <v>188</v>
      </c>
      <c r="AH95" s="8">
        <v>1405218.24</v>
      </c>
      <c r="AI95" s="9">
        <v>796</v>
      </c>
      <c r="AJ95" s="40">
        <v>14131343.939999999</v>
      </c>
      <c r="AK95" s="9"/>
      <c r="AL95" s="8"/>
      <c r="AM95" s="9">
        <v>0</v>
      </c>
      <c r="AN95" s="40">
        <v>0</v>
      </c>
      <c r="AO95" s="9">
        <v>1988</v>
      </c>
      <c r="AP95" s="8">
        <v>2972795.74</v>
      </c>
      <c r="AQ95" s="8">
        <f t="shared" si="25"/>
        <v>37156576.289999999</v>
      </c>
      <c r="AR95" s="8">
        <f t="shared" si="26"/>
        <v>18647218.370000001</v>
      </c>
      <c r="AS95" s="9">
        <v>13063</v>
      </c>
      <c r="AT95" s="8">
        <v>10394574.99</v>
      </c>
      <c r="AU95" s="9">
        <v>5330</v>
      </c>
      <c r="AV95" s="8">
        <v>2164831.65</v>
      </c>
      <c r="AW95" s="9">
        <v>8932</v>
      </c>
      <c r="AX95" s="8">
        <v>6087811.7300000004</v>
      </c>
      <c r="AY95" s="9">
        <v>188</v>
      </c>
      <c r="AZ95" s="8">
        <v>1405218.24</v>
      </c>
      <c r="BA95" s="9">
        <v>796</v>
      </c>
      <c r="BB95" s="40">
        <v>14131343.939999999</v>
      </c>
      <c r="BC95" s="9"/>
      <c r="BD95" s="8"/>
      <c r="BE95" s="9">
        <v>0</v>
      </c>
      <c r="BF95" s="40">
        <v>0</v>
      </c>
      <c r="BG95" s="9">
        <v>1988</v>
      </c>
      <c r="BH95" s="8">
        <v>2972795.74</v>
      </c>
      <c r="BI95" s="8">
        <f t="shared" si="27"/>
        <v>37156576.289999999</v>
      </c>
      <c r="BJ95" s="8">
        <f t="shared" si="28"/>
        <v>18647218.370000001</v>
      </c>
      <c r="BK95" s="9">
        <v>13063</v>
      </c>
      <c r="BL95" s="8">
        <v>10394574.99</v>
      </c>
      <c r="BM95" s="9">
        <v>5330</v>
      </c>
      <c r="BN95" s="8">
        <v>2164831.65</v>
      </c>
      <c r="BO95" s="9">
        <v>8932</v>
      </c>
      <c r="BP95" s="8">
        <v>6087811.7300000004</v>
      </c>
      <c r="BQ95" s="9">
        <v>188</v>
      </c>
      <c r="BR95" s="8">
        <v>1405218.24</v>
      </c>
      <c r="BS95" s="9">
        <v>796</v>
      </c>
      <c r="BT95" s="40">
        <v>14131343.939999999</v>
      </c>
      <c r="BU95" s="9"/>
      <c r="BV95" s="8"/>
      <c r="BW95" s="9">
        <v>0</v>
      </c>
      <c r="BX95" s="40">
        <v>0</v>
      </c>
      <c r="BY95" s="9">
        <v>1988</v>
      </c>
      <c r="BZ95" s="8">
        <v>2972795.74</v>
      </c>
      <c r="CA95" s="8">
        <f t="shared" si="29"/>
        <v>35566308.700000003</v>
      </c>
      <c r="CB95" s="8">
        <f t="shared" si="30"/>
        <v>17056950.789999999</v>
      </c>
      <c r="CC95" s="9">
        <v>13062</v>
      </c>
      <c r="CD95" s="8">
        <v>9694857.25</v>
      </c>
      <c r="CE95" s="9">
        <v>5329</v>
      </c>
      <c r="CF95" s="8">
        <v>2164831.65</v>
      </c>
      <c r="CG95" s="9">
        <v>8933</v>
      </c>
      <c r="CH95" s="8">
        <v>5197261.8899999997</v>
      </c>
      <c r="CI95" s="9">
        <v>188</v>
      </c>
      <c r="CJ95" s="8">
        <v>1405218.24</v>
      </c>
      <c r="CK95" s="9">
        <v>794</v>
      </c>
      <c r="CL95" s="40">
        <v>14131343.93</v>
      </c>
      <c r="CM95" s="9"/>
      <c r="CN95" s="8"/>
      <c r="CO95" s="9">
        <v>0</v>
      </c>
      <c r="CP95" s="40">
        <v>0</v>
      </c>
      <c r="CQ95" s="9">
        <v>1987</v>
      </c>
      <c r="CR95" s="8">
        <v>2972795.74</v>
      </c>
    </row>
    <row r="96" spans="1:96" x14ac:dyDescent="0.25">
      <c r="A96" s="12">
        <v>77</v>
      </c>
      <c r="B96" s="18" t="s">
        <v>70</v>
      </c>
      <c r="C96" s="12">
        <v>330238</v>
      </c>
      <c r="D96" s="25" t="s">
        <v>174</v>
      </c>
      <c r="E96" s="25" t="s">
        <v>155</v>
      </c>
      <c r="F96" s="31" t="s">
        <v>175</v>
      </c>
      <c r="G96" s="8">
        <f t="shared" si="21"/>
        <v>8463022.6799999997</v>
      </c>
      <c r="H96" s="8">
        <f t="shared" si="22"/>
        <v>8463022.6799999997</v>
      </c>
      <c r="I96" s="9">
        <f t="shared" si="31"/>
        <v>5721</v>
      </c>
      <c r="J96" s="8">
        <f t="shared" si="31"/>
        <v>2585592.4900000002</v>
      </c>
      <c r="K96" s="9">
        <f t="shared" si="31"/>
        <v>1744</v>
      </c>
      <c r="L96" s="8">
        <f t="shared" si="31"/>
        <v>886494.18</v>
      </c>
      <c r="M96" s="9">
        <f t="shared" si="31"/>
        <v>4700</v>
      </c>
      <c r="N96" s="8">
        <f t="shared" si="31"/>
        <v>4990936.01</v>
      </c>
      <c r="O96" s="9">
        <f t="shared" si="31"/>
        <v>0</v>
      </c>
      <c r="P96" s="8">
        <f t="shared" si="31"/>
        <v>0</v>
      </c>
      <c r="Q96" s="9">
        <f t="shared" si="31"/>
        <v>0</v>
      </c>
      <c r="R96" s="8">
        <f t="shared" si="31"/>
        <v>0</v>
      </c>
      <c r="S96" s="9">
        <f t="shared" si="31"/>
        <v>0</v>
      </c>
      <c r="T96" s="8">
        <f t="shared" si="31"/>
        <v>0</v>
      </c>
      <c r="U96" s="9">
        <f t="shared" si="31"/>
        <v>0</v>
      </c>
      <c r="V96" s="8">
        <f t="shared" si="31"/>
        <v>0</v>
      </c>
      <c r="W96" s="9">
        <f t="shared" si="31"/>
        <v>0</v>
      </c>
      <c r="X96" s="8">
        <f t="shared" si="18"/>
        <v>0</v>
      </c>
      <c r="Y96" s="8">
        <f t="shared" si="23"/>
        <v>2115755.67</v>
      </c>
      <c r="Z96" s="8">
        <f t="shared" si="24"/>
        <v>2115755.67</v>
      </c>
      <c r="AA96" s="9">
        <v>1430</v>
      </c>
      <c r="AB96" s="8">
        <v>646398.12</v>
      </c>
      <c r="AC96" s="9">
        <v>436</v>
      </c>
      <c r="AD96" s="8">
        <v>221623.55</v>
      </c>
      <c r="AE96" s="9">
        <v>1175</v>
      </c>
      <c r="AF96" s="8">
        <v>1247734</v>
      </c>
      <c r="AG96" s="9">
        <v>0</v>
      </c>
      <c r="AH96" s="8">
        <v>0</v>
      </c>
      <c r="AI96" s="9">
        <v>0</v>
      </c>
      <c r="AJ96" s="40">
        <v>0</v>
      </c>
      <c r="AK96" s="9"/>
      <c r="AL96" s="8"/>
      <c r="AM96" s="9">
        <v>0</v>
      </c>
      <c r="AN96" s="40">
        <v>0</v>
      </c>
      <c r="AO96" s="9"/>
      <c r="AP96" s="8">
        <v>0</v>
      </c>
      <c r="AQ96" s="8">
        <f t="shared" si="25"/>
        <v>2115755.67</v>
      </c>
      <c r="AR96" s="8">
        <f t="shared" si="26"/>
        <v>2115755.67</v>
      </c>
      <c r="AS96" s="9">
        <v>1430</v>
      </c>
      <c r="AT96" s="8">
        <v>646398.12</v>
      </c>
      <c r="AU96" s="9">
        <v>436</v>
      </c>
      <c r="AV96" s="8">
        <v>221623.55</v>
      </c>
      <c r="AW96" s="9">
        <v>1175</v>
      </c>
      <c r="AX96" s="8">
        <v>1247734</v>
      </c>
      <c r="AY96" s="9">
        <v>0</v>
      </c>
      <c r="AZ96" s="8">
        <v>0</v>
      </c>
      <c r="BA96" s="9">
        <v>0</v>
      </c>
      <c r="BB96" s="40">
        <v>0</v>
      </c>
      <c r="BC96" s="9"/>
      <c r="BD96" s="8"/>
      <c r="BE96" s="9">
        <v>0</v>
      </c>
      <c r="BF96" s="40">
        <v>0</v>
      </c>
      <c r="BG96" s="9">
        <v>0</v>
      </c>
      <c r="BH96" s="8">
        <v>0</v>
      </c>
      <c r="BI96" s="8">
        <f t="shared" si="27"/>
        <v>2115755.67</v>
      </c>
      <c r="BJ96" s="8">
        <f t="shared" si="28"/>
        <v>2115755.67</v>
      </c>
      <c r="BK96" s="9">
        <v>1430</v>
      </c>
      <c r="BL96" s="8">
        <v>646398.12</v>
      </c>
      <c r="BM96" s="9">
        <v>436</v>
      </c>
      <c r="BN96" s="8">
        <v>221623.55</v>
      </c>
      <c r="BO96" s="9">
        <v>1175</v>
      </c>
      <c r="BP96" s="8">
        <v>1247734</v>
      </c>
      <c r="BQ96" s="9">
        <v>0</v>
      </c>
      <c r="BR96" s="8">
        <v>0</v>
      </c>
      <c r="BS96" s="9">
        <v>0</v>
      </c>
      <c r="BT96" s="40">
        <v>0</v>
      </c>
      <c r="BU96" s="9"/>
      <c r="BV96" s="8"/>
      <c r="BW96" s="9">
        <v>0</v>
      </c>
      <c r="BX96" s="40">
        <v>0</v>
      </c>
      <c r="BY96" s="9">
        <v>0</v>
      </c>
      <c r="BZ96" s="8">
        <v>0</v>
      </c>
      <c r="CA96" s="8">
        <f t="shared" si="29"/>
        <v>2115755.67</v>
      </c>
      <c r="CB96" s="8">
        <f t="shared" si="30"/>
        <v>2115755.67</v>
      </c>
      <c r="CC96" s="9">
        <v>1431</v>
      </c>
      <c r="CD96" s="8">
        <v>646398.13</v>
      </c>
      <c r="CE96" s="9">
        <v>436</v>
      </c>
      <c r="CF96" s="8">
        <v>221623.53</v>
      </c>
      <c r="CG96" s="9">
        <v>1175</v>
      </c>
      <c r="CH96" s="8">
        <v>1247734.01</v>
      </c>
      <c r="CI96" s="9">
        <v>0</v>
      </c>
      <c r="CJ96" s="8">
        <v>0</v>
      </c>
      <c r="CK96" s="9">
        <v>0</v>
      </c>
      <c r="CL96" s="40">
        <v>0</v>
      </c>
      <c r="CM96" s="9"/>
      <c r="CN96" s="8"/>
      <c r="CO96" s="9">
        <v>0</v>
      </c>
      <c r="CP96" s="40">
        <v>0</v>
      </c>
      <c r="CQ96" s="9">
        <v>0</v>
      </c>
      <c r="CR96" s="8">
        <v>0</v>
      </c>
    </row>
    <row r="97" spans="1:96" x14ac:dyDescent="0.25">
      <c r="A97" s="12"/>
      <c r="B97" s="17" t="s">
        <v>71</v>
      </c>
      <c r="C97" s="12"/>
      <c r="D97" s="25"/>
      <c r="E97" s="26" t="s">
        <v>155</v>
      </c>
      <c r="F97" s="31"/>
      <c r="G97" s="8">
        <f t="shared" si="21"/>
        <v>0</v>
      </c>
      <c r="H97" s="8">
        <f t="shared" si="22"/>
        <v>0</v>
      </c>
      <c r="I97" s="9">
        <f t="shared" si="31"/>
        <v>0</v>
      </c>
      <c r="J97" s="8">
        <f t="shared" si="31"/>
        <v>0</v>
      </c>
      <c r="K97" s="9">
        <f t="shared" si="31"/>
        <v>0</v>
      </c>
      <c r="L97" s="8">
        <f t="shared" si="31"/>
        <v>0</v>
      </c>
      <c r="M97" s="9">
        <f t="shared" si="31"/>
        <v>0</v>
      </c>
      <c r="N97" s="8">
        <f t="shared" si="31"/>
        <v>0</v>
      </c>
      <c r="O97" s="9">
        <f t="shared" si="31"/>
        <v>0</v>
      </c>
      <c r="P97" s="8">
        <f t="shared" si="31"/>
        <v>0</v>
      </c>
      <c r="Q97" s="9">
        <f t="shared" si="31"/>
        <v>0</v>
      </c>
      <c r="R97" s="8">
        <f t="shared" si="31"/>
        <v>0</v>
      </c>
      <c r="S97" s="9">
        <f t="shared" si="31"/>
        <v>0</v>
      </c>
      <c r="T97" s="8">
        <f t="shared" si="31"/>
        <v>0</v>
      </c>
      <c r="U97" s="9">
        <f t="shared" si="31"/>
        <v>0</v>
      </c>
      <c r="V97" s="8">
        <f t="shared" si="31"/>
        <v>0</v>
      </c>
      <c r="W97" s="9">
        <f t="shared" si="31"/>
        <v>0</v>
      </c>
      <c r="X97" s="8">
        <f t="shared" si="18"/>
        <v>0</v>
      </c>
      <c r="Y97" s="8">
        <f t="shared" si="23"/>
        <v>0</v>
      </c>
      <c r="Z97" s="8">
        <f t="shared" si="24"/>
        <v>0</v>
      </c>
      <c r="AA97" s="9">
        <v>0</v>
      </c>
      <c r="AB97" s="8">
        <v>0</v>
      </c>
      <c r="AC97" s="9">
        <v>0</v>
      </c>
      <c r="AD97" s="8">
        <v>0</v>
      </c>
      <c r="AE97" s="9">
        <v>0</v>
      </c>
      <c r="AF97" s="8">
        <v>0</v>
      </c>
      <c r="AG97" s="9">
        <v>0</v>
      </c>
      <c r="AH97" s="8">
        <v>0</v>
      </c>
      <c r="AI97" s="9">
        <v>0</v>
      </c>
      <c r="AJ97" s="40">
        <v>0</v>
      </c>
      <c r="AK97" s="9"/>
      <c r="AL97" s="8"/>
      <c r="AM97" s="9">
        <v>0</v>
      </c>
      <c r="AN97" s="40">
        <v>0</v>
      </c>
      <c r="AO97" s="9"/>
      <c r="AP97" s="8">
        <v>0</v>
      </c>
      <c r="AQ97" s="8">
        <f t="shared" si="25"/>
        <v>0</v>
      </c>
      <c r="AR97" s="8">
        <f t="shared" si="26"/>
        <v>0</v>
      </c>
      <c r="AS97" s="9">
        <v>0</v>
      </c>
      <c r="AT97" s="8">
        <v>0</v>
      </c>
      <c r="AU97" s="9">
        <v>0</v>
      </c>
      <c r="AV97" s="8">
        <v>0</v>
      </c>
      <c r="AW97" s="9">
        <v>0</v>
      </c>
      <c r="AX97" s="8">
        <v>0</v>
      </c>
      <c r="AY97" s="9">
        <v>0</v>
      </c>
      <c r="AZ97" s="8">
        <v>0</v>
      </c>
      <c r="BA97" s="9">
        <v>0</v>
      </c>
      <c r="BB97" s="40">
        <v>0</v>
      </c>
      <c r="BC97" s="9"/>
      <c r="BD97" s="8"/>
      <c r="BE97" s="9">
        <v>0</v>
      </c>
      <c r="BF97" s="40">
        <v>0</v>
      </c>
      <c r="BG97" s="9">
        <v>0</v>
      </c>
      <c r="BH97" s="8">
        <v>0</v>
      </c>
      <c r="BI97" s="8">
        <f t="shared" si="27"/>
        <v>0</v>
      </c>
      <c r="BJ97" s="8">
        <f t="shared" si="28"/>
        <v>0</v>
      </c>
      <c r="BK97" s="9">
        <v>0</v>
      </c>
      <c r="BL97" s="8">
        <v>0</v>
      </c>
      <c r="BM97" s="9">
        <v>0</v>
      </c>
      <c r="BN97" s="8">
        <v>0</v>
      </c>
      <c r="BO97" s="9">
        <v>0</v>
      </c>
      <c r="BP97" s="8">
        <v>0</v>
      </c>
      <c r="BQ97" s="9">
        <v>0</v>
      </c>
      <c r="BR97" s="8">
        <v>0</v>
      </c>
      <c r="BS97" s="9">
        <v>0</v>
      </c>
      <c r="BT97" s="40">
        <v>0</v>
      </c>
      <c r="BU97" s="9"/>
      <c r="BV97" s="8"/>
      <c r="BW97" s="9">
        <v>0</v>
      </c>
      <c r="BX97" s="40">
        <v>0</v>
      </c>
      <c r="BY97" s="9">
        <v>0</v>
      </c>
      <c r="BZ97" s="8">
        <v>0</v>
      </c>
      <c r="CA97" s="8">
        <f t="shared" si="29"/>
        <v>0</v>
      </c>
      <c r="CB97" s="8">
        <f t="shared" si="30"/>
        <v>0</v>
      </c>
      <c r="CC97" s="9">
        <v>0</v>
      </c>
      <c r="CD97" s="8">
        <v>0</v>
      </c>
      <c r="CE97" s="9">
        <v>0</v>
      </c>
      <c r="CF97" s="8">
        <v>0</v>
      </c>
      <c r="CG97" s="9">
        <v>0</v>
      </c>
      <c r="CH97" s="8">
        <v>0</v>
      </c>
      <c r="CI97" s="9">
        <v>0</v>
      </c>
      <c r="CJ97" s="8">
        <v>0</v>
      </c>
      <c r="CK97" s="9">
        <v>0</v>
      </c>
      <c r="CL97" s="40">
        <v>0</v>
      </c>
      <c r="CM97" s="9"/>
      <c r="CN97" s="8"/>
      <c r="CO97" s="9">
        <v>0</v>
      </c>
      <c r="CP97" s="40">
        <v>0</v>
      </c>
      <c r="CQ97" s="9">
        <v>0</v>
      </c>
      <c r="CR97" s="8">
        <v>0</v>
      </c>
    </row>
    <row r="98" spans="1:96" x14ac:dyDescent="0.25">
      <c r="A98" s="12">
        <v>78</v>
      </c>
      <c r="B98" s="18" t="s">
        <v>72</v>
      </c>
      <c r="C98" s="12">
        <v>330055</v>
      </c>
      <c r="D98" s="25" t="s">
        <v>176</v>
      </c>
      <c r="E98" s="25" t="s">
        <v>155</v>
      </c>
      <c r="F98" s="31" t="s">
        <v>177</v>
      </c>
      <c r="G98" s="8">
        <f t="shared" si="21"/>
        <v>3309754.23</v>
      </c>
      <c r="H98" s="8">
        <f t="shared" si="22"/>
        <v>2104615.23</v>
      </c>
      <c r="I98" s="9">
        <f t="shared" si="31"/>
        <v>1305</v>
      </c>
      <c r="J98" s="8">
        <f t="shared" si="31"/>
        <v>1207732.49</v>
      </c>
      <c r="K98" s="9">
        <f t="shared" si="31"/>
        <v>124</v>
      </c>
      <c r="L98" s="8">
        <f t="shared" si="31"/>
        <v>58502.74</v>
      </c>
      <c r="M98" s="9">
        <f t="shared" si="31"/>
        <v>463</v>
      </c>
      <c r="N98" s="8">
        <f t="shared" si="31"/>
        <v>838380</v>
      </c>
      <c r="O98" s="9">
        <f t="shared" si="31"/>
        <v>6</v>
      </c>
      <c r="P98" s="8">
        <f t="shared" si="31"/>
        <v>47350.71</v>
      </c>
      <c r="Q98" s="9">
        <f t="shared" si="31"/>
        <v>43</v>
      </c>
      <c r="R98" s="8">
        <f t="shared" si="31"/>
        <v>558187.09</v>
      </c>
      <c r="S98" s="9">
        <f t="shared" si="31"/>
        <v>0</v>
      </c>
      <c r="T98" s="8">
        <f t="shared" si="31"/>
        <v>0</v>
      </c>
      <c r="U98" s="9">
        <f t="shared" si="31"/>
        <v>0</v>
      </c>
      <c r="V98" s="8">
        <f t="shared" si="31"/>
        <v>0</v>
      </c>
      <c r="W98" s="9">
        <f t="shared" si="31"/>
        <v>224</v>
      </c>
      <c r="X98" s="8">
        <f t="shared" si="18"/>
        <v>599601.19999999995</v>
      </c>
      <c r="Y98" s="8">
        <f t="shared" si="23"/>
        <v>839121.07</v>
      </c>
      <c r="Z98" s="8">
        <f t="shared" si="24"/>
        <v>537836.31999999995</v>
      </c>
      <c r="AA98" s="9">
        <v>326</v>
      </c>
      <c r="AB98" s="8">
        <v>306489.3</v>
      </c>
      <c r="AC98" s="9">
        <v>31</v>
      </c>
      <c r="AD98" s="8">
        <v>14625.69</v>
      </c>
      <c r="AE98" s="9">
        <v>116</v>
      </c>
      <c r="AF98" s="8">
        <v>216721.33</v>
      </c>
      <c r="AG98" s="9">
        <v>2</v>
      </c>
      <c r="AH98" s="8">
        <v>11837.68</v>
      </c>
      <c r="AI98" s="9">
        <v>11</v>
      </c>
      <c r="AJ98" s="40">
        <v>139546.76999999999</v>
      </c>
      <c r="AK98" s="9"/>
      <c r="AL98" s="8"/>
      <c r="AM98" s="9">
        <v>0</v>
      </c>
      <c r="AN98" s="40">
        <v>0</v>
      </c>
      <c r="AO98" s="9">
        <v>56</v>
      </c>
      <c r="AP98" s="8">
        <v>149900.29999999999</v>
      </c>
      <c r="AQ98" s="8">
        <f t="shared" si="25"/>
        <v>839121.07</v>
      </c>
      <c r="AR98" s="8">
        <f t="shared" si="26"/>
        <v>537836.31999999995</v>
      </c>
      <c r="AS98" s="9">
        <v>326</v>
      </c>
      <c r="AT98" s="8">
        <v>306489.3</v>
      </c>
      <c r="AU98" s="9">
        <v>31</v>
      </c>
      <c r="AV98" s="8">
        <v>14625.69</v>
      </c>
      <c r="AW98" s="9">
        <v>116</v>
      </c>
      <c r="AX98" s="8">
        <v>216721.33</v>
      </c>
      <c r="AY98" s="9">
        <v>2</v>
      </c>
      <c r="AZ98" s="8">
        <v>11837.68</v>
      </c>
      <c r="BA98" s="9">
        <v>11</v>
      </c>
      <c r="BB98" s="40">
        <v>139546.76999999999</v>
      </c>
      <c r="BC98" s="9"/>
      <c r="BD98" s="8"/>
      <c r="BE98" s="9">
        <v>0</v>
      </c>
      <c r="BF98" s="40">
        <v>0</v>
      </c>
      <c r="BG98" s="9">
        <v>56</v>
      </c>
      <c r="BH98" s="8">
        <v>149900.29999999999</v>
      </c>
      <c r="BI98" s="8">
        <f t="shared" si="27"/>
        <v>839121.07</v>
      </c>
      <c r="BJ98" s="8">
        <f t="shared" si="28"/>
        <v>537836.31999999995</v>
      </c>
      <c r="BK98" s="9">
        <v>326</v>
      </c>
      <c r="BL98" s="8">
        <v>306489.3</v>
      </c>
      <c r="BM98" s="9">
        <v>31</v>
      </c>
      <c r="BN98" s="8">
        <v>14625.69</v>
      </c>
      <c r="BO98" s="9">
        <v>116</v>
      </c>
      <c r="BP98" s="8">
        <v>216721.33</v>
      </c>
      <c r="BQ98" s="9">
        <v>2</v>
      </c>
      <c r="BR98" s="8">
        <v>11837.68</v>
      </c>
      <c r="BS98" s="9">
        <v>11</v>
      </c>
      <c r="BT98" s="40">
        <v>139546.76999999999</v>
      </c>
      <c r="BU98" s="9"/>
      <c r="BV98" s="8"/>
      <c r="BW98" s="9">
        <v>0</v>
      </c>
      <c r="BX98" s="40">
        <v>0</v>
      </c>
      <c r="BY98" s="9">
        <v>56</v>
      </c>
      <c r="BZ98" s="8">
        <v>149900.29999999999</v>
      </c>
      <c r="CA98" s="8">
        <f t="shared" si="29"/>
        <v>792391.02</v>
      </c>
      <c r="CB98" s="8">
        <f t="shared" si="30"/>
        <v>491106.27</v>
      </c>
      <c r="CC98" s="9">
        <v>327</v>
      </c>
      <c r="CD98" s="8">
        <v>288264.59000000003</v>
      </c>
      <c r="CE98" s="9">
        <v>31</v>
      </c>
      <c r="CF98" s="8">
        <v>14625.67</v>
      </c>
      <c r="CG98" s="9">
        <v>115</v>
      </c>
      <c r="CH98" s="8">
        <v>188216.01</v>
      </c>
      <c r="CI98" s="9">
        <v>0</v>
      </c>
      <c r="CJ98" s="8">
        <v>11837.67</v>
      </c>
      <c r="CK98" s="9">
        <v>10</v>
      </c>
      <c r="CL98" s="40">
        <v>139546.78</v>
      </c>
      <c r="CM98" s="9"/>
      <c r="CN98" s="8"/>
      <c r="CO98" s="9">
        <v>0</v>
      </c>
      <c r="CP98" s="40">
        <v>0</v>
      </c>
      <c r="CQ98" s="9">
        <v>56</v>
      </c>
      <c r="CR98" s="8">
        <v>149900.29999999999</v>
      </c>
    </row>
    <row r="99" spans="1:96" x14ac:dyDescent="0.25">
      <c r="A99" s="12"/>
      <c r="B99" s="17" t="s">
        <v>73</v>
      </c>
      <c r="C99" s="12"/>
      <c r="D99" s="25"/>
      <c r="E99" s="25"/>
      <c r="F99" s="31"/>
      <c r="G99" s="8">
        <f t="shared" si="21"/>
        <v>0</v>
      </c>
      <c r="H99" s="8">
        <f t="shared" si="22"/>
        <v>0</v>
      </c>
      <c r="I99" s="9">
        <f t="shared" si="31"/>
        <v>0</v>
      </c>
      <c r="J99" s="8">
        <f t="shared" si="31"/>
        <v>0</v>
      </c>
      <c r="K99" s="9">
        <f t="shared" si="31"/>
        <v>0</v>
      </c>
      <c r="L99" s="8">
        <f t="shared" si="31"/>
        <v>0</v>
      </c>
      <c r="M99" s="9">
        <f t="shared" si="31"/>
        <v>0</v>
      </c>
      <c r="N99" s="8">
        <f t="shared" si="31"/>
        <v>0</v>
      </c>
      <c r="O99" s="9">
        <f t="shared" si="31"/>
        <v>0</v>
      </c>
      <c r="P99" s="8">
        <f t="shared" si="31"/>
        <v>0</v>
      </c>
      <c r="Q99" s="9">
        <f t="shared" si="31"/>
        <v>0</v>
      </c>
      <c r="R99" s="8">
        <f t="shared" si="31"/>
        <v>0</v>
      </c>
      <c r="S99" s="9">
        <f t="shared" si="31"/>
        <v>0</v>
      </c>
      <c r="T99" s="8">
        <f t="shared" si="31"/>
        <v>0</v>
      </c>
      <c r="U99" s="9">
        <f t="shared" si="31"/>
        <v>0</v>
      </c>
      <c r="V99" s="8">
        <f t="shared" si="31"/>
        <v>0</v>
      </c>
      <c r="W99" s="9">
        <f t="shared" si="31"/>
        <v>0</v>
      </c>
      <c r="X99" s="8">
        <f t="shared" si="18"/>
        <v>0</v>
      </c>
      <c r="Y99" s="8">
        <f t="shared" si="23"/>
        <v>0</v>
      </c>
      <c r="Z99" s="8">
        <f t="shared" si="24"/>
        <v>0</v>
      </c>
      <c r="AA99" s="9">
        <v>0</v>
      </c>
      <c r="AB99" s="8">
        <v>0</v>
      </c>
      <c r="AC99" s="9">
        <v>0</v>
      </c>
      <c r="AD99" s="8">
        <v>0</v>
      </c>
      <c r="AE99" s="9">
        <v>0</v>
      </c>
      <c r="AF99" s="8">
        <v>0</v>
      </c>
      <c r="AG99" s="9">
        <v>0</v>
      </c>
      <c r="AH99" s="8">
        <v>0</v>
      </c>
      <c r="AI99" s="9">
        <v>0</v>
      </c>
      <c r="AJ99" s="40">
        <v>0</v>
      </c>
      <c r="AK99" s="9"/>
      <c r="AL99" s="8"/>
      <c r="AM99" s="9">
        <v>0</v>
      </c>
      <c r="AN99" s="40">
        <v>0</v>
      </c>
      <c r="AO99" s="9"/>
      <c r="AP99" s="8">
        <v>0</v>
      </c>
      <c r="AQ99" s="8">
        <f t="shared" si="25"/>
        <v>0</v>
      </c>
      <c r="AR99" s="8">
        <f t="shared" si="26"/>
        <v>0</v>
      </c>
      <c r="AS99" s="9">
        <v>0</v>
      </c>
      <c r="AT99" s="8">
        <v>0</v>
      </c>
      <c r="AU99" s="9">
        <v>0</v>
      </c>
      <c r="AV99" s="8">
        <v>0</v>
      </c>
      <c r="AW99" s="9">
        <v>0</v>
      </c>
      <c r="AX99" s="8">
        <v>0</v>
      </c>
      <c r="AY99" s="9">
        <v>0</v>
      </c>
      <c r="AZ99" s="8">
        <v>0</v>
      </c>
      <c r="BA99" s="9">
        <v>0</v>
      </c>
      <c r="BB99" s="40">
        <v>0</v>
      </c>
      <c r="BC99" s="9"/>
      <c r="BD99" s="8"/>
      <c r="BE99" s="9">
        <v>0</v>
      </c>
      <c r="BF99" s="40">
        <v>0</v>
      </c>
      <c r="BG99" s="9">
        <v>0</v>
      </c>
      <c r="BH99" s="8">
        <v>0</v>
      </c>
      <c r="BI99" s="8">
        <f t="shared" si="27"/>
        <v>0</v>
      </c>
      <c r="BJ99" s="8">
        <f t="shared" si="28"/>
        <v>0</v>
      </c>
      <c r="BK99" s="9">
        <v>0</v>
      </c>
      <c r="BL99" s="8">
        <v>0</v>
      </c>
      <c r="BM99" s="9">
        <v>0</v>
      </c>
      <c r="BN99" s="8">
        <v>0</v>
      </c>
      <c r="BO99" s="9">
        <v>0</v>
      </c>
      <c r="BP99" s="8">
        <v>0</v>
      </c>
      <c r="BQ99" s="9">
        <v>0</v>
      </c>
      <c r="BR99" s="8">
        <v>0</v>
      </c>
      <c r="BS99" s="9">
        <v>0</v>
      </c>
      <c r="BT99" s="40">
        <v>0</v>
      </c>
      <c r="BU99" s="9"/>
      <c r="BV99" s="8"/>
      <c r="BW99" s="9">
        <v>0</v>
      </c>
      <c r="BX99" s="40">
        <v>0</v>
      </c>
      <c r="BY99" s="9">
        <v>0</v>
      </c>
      <c r="BZ99" s="8">
        <v>0</v>
      </c>
      <c r="CA99" s="8">
        <f t="shared" si="29"/>
        <v>0</v>
      </c>
      <c r="CB99" s="8">
        <f t="shared" si="30"/>
        <v>0</v>
      </c>
      <c r="CC99" s="9">
        <v>0</v>
      </c>
      <c r="CD99" s="8">
        <v>0</v>
      </c>
      <c r="CE99" s="9">
        <v>0</v>
      </c>
      <c r="CF99" s="8">
        <v>0</v>
      </c>
      <c r="CG99" s="9">
        <v>0</v>
      </c>
      <c r="CH99" s="8">
        <v>0</v>
      </c>
      <c r="CI99" s="9">
        <v>0</v>
      </c>
      <c r="CJ99" s="8">
        <v>0</v>
      </c>
      <c r="CK99" s="9">
        <v>0</v>
      </c>
      <c r="CL99" s="40">
        <v>0</v>
      </c>
      <c r="CM99" s="9"/>
      <c r="CN99" s="8"/>
      <c r="CO99" s="9">
        <v>0</v>
      </c>
      <c r="CP99" s="40">
        <v>0</v>
      </c>
      <c r="CQ99" s="9">
        <v>0</v>
      </c>
      <c r="CR99" s="8">
        <v>0</v>
      </c>
    </row>
    <row r="100" spans="1:96" x14ac:dyDescent="0.25">
      <c r="A100" s="12">
        <v>79</v>
      </c>
      <c r="B100" s="18" t="s">
        <v>74</v>
      </c>
      <c r="C100" s="12">
        <v>330058</v>
      </c>
      <c r="D100" s="25" t="s">
        <v>176</v>
      </c>
      <c r="E100" s="25" t="s">
        <v>155</v>
      </c>
      <c r="F100" s="31" t="s">
        <v>177</v>
      </c>
      <c r="G100" s="8">
        <f t="shared" si="21"/>
        <v>26054992.399999999</v>
      </c>
      <c r="H100" s="8">
        <f t="shared" si="22"/>
        <v>5797000.9800000004</v>
      </c>
      <c r="I100" s="9">
        <f t="shared" si="31"/>
        <v>3216</v>
      </c>
      <c r="J100" s="8">
        <f t="shared" si="31"/>
        <v>3024455.46</v>
      </c>
      <c r="K100" s="9">
        <f t="shared" si="31"/>
        <v>340</v>
      </c>
      <c r="L100" s="8">
        <f t="shared" si="31"/>
        <v>162423.19</v>
      </c>
      <c r="M100" s="9">
        <f t="shared" si="31"/>
        <v>1696</v>
      </c>
      <c r="N100" s="8">
        <f t="shared" si="31"/>
        <v>2610122.33</v>
      </c>
      <c r="O100" s="9">
        <f t="shared" si="31"/>
        <v>272</v>
      </c>
      <c r="P100" s="8">
        <f t="shared" si="31"/>
        <v>15830295.310000001</v>
      </c>
      <c r="Q100" s="9">
        <f t="shared" si="31"/>
        <v>160</v>
      </c>
      <c r="R100" s="8">
        <f t="shared" si="31"/>
        <v>4427696.1100000003</v>
      </c>
      <c r="S100" s="9">
        <f t="shared" si="31"/>
        <v>0</v>
      </c>
      <c r="T100" s="8">
        <f t="shared" si="31"/>
        <v>0</v>
      </c>
      <c r="U100" s="9">
        <f t="shared" si="31"/>
        <v>0</v>
      </c>
      <c r="V100" s="8">
        <f t="shared" si="31"/>
        <v>0</v>
      </c>
      <c r="W100" s="9">
        <f t="shared" si="31"/>
        <v>0</v>
      </c>
      <c r="X100" s="8">
        <f t="shared" si="18"/>
        <v>0</v>
      </c>
      <c r="Y100" s="8">
        <f t="shared" si="23"/>
        <v>6561859.0999999996</v>
      </c>
      <c r="Z100" s="8">
        <f t="shared" si="24"/>
        <v>1497361.24</v>
      </c>
      <c r="AA100" s="9">
        <v>804</v>
      </c>
      <c r="AB100" s="8">
        <v>781131.58</v>
      </c>
      <c r="AC100" s="9">
        <v>85</v>
      </c>
      <c r="AD100" s="8">
        <v>40605.800000000003</v>
      </c>
      <c r="AE100" s="9">
        <v>424</v>
      </c>
      <c r="AF100" s="8">
        <v>675623.86</v>
      </c>
      <c r="AG100" s="9">
        <v>68</v>
      </c>
      <c r="AH100" s="8">
        <v>3957573.83</v>
      </c>
      <c r="AI100" s="9">
        <v>40</v>
      </c>
      <c r="AJ100" s="40">
        <v>1106924.03</v>
      </c>
      <c r="AK100" s="9"/>
      <c r="AL100" s="8"/>
      <c r="AM100" s="9">
        <v>0</v>
      </c>
      <c r="AN100" s="40">
        <v>0</v>
      </c>
      <c r="AO100" s="9"/>
      <c r="AP100" s="8">
        <v>0</v>
      </c>
      <c r="AQ100" s="8">
        <f t="shared" si="25"/>
        <v>6561859.0999999996</v>
      </c>
      <c r="AR100" s="8">
        <f t="shared" si="26"/>
        <v>1497361.24</v>
      </c>
      <c r="AS100" s="9">
        <v>804</v>
      </c>
      <c r="AT100" s="8">
        <v>781131.58</v>
      </c>
      <c r="AU100" s="9">
        <v>85</v>
      </c>
      <c r="AV100" s="8">
        <v>40605.800000000003</v>
      </c>
      <c r="AW100" s="9">
        <v>424</v>
      </c>
      <c r="AX100" s="8">
        <v>675623.86</v>
      </c>
      <c r="AY100" s="9">
        <v>68</v>
      </c>
      <c r="AZ100" s="8">
        <v>3957573.83</v>
      </c>
      <c r="BA100" s="9">
        <v>40</v>
      </c>
      <c r="BB100" s="40">
        <v>1106924.03</v>
      </c>
      <c r="BC100" s="9"/>
      <c r="BD100" s="8"/>
      <c r="BE100" s="9">
        <v>0</v>
      </c>
      <c r="BF100" s="40">
        <v>0</v>
      </c>
      <c r="BG100" s="9">
        <v>0</v>
      </c>
      <c r="BH100" s="8">
        <v>0</v>
      </c>
      <c r="BI100" s="8">
        <f t="shared" si="27"/>
        <v>6561859.0999999996</v>
      </c>
      <c r="BJ100" s="8">
        <f t="shared" si="28"/>
        <v>1497361.24</v>
      </c>
      <c r="BK100" s="9">
        <v>804</v>
      </c>
      <c r="BL100" s="8">
        <v>781131.58</v>
      </c>
      <c r="BM100" s="9">
        <v>85</v>
      </c>
      <c r="BN100" s="8">
        <v>40605.800000000003</v>
      </c>
      <c r="BO100" s="9">
        <v>424</v>
      </c>
      <c r="BP100" s="8">
        <v>675623.86</v>
      </c>
      <c r="BQ100" s="9">
        <v>68</v>
      </c>
      <c r="BR100" s="8">
        <v>3957573.83</v>
      </c>
      <c r="BS100" s="9">
        <v>40</v>
      </c>
      <c r="BT100" s="40">
        <v>1106924.03</v>
      </c>
      <c r="BU100" s="9"/>
      <c r="BV100" s="8"/>
      <c r="BW100" s="9">
        <v>0</v>
      </c>
      <c r="BX100" s="40">
        <v>0</v>
      </c>
      <c r="BY100" s="9">
        <v>0</v>
      </c>
      <c r="BZ100" s="8">
        <v>0</v>
      </c>
      <c r="CA100" s="8">
        <f t="shared" si="29"/>
        <v>6369415.0999999996</v>
      </c>
      <c r="CB100" s="8">
        <f t="shared" si="30"/>
        <v>1304917.26</v>
      </c>
      <c r="CC100" s="9">
        <v>804</v>
      </c>
      <c r="CD100" s="8">
        <v>681060.72</v>
      </c>
      <c r="CE100" s="9">
        <v>85</v>
      </c>
      <c r="CF100" s="8">
        <v>40605.79</v>
      </c>
      <c r="CG100" s="9">
        <v>424</v>
      </c>
      <c r="CH100" s="8">
        <v>583250.75</v>
      </c>
      <c r="CI100" s="9">
        <v>68</v>
      </c>
      <c r="CJ100" s="8">
        <v>3957573.82</v>
      </c>
      <c r="CK100" s="9">
        <v>40</v>
      </c>
      <c r="CL100" s="40">
        <v>1106924.02</v>
      </c>
      <c r="CM100" s="9"/>
      <c r="CN100" s="8"/>
      <c r="CO100" s="9">
        <v>0</v>
      </c>
      <c r="CP100" s="40">
        <v>0</v>
      </c>
      <c r="CQ100" s="9">
        <v>0</v>
      </c>
      <c r="CR100" s="8">
        <v>0</v>
      </c>
    </row>
    <row r="101" spans="1:96" x14ac:dyDescent="0.25">
      <c r="A101" s="12">
        <v>80</v>
      </c>
      <c r="B101" s="18" t="s">
        <v>75</v>
      </c>
      <c r="C101" s="12">
        <v>330057</v>
      </c>
      <c r="D101" s="25" t="s">
        <v>176</v>
      </c>
      <c r="E101" s="25" t="s">
        <v>155</v>
      </c>
      <c r="F101" s="31" t="s">
        <v>177</v>
      </c>
      <c r="G101" s="8">
        <f t="shared" si="21"/>
        <v>20829407.399999999</v>
      </c>
      <c r="H101" s="8">
        <f t="shared" si="22"/>
        <v>12331513.24</v>
      </c>
      <c r="I101" s="9">
        <f t="shared" si="31"/>
        <v>6276</v>
      </c>
      <c r="J101" s="8">
        <f t="shared" si="31"/>
        <v>4844565.79</v>
      </c>
      <c r="K101" s="9">
        <f t="shared" si="31"/>
        <v>705</v>
      </c>
      <c r="L101" s="8">
        <f t="shared" si="31"/>
        <v>324970.43</v>
      </c>
      <c r="M101" s="9">
        <f t="shared" si="31"/>
        <v>4984</v>
      </c>
      <c r="N101" s="8">
        <f t="shared" si="31"/>
        <v>7161977.0199999996</v>
      </c>
      <c r="O101" s="9">
        <f t="shared" si="31"/>
        <v>194</v>
      </c>
      <c r="P101" s="8">
        <f t="shared" si="31"/>
        <v>1945776.16</v>
      </c>
      <c r="Q101" s="9">
        <f t="shared" si="31"/>
        <v>315</v>
      </c>
      <c r="R101" s="8">
        <f t="shared" si="31"/>
        <v>6552118</v>
      </c>
      <c r="S101" s="9">
        <f t="shared" si="31"/>
        <v>0</v>
      </c>
      <c r="T101" s="8">
        <f t="shared" si="31"/>
        <v>0</v>
      </c>
      <c r="U101" s="9">
        <f t="shared" si="31"/>
        <v>0</v>
      </c>
      <c r="V101" s="8">
        <f t="shared" si="31"/>
        <v>0</v>
      </c>
      <c r="W101" s="9">
        <f t="shared" si="31"/>
        <v>0</v>
      </c>
      <c r="X101" s="8">
        <f t="shared" si="18"/>
        <v>0</v>
      </c>
      <c r="Y101" s="8">
        <f t="shared" si="23"/>
        <v>5295257.53</v>
      </c>
      <c r="Z101" s="8">
        <f t="shared" si="24"/>
        <v>3170783.99</v>
      </c>
      <c r="AA101" s="9">
        <v>1569</v>
      </c>
      <c r="AB101" s="8">
        <v>1241029.3799999999</v>
      </c>
      <c r="AC101" s="9">
        <v>176</v>
      </c>
      <c r="AD101" s="8">
        <v>81242.61</v>
      </c>
      <c r="AE101" s="9">
        <v>1246</v>
      </c>
      <c r="AF101" s="8">
        <v>1848512</v>
      </c>
      <c r="AG101" s="9">
        <v>49</v>
      </c>
      <c r="AH101" s="8">
        <v>486444.04</v>
      </c>
      <c r="AI101" s="9">
        <v>79</v>
      </c>
      <c r="AJ101" s="40">
        <v>1638029.5</v>
      </c>
      <c r="AK101" s="9"/>
      <c r="AL101" s="8"/>
      <c r="AM101" s="9">
        <v>0</v>
      </c>
      <c r="AN101" s="40">
        <v>0</v>
      </c>
      <c r="AO101" s="9"/>
      <c r="AP101" s="8">
        <v>0</v>
      </c>
      <c r="AQ101" s="8">
        <f t="shared" si="25"/>
        <v>5295257.53</v>
      </c>
      <c r="AR101" s="8">
        <f t="shared" si="26"/>
        <v>3170783.99</v>
      </c>
      <c r="AS101" s="9">
        <v>1569</v>
      </c>
      <c r="AT101" s="8">
        <v>1241029.3799999999</v>
      </c>
      <c r="AU101" s="9">
        <v>176</v>
      </c>
      <c r="AV101" s="8">
        <v>81242.61</v>
      </c>
      <c r="AW101" s="9">
        <v>1246</v>
      </c>
      <c r="AX101" s="8">
        <v>1848512</v>
      </c>
      <c r="AY101" s="9">
        <v>49</v>
      </c>
      <c r="AZ101" s="8">
        <v>486444.04</v>
      </c>
      <c r="BA101" s="9">
        <v>79</v>
      </c>
      <c r="BB101" s="40">
        <v>1638029.5</v>
      </c>
      <c r="BC101" s="9"/>
      <c r="BD101" s="8"/>
      <c r="BE101" s="9">
        <v>0</v>
      </c>
      <c r="BF101" s="40">
        <v>0</v>
      </c>
      <c r="BG101" s="9">
        <v>0</v>
      </c>
      <c r="BH101" s="8">
        <v>0</v>
      </c>
      <c r="BI101" s="8">
        <f t="shared" si="27"/>
        <v>5295257.53</v>
      </c>
      <c r="BJ101" s="8">
        <f t="shared" si="28"/>
        <v>3170783.99</v>
      </c>
      <c r="BK101" s="9">
        <v>1569</v>
      </c>
      <c r="BL101" s="8">
        <v>1241029.3799999999</v>
      </c>
      <c r="BM101" s="9">
        <v>176</v>
      </c>
      <c r="BN101" s="8">
        <v>81242.61</v>
      </c>
      <c r="BO101" s="9">
        <v>1246</v>
      </c>
      <c r="BP101" s="8">
        <v>1848512</v>
      </c>
      <c r="BQ101" s="9">
        <v>49</v>
      </c>
      <c r="BR101" s="8">
        <v>486444.04</v>
      </c>
      <c r="BS101" s="9">
        <v>79</v>
      </c>
      <c r="BT101" s="40">
        <v>1638029.5</v>
      </c>
      <c r="BU101" s="9"/>
      <c r="BV101" s="8"/>
      <c r="BW101" s="9">
        <v>0</v>
      </c>
      <c r="BX101" s="40">
        <v>0</v>
      </c>
      <c r="BY101" s="9">
        <v>0</v>
      </c>
      <c r="BZ101" s="8">
        <v>0</v>
      </c>
      <c r="CA101" s="8">
        <f t="shared" si="29"/>
        <v>4943634.8099999996</v>
      </c>
      <c r="CB101" s="8">
        <f t="shared" si="30"/>
        <v>2819161.27</v>
      </c>
      <c r="CC101" s="9">
        <v>1569</v>
      </c>
      <c r="CD101" s="8">
        <v>1121477.6499999999</v>
      </c>
      <c r="CE101" s="9">
        <v>177</v>
      </c>
      <c r="CF101" s="8">
        <v>81242.600000000006</v>
      </c>
      <c r="CG101" s="9">
        <v>1246</v>
      </c>
      <c r="CH101" s="8">
        <v>1616441.02</v>
      </c>
      <c r="CI101" s="9">
        <v>47</v>
      </c>
      <c r="CJ101" s="8">
        <v>486444.04</v>
      </c>
      <c r="CK101" s="9">
        <v>78</v>
      </c>
      <c r="CL101" s="40">
        <v>1638029.5</v>
      </c>
      <c r="CM101" s="9"/>
      <c r="CN101" s="8"/>
      <c r="CO101" s="9">
        <v>0</v>
      </c>
      <c r="CP101" s="40">
        <v>0</v>
      </c>
      <c r="CQ101" s="9">
        <v>0</v>
      </c>
      <c r="CR101" s="8">
        <v>0</v>
      </c>
    </row>
    <row r="102" spans="1:96" x14ac:dyDescent="0.25">
      <c r="A102" s="12">
        <v>81</v>
      </c>
      <c r="B102" s="18" t="s">
        <v>76</v>
      </c>
      <c r="C102" s="12">
        <v>330061</v>
      </c>
      <c r="D102" s="25" t="s">
        <v>176</v>
      </c>
      <c r="E102" s="25" t="s">
        <v>155</v>
      </c>
      <c r="F102" s="31" t="s">
        <v>177</v>
      </c>
      <c r="G102" s="8">
        <f t="shared" si="21"/>
        <v>99277439.959999993</v>
      </c>
      <c r="H102" s="8">
        <f t="shared" si="22"/>
        <v>50522507.909999996</v>
      </c>
      <c r="I102" s="9">
        <f t="shared" si="31"/>
        <v>21003</v>
      </c>
      <c r="J102" s="8">
        <f t="shared" si="31"/>
        <v>21682155.370000001</v>
      </c>
      <c r="K102" s="9">
        <f t="shared" si="31"/>
        <v>7458</v>
      </c>
      <c r="L102" s="8">
        <f t="shared" si="31"/>
        <v>3426607.46</v>
      </c>
      <c r="M102" s="9">
        <f t="shared" si="31"/>
        <v>22791</v>
      </c>
      <c r="N102" s="8">
        <f t="shared" si="31"/>
        <v>25413745.079999998</v>
      </c>
      <c r="O102" s="9">
        <f t="shared" si="31"/>
        <v>834</v>
      </c>
      <c r="P102" s="8">
        <f t="shared" si="31"/>
        <v>10947752.960000001</v>
      </c>
      <c r="Q102" s="9">
        <f t="shared" si="31"/>
        <v>1425</v>
      </c>
      <c r="R102" s="8">
        <f t="shared" si="31"/>
        <v>37807179.090000004</v>
      </c>
      <c r="S102" s="9">
        <f t="shared" si="31"/>
        <v>0</v>
      </c>
      <c r="T102" s="8">
        <f t="shared" si="31"/>
        <v>0</v>
      </c>
      <c r="U102" s="9">
        <f t="shared" si="31"/>
        <v>13</v>
      </c>
      <c r="V102" s="8">
        <f t="shared" si="31"/>
        <v>1623427.43</v>
      </c>
      <c r="W102" s="9">
        <f t="shared" si="31"/>
        <v>0</v>
      </c>
      <c r="X102" s="8">
        <f t="shared" si="18"/>
        <v>0</v>
      </c>
      <c r="Y102" s="8">
        <f t="shared" si="23"/>
        <v>25116479.100000001</v>
      </c>
      <c r="Z102" s="8">
        <f t="shared" si="24"/>
        <v>12927746.09</v>
      </c>
      <c r="AA102" s="9">
        <v>5251</v>
      </c>
      <c r="AB102" s="8">
        <v>5521559.3399999999</v>
      </c>
      <c r="AC102" s="9">
        <v>1865</v>
      </c>
      <c r="AD102" s="8">
        <v>856651.87</v>
      </c>
      <c r="AE102" s="9">
        <v>5698</v>
      </c>
      <c r="AF102" s="8">
        <v>6549534.8799999999</v>
      </c>
      <c r="AG102" s="9">
        <v>209</v>
      </c>
      <c r="AH102" s="8">
        <v>2736938.24</v>
      </c>
      <c r="AI102" s="9">
        <v>356</v>
      </c>
      <c r="AJ102" s="40">
        <v>9451794.7699999996</v>
      </c>
      <c r="AK102" s="9"/>
      <c r="AL102" s="8"/>
      <c r="AM102" s="9">
        <v>3</v>
      </c>
      <c r="AN102" s="40">
        <v>405856.86</v>
      </c>
      <c r="AO102" s="9"/>
      <c r="AP102" s="8">
        <v>0</v>
      </c>
      <c r="AQ102" s="8">
        <f t="shared" si="25"/>
        <v>25116479.100000001</v>
      </c>
      <c r="AR102" s="8">
        <f t="shared" si="26"/>
        <v>12927746.09</v>
      </c>
      <c r="AS102" s="9">
        <v>5251</v>
      </c>
      <c r="AT102" s="8">
        <v>5521559.3399999999</v>
      </c>
      <c r="AU102" s="9">
        <v>1865</v>
      </c>
      <c r="AV102" s="8">
        <v>856651.87</v>
      </c>
      <c r="AW102" s="9">
        <v>5698</v>
      </c>
      <c r="AX102" s="8">
        <v>6549534.8799999999</v>
      </c>
      <c r="AY102" s="9">
        <v>209</v>
      </c>
      <c r="AZ102" s="8">
        <v>2736938.24</v>
      </c>
      <c r="BA102" s="9">
        <v>356</v>
      </c>
      <c r="BB102" s="40">
        <v>9451794.7699999996</v>
      </c>
      <c r="BC102" s="9"/>
      <c r="BD102" s="8"/>
      <c r="BE102" s="9">
        <v>3</v>
      </c>
      <c r="BF102" s="40">
        <v>405856.86</v>
      </c>
      <c r="BG102" s="9">
        <v>0</v>
      </c>
      <c r="BH102" s="8">
        <v>0</v>
      </c>
      <c r="BI102" s="8">
        <f t="shared" si="27"/>
        <v>25116479.100000001</v>
      </c>
      <c r="BJ102" s="8">
        <f t="shared" si="28"/>
        <v>12927746.09</v>
      </c>
      <c r="BK102" s="9">
        <v>5251</v>
      </c>
      <c r="BL102" s="8">
        <v>5521559.3399999999</v>
      </c>
      <c r="BM102" s="9">
        <v>1865</v>
      </c>
      <c r="BN102" s="8">
        <v>856651.87</v>
      </c>
      <c r="BO102" s="9">
        <v>5698</v>
      </c>
      <c r="BP102" s="8">
        <v>6549534.8799999999</v>
      </c>
      <c r="BQ102" s="9">
        <v>209</v>
      </c>
      <c r="BR102" s="8">
        <v>2736938.24</v>
      </c>
      <c r="BS102" s="9">
        <v>356</v>
      </c>
      <c r="BT102" s="40">
        <v>9451794.7699999996</v>
      </c>
      <c r="BU102" s="9"/>
      <c r="BV102" s="8"/>
      <c r="BW102" s="9">
        <v>3</v>
      </c>
      <c r="BX102" s="40">
        <v>405856.86</v>
      </c>
      <c r="BY102" s="9">
        <v>0</v>
      </c>
      <c r="BZ102" s="8">
        <v>0</v>
      </c>
      <c r="CA102" s="8">
        <f t="shared" si="29"/>
        <v>23928002.66</v>
      </c>
      <c r="CB102" s="8">
        <f t="shared" si="30"/>
        <v>11739269.640000001</v>
      </c>
      <c r="CC102" s="9">
        <v>5250</v>
      </c>
      <c r="CD102" s="8">
        <v>5117477.3499999996</v>
      </c>
      <c r="CE102" s="9">
        <v>1863</v>
      </c>
      <c r="CF102" s="8">
        <v>856651.85</v>
      </c>
      <c r="CG102" s="9">
        <v>5697</v>
      </c>
      <c r="CH102" s="8">
        <v>5765140.4400000004</v>
      </c>
      <c r="CI102" s="9">
        <v>207</v>
      </c>
      <c r="CJ102" s="8">
        <v>2736938.24</v>
      </c>
      <c r="CK102" s="9">
        <v>357</v>
      </c>
      <c r="CL102" s="40">
        <v>9451794.7799999993</v>
      </c>
      <c r="CM102" s="9"/>
      <c r="CN102" s="8"/>
      <c r="CO102" s="9">
        <v>4</v>
      </c>
      <c r="CP102" s="40">
        <v>405856.85</v>
      </c>
      <c r="CQ102" s="9">
        <v>0</v>
      </c>
      <c r="CR102" s="8">
        <v>0</v>
      </c>
    </row>
    <row r="103" spans="1:96" x14ac:dyDescent="0.25">
      <c r="A103" s="12">
        <v>82</v>
      </c>
      <c r="B103" s="18" t="s">
        <v>77</v>
      </c>
      <c r="C103" s="12">
        <v>330251</v>
      </c>
      <c r="D103" s="25" t="s">
        <v>176</v>
      </c>
      <c r="E103" s="25" t="s">
        <v>155</v>
      </c>
      <c r="F103" s="31" t="s">
        <v>177</v>
      </c>
      <c r="G103" s="8">
        <f t="shared" si="21"/>
        <v>6480886.6500000004</v>
      </c>
      <c r="H103" s="8">
        <f t="shared" si="22"/>
        <v>6480886.6500000004</v>
      </c>
      <c r="I103" s="9">
        <f t="shared" si="31"/>
        <v>4519</v>
      </c>
      <c r="J103" s="8">
        <f t="shared" si="31"/>
        <v>2042208.41</v>
      </c>
      <c r="K103" s="9">
        <f t="shared" si="31"/>
        <v>861</v>
      </c>
      <c r="L103" s="8">
        <f t="shared" si="31"/>
        <v>437781.68</v>
      </c>
      <c r="M103" s="9">
        <f t="shared" si="31"/>
        <v>3768</v>
      </c>
      <c r="N103" s="8">
        <f t="shared" si="31"/>
        <v>4000896.56</v>
      </c>
      <c r="O103" s="9">
        <f t="shared" si="31"/>
        <v>0</v>
      </c>
      <c r="P103" s="8">
        <f t="shared" si="31"/>
        <v>0</v>
      </c>
      <c r="Q103" s="9">
        <f t="shared" si="31"/>
        <v>0</v>
      </c>
      <c r="R103" s="8">
        <f t="shared" si="31"/>
        <v>0</v>
      </c>
      <c r="S103" s="9">
        <f t="shared" si="31"/>
        <v>0</v>
      </c>
      <c r="T103" s="8">
        <f t="shared" si="31"/>
        <v>0</v>
      </c>
      <c r="U103" s="9">
        <f t="shared" si="31"/>
        <v>0</v>
      </c>
      <c r="V103" s="8">
        <f t="shared" si="31"/>
        <v>0</v>
      </c>
      <c r="W103" s="9">
        <f t="shared" si="31"/>
        <v>0</v>
      </c>
      <c r="X103" s="8">
        <f t="shared" si="18"/>
        <v>0</v>
      </c>
      <c r="Y103" s="8">
        <f t="shared" si="23"/>
        <v>1620221.66</v>
      </c>
      <c r="Z103" s="8">
        <f t="shared" si="24"/>
        <v>1620221.66</v>
      </c>
      <c r="AA103" s="9">
        <v>1130</v>
      </c>
      <c r="AB103" s="8">
        <v>510552.1</v>
      </c>
      <c r="AC103" s="9">
        <v>215</v>
      </c>
      <c r="AD103" s="8">
        <v>109445.42</v>
      </c>
      <c r="AE103" s="9">
        <v>942</v>
      </c>
      <c r="AF103" s="8">
        <v>1000224.14</v>
      </c>
      <c r="AG103" s="9">
        <v>0</v>
      </c>
      <c r="AH103" s="8">
        <v>0</v>
      </c>
      <c r="AI103" s="9">
        <v>0</v>
      </c>
      <c r="AJ103" s="40">
        <v>0</v>
      </c>
      <c r="AK103" s="9"/>
      <c r="AL103" s="8"/>
      <c r="AM103" s="9">
        <v>0</v>
      </c>
      <c r="AN103" s="40">
        <v>0</v>
      </c>
      <c r="AO103" s="9"/>
      <c r="AP103" s="8">
        <v>0</v>
      </c>
      <c r="AQ103" s="8">
        <f t="shared" si="25"/>
        <v>1620221.66</v>
      </c>
      <c r="AR103" s="8">
        <f t="shared" si="26"/>
        <v>1620221.66</v>
      </c>
      <c r="AS103" s="9">
        <v>1130</v>
      </c>
      <c r="AT103" s="8">
        <v>510552.1</v>
      </c>
      <c r="AU103" s="9">
        <v>215</v>
      </c>
      <c r="AV103" s="8">
        <v>109445.42</v>
      </c>
      <c r="AW103" s="9">
        <v>942</v>
      </c>
      <c r="AX103" s="8">
        <v>1000224.14</v>
      </c>
      <c r="AY103" s="9">
        <v>0</v>
      </c>
      <c r="AZ103" s="8">
        <v>0</v>
      </c>
      <c r="BA103" s="9">
        <v>0</v>
      </c>
      <c r="BB103" s="40">
        <v>0</v>
      </c>
      <c r="BC103" s="9"/>
      <c r="BD103" s="8"/>
      <c r="BE103" s="9">
        <v>0</v>
      </c>
      <c r="BF103" s="40">
        <v>0</v>
      </c>
      <c r="BG103" s="9">
        <v>0</v>
      </c>
      <c r="BH103" s="8">
        <v>0</v>
      </c>
      <c r="BI103" s="8">
        <f t="shared" si="27"/>
        <v>1620221.66</v>
      </c>
      <c r="BJ103" s="8">
        <f t="shared" si="28"/>
        <v>1620221.66</v>
      </c>
      <c r="BK103" s="9">
        <v>1130</v>
      </c>
      <c r="BL103" s="8">
        <v>510552.1</v>
      </c>
      <c r="BM103" s="9">
        <v>215</v>
      </c>
      <c r="BN103" s="8">
        <v>109445.42</v>
      </c>
      <c r="BO103" s="9">
        <v>942</v>
      </c>
      <c r="BP103" s="8">
        <v>1000224.14</v>
      </c>
      <c r="BQ103" s="9">
        <v>0</v>
      </c>
      <c r="BR103" s="8">
        <v>0</v>
      </c>
      <c r="BS103" s="9">
        <v>0</v>
      </c>
      <c r="BT103" s="40">
        <v>0</v>
      </c>
      <c r="BU103" s="9"/>
      <c r="BV103" s="8"/>
      <c r="BW103" s="9">
        <v>0</v>
      </c>
      <c r="BX103" s="40">
        <v>0</v>
      </c>
      <c r="BY103" s="9">
        <v>0</v>
      </c>
      <c r="BZ103" s="8">
        <v>0</v>
      </c>
      <c r="CA103" s="8">
        <f t="shared" si="29"/>
        <v>1620221.67</v>
      </c>
      <c r="CB103" s="8">
        <f t="shared" si="30"/>
        <v>1620221.67</v>
      </c>
      <c r="CC103" s="9">
        <v>1129</v>
      </c>
      <c r="CD103" s="8">
        <v>510552.11</v>
      </c>
      <c r="CE103" s="9">
        <v>216</v>
      </c>
      <c r="CF103" s="8">
        <v>109445.42</v>
      </c>
      <c r="CG103" s="9">
        <v>942</v>
      </c>
      <c r="CH103" s="8">
        <v>1000224.14</v>
      </c>
      <c r="CI103" s="9">
        <v>0</v>
      </c>
      <c r="CJ103" s="8">
        <v>0</v>
      </c>
      <c r="CK103" s="9">
        <v>0</v>
      </c>
      <c r="CL103" s="40">
        <v>0</v>
      </c>
      <c r="CM103" s="9"/>
      <c r="CN103" s="8"/>
      <c r="CO103" s="9">
        <v>0</v>
      </c>
      <c r="CP103" s="40">
        <v>0</v>
      </c>
      <c r="CQ103" s="9">
        <v>0</v>
      </c>
      <c r="CR103" s="8">
        <v>0</v>
      </c>
    </row>
    <row r="104" spans="1:96" x14ac:dyDescent="0.25">
      <c r="A104" s="12">
        <v>83</v>
      </c>
      <c r="B104" s="18" t="s">
        <v>78</v>
      </c>
      <c r="C104" s="12">
        <v>330248</v>
      </c>
      <c r="D104" s="25" t="s">
        <v>176</v>
      </c>
      <c r="E104" s="25" t="s">
        <v>155</v>
      </c>
      <c r="F104" s="31" t="s">
        <v>177</v>
      </c>
      <c r="G104" s="8">
        <f t="shared" si="21"/>
        <v>16078148.779999999</v>
      </c>
      <c r="H104" s="8">
        <f t="shared" si="22"/>
        <v>2361116.62</v>
      </c>
      <c r="I104" s="9">
        <f t="shared" si="31"/>
        <v>2979</v>
      </c>
      <c r="J104" s="8">
        <f t="shared" si="31"/>
        <v>580742.62</v>
      </c>
      <c r="K104" s="9">
        <f t="shared" si="31"/>
        <v>0</v>
      </c>
      <c r="L104" s="8">
        <f t="shared" si="31"/>
        <v>0</v>
      </c>
      <c r="M104" s="9">
        <f t="shared" si="31"/>
        <v>2205</v>
      </c>
      <c r="N104" s="8">
        <f t="shared" si="31"/>
        <v>1780374</v>
      </c>
      <c r="O104" s="9">
        <f t="shared" si="31"/>
        <v>228</v>
      </c>
      <c r="P104" s="8">
        <f t="shared" si="31"/>
        <v>1962084.14</v>
      </c>
      <c r="Q104" s="9">
        <f t="shared" si="31"/>
        <v>733</v>
      </c>
      <c r="R104" s="8">
        <f t="shared" si="31"/>
        <v>11754948.02</v>
      </c>
      <c r="S104" s="9">
        <f t="shared" si="31"/>
        <v>0</v>
      </c>
      <c r="T104" s="8">
        <f t="shared" si="31"/>
        <v>0</v>
      </c>
      <c r="U104" s="9">
        <f t="shared" si="31"/>
        <v>0</v>
      </c>
      <c r="V104" s="8">
        <f t="shared" si="31"/>
        <v>0</v>
      </c>
      <c r="W104" s="9">
        <f t="shared" si="31"/>
        <v>0</v>
      </c>
      <c r="X104" s="8">
        <f t="shared" si="18"/>
        <v>0</v>
      </c>
      <c r="Y104" s="8">
        <f t="shared" si="23"/>
        <v>4019537.21</v>
      </c>
      <c r="Z104" s="8">
        <f t="shared" si="24"/>
        <v>590279.16</v>
      </c>
      <c r="AA104" s="9">
        <v>745</v>
      </c>
      <c r="AB104" s="8">
        <v>145185.66</v>
      </c>
      <c r="AC104" s="9">
        <v>0</v>
      </c>
      <c r="AD104" s="8">
        <v>0</v>
      </c>
      <c r="AE104" s="9">
        <v>551</v>
      </c>
      <c r="AF104" s="8">
        <v>445093.5</v>
      </c>
      <c r="AG104" s="9">
        <v>57</v>
      </c>
      <c r="AH104" s="8">
        <v>490521.04</v>
      </c>
      <c r="AI104" s="9">
        <v>183</v>
      </c>
      <c r="AJ104" s="40">
        <v>2938737.01</v>
      </c>
      <c r="AK104" s="9"/>
      <c r="AL104" s="8"/>
      <c r="AM104" s="9">
        <v>0</v>
      </c>
      <c r="AN104" s="40">
        <v>0</v>
      </c>
      <c r="AO104" s="9"/>
      <c r="AP104" s="8">
        <v>0</v>
      </c>
      <c r="AQ104" s="8">
        <f t="shared" si="25"/>
        <v>4019537.21</v>
      </c>
      <c r="AR104" s="8">
        <f t="shared" si="26"/>
        <v>590279.16</v>
      </c>
      <c r="AS104" s="9">
        <v>745</v>
      </c>
      <c r="AT104" s="8">
        <v>145185.66</v>
      </c>
      <c r="AU104" s="9">
        <v>0</v>
      </c>
      <c r="AV104" s="8">
        <v>0</v>
      </c>
      <c r="AW104" s="9">
        <v>551</v>
      </c>
      <c r="AX104" s="8">
        <v>445093.5</v>
      </c>
      <c r="AY104" s="9">
        <v>57</v>
      </c>
      <c r="AZ104" s="8">
        <v>490521.04</v>
      </c>
      <c r="BA104" s="9">
        <v>183</v>
      </c>
      <c r="BB104" s="40">
        <v>2938737.01</v>
      </c>
      <c r="BC104" s="9"/>
      <c r="BD104" s="8"/>
      <c r="BE104" s="9">
        <v>0</v>
      </c>
      <c r="BF104" s="40">
        <v>0</v>
      </c>
      <c r="BG104" s="9">
        <v>0</v>
      </c>
      <c r="BH104" s="8">
        <v>0</v>
      </c>
      <c r="BI104" s="8">
        <f t="shared" si="27"/>
        <v>4019537.21</v>
      </c>
      <c r="BJ104" s="8">
        <f t="shared" si="28"/>
        <v>590279.16</v>
      </c>
      <c r="BK104" s="9">
        <v>745</v>
      </c>
      <c r="BL104" s="8">
        <v>145185.66</v>
      </c>
      <c r="BM104" s="9">
        <v>0</v>
      </c>
      <c r="BN104" s="8">
        <v>0</v>
      </c>
      <c r="BO104" s="9">
        <v>551</v>
      </c>
      <c r="BP104" s="8">
        <v>445093.5</v>
      </c>
      <c r="BQ104" s="9">
        <v>57</v>
      </c>
      <c r="BR104" s="8">
        <v>490521.04</v>
      </c>
      <c r="BS104" s="9">
        <v>183</v>
      </c>
      <c r="BT104" s="40">
        <v>2938737.01</v>
      </c>
      <c r="BU104" s="9"/>
      <c r="BV104" s="8"/>
      <c r="BW104" s="9">
        <v>0</v>
      </c>
      <c r="BX104" s="40">
        <v>0</v>
      </c>
      <c r="BY104" s="9">
        <v>0</v>
      </c>
      <c r="BZ104" s="8">
        <v>0</v>
      </c>
      <c r="CA104" s="8">
        <f t="shared" si="29"/>
        <v>4019537.15</v>
      </c>
      <c r="CB104" s="8">
        <f t="shared" si="30"/>
        <v>590279.14</v>
      </c>
      <c r="CC104" s="9">
        <v>744</v>
      </c>
      <c r="CD104" s="8">
        <v>145185.64000000001</v>
      </c>
      <c r="CE104" s="9">
        <v>0</v>
      </c>
      <c r="CF104" s="8">
        <v>0</v>
      </c>
      <c r="CG104" s="9">
        <v>552</v>
      </c>
      <c r="CH104" s="8">
        <v>445093.5</v>
      </c>
      <c r="CI104" s="9">
        <v>57</v>
      </c>
      <c r="CJ104" s="8">
        <v>490521.02</v>
      </c>
      <c r="CK104" s="9">
        <v>184</v>
      </c>
      <c r="CL104" s="40">
        <v>2938736.99</v>
      </c>
      <c r="CM104" s="9"/>
      <c r="CN104" s="8"/>
      <c r="CO104" s="9">
        <v>0</v>
      </c>
      <c r="CP104" s="40">
        <v>0</v>
      </c>
      <c r="CQ104" s="9">
        <v>0</v>
      </c>
      <c r="CR104" s="8">
        <v>0</v>
      </c>
    </row>
    <row r="105" spans="1:96" x14ac:dyDescent="0.25">
      <c r="A105" s="12">
        <v>84</v>
      </c>
      <c r="B105" s="18" t="s">
        <v>79</v>
      </c>
      <c r="C105" s="12">
        <v>330059</v>
      </c>
      <c r="D105" s="25" t="s">
        <v>176</v>
      </c>
      <c r="E105" s="25" t="s">
        <v>155</v>
      </c>
      <c r="F105" s="31" t="s">
        <v>177</v>
      </c>
      <c r="G105" s="8">
        <f t="shared" si="21"/>
        <v>40236122.640000001</v>
      </c>
      <c r="H105" s="8">
        <f t="shared" si="22"/>
        <v>28943219.829999998</v>
      </c>
      <c r="I105" s="9">
        <f t="shared" si="31"/>
        <v>15116</v>
      </c>
      <c r="J105" s="8">
        <f t="shared" si="31"/>
        <v>14089958.41</v>
      </c>
      <c r="K105" s="9">
        <f t="shared" si="31"/>
        <v>2386</v>
      </c>
      <c r="L105" s="8">
        <f t="shared" si="31"/>
        <v>963716.02</v>
      </c>
      <c r="M105" s="9">
        <f t="shared" si="31"/>
        <v>9077</v>
      </c>
      <c r="N105" s="8">
        <f t="shared" si="31"/>
        <v>13889545.4</v>
      </c>
      <c r="O105" s="9">
        <f t="shared" si="31"/>
        <v>118</v>
      </c>
      <c r="P105" s="8">
        <f t="shared" si="31"/>
        <v>2255710</v>
      </c>
      <c r="Q105" s="9">
        <f t="shared" si="31"/>
        <v>509</v>
      </c>
      <c r="R105" s="8">
        <f t="shared" si="31"/>
        <v>9037192.8100000005</v>
      </c>
      <c r="S105" s="9">
        <f t="shared" si="31"/>
        <v>0</v>
      </c>
      <c r="T105" s="8">
        <f t="shared" si="31"/>
        <v>0</v>
      </c>
      <c r="U105" s="9">
        <f t="shared" si="31"/>
        <v>0</v>
      </c>
      <c r="V105" s="8">
        <f t="shared" si="31"/>
        <v>0</v>
      </c>
      <c r="W105" s="9">
        <f t="shared" si="31"/>
        <v>0</v>
      </c>
      <c r="X105" s="8">
        <f t="shared" si="18"/>
        <v>0</v>
      </c>
      <c r="Y105" s="8">
        <f t="shared" si="23"/>
        <v>10313448.15</v>
      </c>
      <c r="Z105" s="8">
        <f t="shared" si="24"/>
        <v>7490222.4500000002</v>
      </c>
      <c r="AA105" s="9">
        <v>3779</v>
      </c>
      <c r="AB105" s="8">
        <v>3631889.12</v>
      </c>
      <c r="AC105" s="9">
        <v>597</v>
      </c>
      <c r="AD105" s="8">
        <v>240929.01</v>
      </c>
      <c r="AE105" s="9">
        <v>2269</v>
      </c>
      <c r="AF105" s="8">
        <v>3617404.32</v>
      </c>
      <c r="AG105" s="9">
        <v>30</v>
      </c>
      <c r="AH105" s="8">
        <v>563927.5</v>
      </c>
      <c r="AI105" s="9">
        <v>127</v>
      </c>
      <c r="AJ105" s="40">
        <v>2259298.2000000002</v>
      </c>
      <c r="AK105" s="9"/>
      <c r="AL105" s="8"/>
      <c r="AM105" s="9">
        <v>0</v>
      </c>
      <c r="AN105" s="40">
        <v>0</v>
      </c>
      <c r="AO105" s="9"/>
      <c r="AP105" s="8">
        <v>0</v>
      </c>
      <c r="AQ105" s="8">
        <f t="shared" si="25"/>
        <v>10313448.15</v>
      </c>
      <c r="AR105" s="8">
        <f t="shared" si="26"/>
        <v>7490222.4500000002</v>
      </c>
      <c r="AS105" s="9">
        <v>3779</v>
      </c>
      <c r="AT105" s="8">
        <v>3631889.12</v>
      </c>
      <c r="AU105" s="9">
        <v>597</v>
      </c>
      <c r="AV105" s="8">
        <v>240929.01</v>
      </c>
      <c r="AW105" s="9">
        <v>2269</v>
      </c>
      <c r="AX105" s="8">
        <v>3617404.32</v>
      </c>
      <c r="AY105" s="9">
        <v>30</v>
      </c>
      <c r="AZ105" s="8">
        <v>563927.5</v>
      </c>
      <c r="BA105" s="9">
        <v>127</v>
      </c>
      <c r="BB105" s="40">
        <v>2259298.2000000002</v>
      </c>
      <c r="BC105" s="9"/>
      <c r="BD105" s="8"/>
      <c r="BE105" s="9">
        <v>0</v>
      </c>
      <c r="BF105" s="40">
        <v>0</v>
      </c>
      <c r="BG105" s="9">
        <v>0</v>
      </c>
      <c r="BH105" s="8">
        <v>0</v>
      </c>
      <c r="BI105" s="8">
        <f t="shared" si="27"/>
        <v>10313448.15</v>
      </c>
      <c r="BJ105" s="8">
        <f t="shared" si="28"/>
        <v>7490222.4500000002</v>
      </c>
      <c r="BK105" s="9">
        <v>3779</v>
      </c>
      <c r="BL105" s="8">
        <v>3631889.12</v>
      </c>
      <c r="BM105" s="9">
        <v>597</v>
      </c>
      <c r="BN105" s="8">
        <v>240929.01</v>
      </c>
      <c r="BO105" s="9">
        <v>2269</v>
      </c>
      <c r="BP105" s="8">
        <v>3617404.32</v>
      </c>
      <c r="BQ105" s="9">
        <v>30</v>
      </c>
      <c r="BR105" s="8">
        <v>563927.5</v>
      </c>
      <c r="BS105" s="9">
        <v>127</v>
      </c>
      <c r="BT105" s="40">
        <v>2259298.2000000002</v>
      </c>
      <c r="BU105" s="9"/>
      <c r="BV105" s="8"/>
      <c r="BW105" s="9">
        <v>0</v>
      </c>
      <c r="BX105" s="40">
        <v>0</v>
      </c>
      <c r="BY105" s="9">
        <v>0</v>
      </c>
      <c r="BZ105" s="8">
        <v>0</v>
      </c>
      <c r="CA105" s="8">
        <f t="shared" si="29"/>
        <v>9295778.1899999995</v>
      </c>
      <c r="CB105" s="8">
        <f t="shared" si="30"/>
        <v>6472552.4800000004</v>
      </c>
      <c r="CC105" s="9">
        <v>3779</v>
      </c>
      <c r="CD105" s="8">
        <v>3194291.05</v>
      </c>
      <c r="CE105" s="9">
        <v>595</v>
      </c>
      <c r="CF105" s="8">
        <v>240928.99</v>
      </c>
      <c r="CG105" s="9">
        <v>2270</v>
      </c>
      <c r="CH105" s="8">
        <v>3037332.44</v>
      </c>
      <c r="CI105" s="9">
        <v>28</v>
      </c>
      <c r="CJ105" s="8">
        <v>563927.5</v>
      </c>
      <c r="CK105" s="9">
        <v>128</v>
      </c>
      <c r="CL105" s="40">
        <v>2259298.21</v>
      </c>
      <c r="CM105" s="9"/>
      <c r="CN105" s="8"/>
      <c r="CO105" s="9">
        <v>0</v>
      </c>
      <c r="CP105" s="40">
        <v>0</v>
      </c>
      <c r="CQ105" s="9">
        <v>0</v>
      </c>
      <c r="CR105" s="8">
        <v>0</v>
      </c>
    </row>
    <row r="106" spans="1:96" x14ac:dyDescent="0.25">
      <c r="A106" s="12">
        <v>85</v>
      </c>
      <c r="B106" s="18" t="s">
        <v>80</v>
      </c>
      <c r="C106" s="12">
        <v>330336</v>
      </c>
      <c r="D106" s="25" t="s">
        <v>176</v>
      </c>
      <c r="E106" s="25" t="s">
        <v>155</v>
      </c>
      <c r="F106" s="31" t="s">
        <v>177</v>
      </c>
      <c r="G106" s="8">
        <f t="shared" si="21"/>
        <v>21476901.350000001</v>
      </c>
      <c r="H106" s="8">
        <f t="shared" si="22"/>
        <v>0</v>
      </c>
      <c r="I106" s="9">
        <f t="shared" si="31"/>
        <v>0</v>
      </c>
      <c r="J106" s="8">
        <f t="shared" si="31"/>
        <v>0</v>
      </c>
      <c r="K106" s="9">
        <f t="shared" si="31"/>
        <v>0</v>
      </c>
      <c r="L106" s="8">
        <f t="shared" si="31"/>
        <v>0</v>
      </c>
      <c r="M106" s="9">
        <f t="shared" si="31"/>
        <v>0</v>
      </c>
      <c r="N106" s="8">
        <f t="shared" si="31"/>
        <v>0</v>
      </c>
      <c r="O106" s="9">
        <f t="shared" si="31"/>
        <v>0</v>
      </c>
      <c r="P106" s="8">
        <f t="shared" si="31"/>
        <v>0</v>
      </c>
      <c r="Q106" s="9">
        <f t="shared" si="31"/>
        <v>0</v>
      </c>
      <c r="R106" s="8">
        <f t="shared" si="31"/>
        <v>0</v>
      </c>
      <c r="S106" s="9">
        <f t="shared" si="31"/>
        <v>0</v>
      </c>
      <c r="T106" s="8">
        <f t="shared" si="31"/>
        <v>0</v>
      </c>
      <c r="U106" s="9">
        <f t="shared" si="31"/>
        <v>0</v>
      </c>
      <c r="V106" s="8">
        <f t="shared" si="31"/>
        <v>0</v>
      </c>
      <c r="W106" s="9">
        <f t="shared" si="31"/>
        <v>8367</v>
      </c>
      <c r="X106" s="8">
        <f t="shared" si="18"/>
        <v>21476901.350000001</v>
      </c>
      <c r="Y106" s="8">
        <f t="shared" si="23"/>
        <v>5379477.8399999999</v>
      </c>
      <c r="Z106" s="8">
        <f t="shared" si="24"/>
        <v>0</v>
      </c>
      <c r="AA106" s="9">
        <v>0</v>
      </c>
      <c r="AB106" s="8">
        <v>0</v>
      </c>
      <c r="AC106" s="9">
        <v>0</v>
      </c>
      <c r="AD106" s="8">
        <v>0</v>
      </c>
      <c r="AE106" s="9">
        <v>0</v>
      </c>
      <c r="AF106" s="8">
        <v>0</v>
      </c>
      <c r="AG106" s="9">
        <v>0</v>
      </c>
      <c r="AH106" s="8">
        <v>0</v>
      </c>
      <c r="AI106" s="9">
        <v>0</v>
      </c>
      <c r="AJ106" s="40">
        <v>0</v>
      </c>
      <c r="AK106" s="9"/>
      <c r="AL106" s="8"/>
      <c r="AM106" s="9">
        <v>0</v>
      </c>
      <c r="AN106" s="40">
        <v>0</v>
      </c>
      <c r="AO106" s="9">
        <v>2092</v>
      </c>
      <c r="AP106" s="8">
        <v>5379477.8399999999</v>
      </c>
      <c r="AQ106" s="8">
        <f t="shared" si="25"/>
        <v>5379477.8399999999</v>
      </c>
      <c r="AR106" s="8">
        <f t="shared" si="26"/>
        <v>0</v>
      </c>
      <c r="AS106" s="9">
        <v>0</v>
      </c>
      <c r="AT106" s="8">
        <v>0</v>
      </c>
      <c r="AU106" s="9">
        <v>0</v>
      </c>
      <c r="AV106" s="8">
        <v>0</v>
      </c>
      <c r="AW106" s="9">
        <v>0</v>
      </c>
      <c r="AX106" s="8">
        <v>0</v>
      </c>
      <c r="AY106" s="9">
        <v>0</v>
      </c>
      <c r="AZ106" s="8">
        <v>0</v>
      </c>
      <c r="BA106" s="9">
        <v>0</v>
      </c>
      <c r="BB106" s="40">
        <v>0</v>
      </c>
      <c r="BC106" s="9"/>
      <c r="BD106" s="8"/>
      <c r="BE106" s="9">
        <v>0</v>
      </c>
      <c r="BF106" s="40">
        <v>0</v>
      </c>
      <c r="BG106" s="9">
        <v>2092</v>
      </c>
      <c r="BH106" s="8">
        <v>5379477.8399999999</v>
      </c>
      <c r="BI106" s="8">
        <f t="shared" si="27"/>
        <v>5379477.8399999999</v>
      </c>
      <c r="BJ106" s="8">
        <f t="shared" si="28"/>
        <v>0</v>
      </c>
      <c r="BK106" s="9">
        <v>0</v>
      </c>
      <c r="BL106" s="8">
        <v>0</v>
      </c>
      <c r="BM106" s="9">
        <v>0</v>
      </c>
      <c r="BN106" s="8">
        <v>0</v>
      </c>
      <c r="BO106" s="9">
        <v>0</v>
      </c>
      <c r="BP106" s="8">
        <v>0</v>
      </c>
      <c r="BQ106" s="9">
        <v>0</v>
      </c>
      <c r="BR106" s="8">
        <v>0</v>
      </c>
      <c r="BS106" s="9">
        <v>0</v>
      </c>
      <c r="BT106" s="40">
        <v>0</v>
      </c>
      <c r="BU106" s="9"/>
      <c r="BV106" s="8"/>
      <c r="BW106" s="9">
        <v>0</v>
      </c>
      <c r="BX106" s="40">
        <v>0</v>
      </c>
      <c r="BY106" s="9">
        <v>2092</v>
      </c>
      <c r="BZ106" s="8">
        <v>5379477.8399999999</v>
      </c>
      <c r="CA106" s="8">
        <f t="shared" si="29"/>
        <v>5338467.83</v>
      </c>
      <c r="CB106" s="8">
        <f t="shared" si="30"/>
        <v>0</v>
      </c>
      <c r="CC106" s="9">
        <v>0</v>
      </c>
      <c r="CD106" s="8">
        <v>0</v>
      </c>
      <c r="CE106" s="9">
        <v>0</v>
      </c>
      <c r="CF106" s="8">
        <v>0</v>
      </c>
      <c r="CG106" s="9">
        <v>0</v>
      </c>
      <c r="CH106" s="8">
        <v>0</v>
      </c>
      <c r="CI106" s="9">
        <v>0</v>
      </c>
      <c r="CJ106" s="8">
        <v>0</v>
      </c>
      <c r="CK106" s="9">
        <v>0</v>
      </c>
      <c r="CL106" s="40">
        <v>0</v>
      </c>
      <c r="CM106" s="9"/>
      <c r="CN106" s="8"/>
      <c r="CO106" s="9">
        <v>0</v>
      </c>
      <c r="CP106" s="40">
        <v>0</v>
      </c>
      <c r="CQ106" s="9">
        <v>2091</v>
      </c>
      <c r="CR106" s="8">
        <v>5338467.83</v>
      </c>
    </row>
    <row r="107" spans="1:96" x14ac:dyDescent="0.25">
      <c r="A107" s="12">
        <v>86</v>
      </c>
      <c r="B107" s="18" t="s">
        <v>81</v>
      </c>
      <c r="C107" s="12">
        <v>330245</v>
      </c>
      <c r="D107" s="25" t="s">
        <v>176</v>
      </c>
      <c r="E107" s="25" t="s">
        <v>155</v>
      </c>
      <c r="F107" s="31" t="s">
        <v>177</v>
      </c>
      <c r="G107" s="8">
        <f t="shared" si="21"/>
        <v>3728628.34</v>
      </c>
      <c r="H107" s="8">
        <f t="shared" si="22"/>
        <v>833325.92</v>
      </c>
      <c r="I107" s="9">
        <f t="shared" si="31"/>
        <v>3233</v>
      </c>
      <c r="J107" s="8">
        <f t="shared" si="31"/>
        <v>366663.41</v>
      </c>
      <c r="K107" s="9">
        <f t="shared" si="31"/>
        <v>0</v>
      </c>
      <c r="L107" s="8">
        <f t="shared" si="31"/>
        <v>0</v>
      </c>
      <c r="M107" s="9">
        <f t="shared" si="31"/>
        <v>1709</v>
      </c>
      <c r="N107" s="8">
        <f t="shared" si="31"/>
        <v>466662.51</v>
      </c>
      <c r="O107" s="9">
        <f t="shared" si="31"/>
        <v>170</v>
      </c>
      <c r="P107" s="8">
        <f t="shared" si="31"/>
        <v>2895302.42</v>
      </c>
      <c r="Q107" s="9">
        <f t="shared" si="31"/>
        <v>0</v>
      </c>
      <c r="R107" s="8">
        <f t="shared" si="31"/>
        <v>0</v>
      </c>
      <c r="S107" s="9">
        <f t="shared" si="31"/>
        <v>0</v>
      </c>
      <c r="T107" s="8">
        <f t="shared" si="31"/>
        <v>0</v>
      </c>
      <c r="U107" s="9">
        <f t="shared" si="31"/>
        <v>0</v>
      </c>
      <c r="V107" s="8">
        <f t="shared" si="31"/>
        <v>0</v>
      </c>
      <c r="W107" s="9">
        <f t="shared" si="31"/>
        <v>0</v>
      </c>
      <c r="X107" s="8">
        <f t="shared" si="18"/>
        <v>0</v>
      </c>
      <c r="Y107" s="8">
        <f t="shared" si="23"/>
        <v>932157.09</v>
      </c>
      <c r="Z107" s="8">
        <f t="shared" si="24"/>
        <v>208331.48</v>
      </c>
      <c r="AA107" s="9">
        <v>808</v>
      </c>
      <c r="AB107" s="8">
        <v>91665.85</v>
      </c>
      <c r="AC107" s="9">
        <v>0</v>
      </c>
      <c r="AD107" s="8">
        <v>0</v>
      </c>
      <c r="AE107" s="9">
        <v>427</v>
      </c>
      <c r="AF107" s="8">
        <v>116665.63</v>
      </c>
      <c r="AG107" s="9">
        <v>43</v>
      </c>
      <c r="AH107" s="8">
        <v>723825.61</v>
      </c>
      <c r="AI107" s="9">
        <v>0</v>
      </c>
      <c r="AJ107" s="40">
        <v>0</v>
      </c>
      <c r="AK107" s="9"/>
      <c r="AL107" s="8"/>
      <c r="AM107" s="9">
        <v>0</v>
      </c>
      <c r="AN107" s="40">
        <v>0</v>
      </c>
      <c r="AO107" s="9"/>
      <c r="AP107" s="8">
        <v>0</v>
      </c>
      <c r="AQ107" s="8">
        <f t="shared" si="25"/>
        <v>932157.09</v>
      </c>
      <c r="AR107" s="8">
        <f t="shared" si="26"/>
        <v>208331.48</v>
      </c>
      <c r="AS107" s="9">
        <v>808</v>
      </c>
      <c r="AT107" s="8">
        <v>91665.85</v>
      </c>
      <c r="AU107" s="9">
        <v>0</v>
      </c>
      <c r="AV107" s="8">
        <v>0</v>
      </c>
      <c r="AW107" s="9">
        <v>427</v>
      </c>
      <c r="AX107" s="8">
        <v>116665.63</v>
      </c>
      <c r="AY107" s="9">
        <v>43</v>
      </c>
      <c r="AZ107" s="8">
        <v>723825.61</v>
      </c>
      <c r="BA107" s="9">
        <v>0</v>
      </c>
      <c r="BB107" s="40">
        <v>0</v>
      </c>
      <c r="BC107" s="9"/>
      <c r="BD107" s="8"/>
      <c r="BE107" s="9">
        <v>0</v>
      </c>
      <c r="BF107" s="40">
        <v>0</v>
      </c>
      <c r="BG107" s="9">
        <v>0</v>
      </c>
      <c r="BH107" s="8">
        <v>0</v>
      </c>
      <c r="BI107" s="8">
        <f t="shared" si="27"/>
        <v>932157.09</v>
      </c>
      <c r="BJ107" s="8">
        <f t="shared" si="28"/>
        <v>208331.48</v>
      </c>
      <c r="BK107" s="9">
        <v>808</v>
      </c>
      <c r="BL107" s="8">
        <v>91665.85</v>
      </c>
      <c r="BM107" s="9">
        <v>0</v>
      </c>
      <c r="BN107" s="8">
        <v>0</v>
      </c>
      <c r="BO107" s="9">
        <v>427</v>
      </c>
      <c r="BP107" s="8">
        <v>116665.63</v>
      </c>
      <c r="BQ107" s="9">
        <v>43</v>
      </c>
      <c r="BR107" s="8">
        <v>723825.61</v>
      </c>
      <c r="BS107" s="9">
        <v>0</v>
      </c>
      <c r="BT107" s="40">
        <v>0</v>
      </c>
      <c r="BU107" s="9"/>
      <c r="BV107" s="8"/>
      <c r="BW107" s="9">
        <v>0</v>
      </c>
      <c r="BX107" s="40">
        <v>0</v>
      </c>
      <c r="BY107" s="9">
        <v>0</v>
      </c>
      <c r="BZ107" s="8">
        <v>0</v>
      </c>
      <c r="CA107" s="8">
        <f t="shared" si="29"/>
        <v>932157.07</v>
      </c>
      <c r="CB107" s="8">
        <f t="shared" si="30"/>
        <v>208331.48</v>
      </c>
      <c r="CC107" s="9">
        <v>809</v>
      </c>
      <c r="CD107" s="8">
        <v>91665.86</v>
      </c>
      <c r="CE107" s="9">
        <v>0</v>
      </c>
      <c r="CF107" s="8">
        <v>0</v>
      </c>
      <c r="CG107" s="9">
        <v>428</v>
      </c>
      <c r="CH107" s="8">
        <v>116665.62</v>
      </c>
      <c r="CI107" s="9">
        <v>41</v>
      </c>
      <c r="CJ107" s="8">
        <v>723825.59</v>
      </c>
      <c r="CK107" s="9">
        <v>0</v>
      </c>
      <c r="CL107" s="40">
        <v>0</v>
      </c>
      <c r="CM107" s="9"/>
      <c r="CN107" s="8"/>
      <c r="CO107" s="9">
        <v>0</v>
      </c>
      <c r="CP107" s="40">
        <v>0</v>
      </c>
      <c r="CQ107" s="9">
        <v>0</v>
      </c>
      <c r="CR107" s="8">
        <v>0</v>
      </c>
    </row>
    <row r="108" spans="1:96" x14ac:dyDescent="0.25">
      <c r="A108" s="12">
        <v>87</v>
      </c>
      <c r="B108" s="18" t="s">
        <v>136</v>
      </c>
      <c r="C108" s="12">
        <v>330113</v>
      </c>
      <c r="D108" s="25" t="s">
        <v>176</v>
      </c>
      <c r="E108" s="25" t="s">
        <v>167</v>
      </c>
      <c r="F108" s="31" t="s">
        <v>177</v>
      </c>
      <c r="G108" s="8">
        <f t="shared" si="21"/>
        <v>84055062.590000004</v>
      </c>
      <c r="H108" s="8">
        <f t="shared" si="22"/>
        <v>41426889.460000001</v>
      </c>
      <c r="I108" s="9">
        <f t="shared" ref="I108:X124" si="32">AA108+AS108+BK108+CC108</f>
        <v>34327</v>
      </c>
      <c r="J108" s="8">
        <f t="shared" si="32"/>
        <v>19550744.16</v>
      </c>
      <c r="K108" s="9">
        <f t="shared" si="32"/>
        <v>8325</v>
      </c>
      <c r="L108" s="8">
        <f t="shared" si="32"/>
        <v>3648859.54</v>
      </c>
      <c r="M108" s="9">
        <f t="shared" si="32"/>
        <v>27592</v>
      </c>
      <c r="N108" s="8">
        <f t="shared" si="32"/>
        <v>18227285.760000002</v>
      </c>
      <c r="O108" s="9">
        <f t="shared" si="32"/>
        <v>945</v>
      </c>
      <c r="P108" s="8">
        <f t="shared" si="32"/>
        <v>9391415.3300000001</v>
      </c>
      <c r="Q108" s="9">
        <f t="shared" si="32"/>
        <v>1409</v>
      </c>
      <c r="R108" s="8">
        <f t="shared" si="32"/>
        <v>33236757.800000001</v>
      </c>
      <c r="S108" s="9">
        <f t="shared" si="32"/>
        <v>384</v>
      </c>
      <c r="T108" s="8">
        <f t="shared" si="32"/>
        <v>10707457.82</v>
      </c>
      <c r="U108" s="9">
        <f t="shared" si="32"/>
        <v>15</v>
      </c>
      <c r="V108" s="8">
        <f t="shared" si="32"/>
        <v>2292276.5299999998</v>
      </c>
      <c r="W108" s="9">
        <f t="shared" si="32"/>
        <v>0</v>
      </c>
      <c r="X108" s="8">
        <f t="shared" si="18"/>
        <v>0</v>
      </c>
      <c r="Y108" s="8">
        <f t="shared" si="23"/>
        <v>21278444.579999998</v>
      </c>
      <c r="Z108" s="8">
        <f t="shared" si="24"/>
        <v>10621401.300000001</v>
      </c>
      <c r="AA108" s="9">
        <v>8582</v>
      </c>
      <c r="AB108" s="8">
        <v>5014731.93</v>
      </c>
      <c r="AC108" s="9">
        <v>2081</v>
      </c>
      <c r="AD108" s="8">
        <v>912214.89</v>
      </c>
      <c r="AE108" s="9">
        <v>6898</v>
      </c>
      <c r="AF108" s="8">
        <v>4694454.4800000004</v>
      </c>
      <c r="AG108" s="9">
        <v>236</v>
      </c>
      <c r="AH108" s="8">
        <v>2347853.83</v>
      </c>
      <c r="AI108" s="9">
        <v>352</v>
      </c>
      <c r="AJ108" s="40">
        <v>8309189.4500000002</v>
      </c>
      <c r="AK108" s="9">
        <v>96</v>
      </c>
      <c r="AL108" s="8">
        <v>2676864.46</v>
      </c>
      <c r="AM108" s="9">
        <v>4</v>
      </c>
      <c r="AN108" s="40">
        <v>573069.13</v>
      </c>
      <c r="AO108" s="9"/>
      <c r="AP108" s="8">
        <v>0</v>
      </c>
      <c r="AQ108" s="8">
        <f t="shared" si="25"/>
        <v>21278444.579999998</v>
      </c>
      <c r="AR108" s="8">
        <f t="shared" si="26"/>
        <v>10621401.300000001</v>
      </c>
      <c r="AS108" s="9">
        <v>8582</v>
      </c>
      <c r="AT108" s="8">
        <v>5014731.93</v>
      </c>
      <c r="AU108" s="9">
        <v>2081</v>
      </c>
      <c r="AV108" s="8">
        <v>912214.89</v>
      </c>
      <c r="AW108" s="9">
        <v>6898</v>
      </c>
      <c r="AX108" s="8">
        <v>4694454.4800000004</v>
      </c>
      <c r="AY108" s="9">
        <v>236</v>
      </c>
      <c r="AZ108" s="8">
        <v>2347853.83</v>
      </c>
      <c r="BA108" s="9">
        <v>352</v>
      </c>
      <c r="BB108" s="40">
        <v>8309189.4500000002</v>
      </c>
      <c r="BC108" s="9">
        <v>96</v>
      </c>
      <c r="BD108" s="8">
        <v>2676864.46</v>
      </c>
      <c r="BE108" s="9">
        <v>4</v>
      </c>
      <c r="BF108" s="40">
        <v>573069.13</v>
      </c>
      <c r="BG108" s="9">
        <v>0</v>
      </c>
      <c r="BH108" s="8">
        <v>0</v>
      </c>
      <c r="BI108" s="8">
        <f t="shared" si="27"/>
        <v>21278444.579999998</v>
      </c>
      <c r="BJ108" s="8">
        <f t="shared" si="28"/>
        <v>10621401.300000001</v>
      </c>
      <c r="BK108" s="9">
        <v>8582</v>
      </c>
      <c r="BL108" s="8">
        <v>5014731.93</v>
      </c>
      <c r="BM108" s="9">
        <v>2081</v>
      </c>
      <c r="BN108" s="8">
        <v>912214.89</v>
      </c>
      <c r="BO108" s="9">
        <v>6898</v>
      </c>
      <c r="BP108" s="8">
        <v>4694454.4800000004</v>
      </c>
      <c r="BQ108" s="9">
        <v>236</v>
      </c>
      <c r="BR108" s="8">
        <v>2347853.83</v>
      </c>
      <c r="BS108" s="9">
        <v>352</v>
      </c>
      <c r="BT108" s="40">
        <v>8309189.4500000002</v>
      </c>
      <c r="BU108" s="9">
        <v>96</v>
      </c>
      <c r="BV108" s="8">
        <v>2676864.46</v>
      </c>
      <c r="BW108" s="9">
        <v>4</v>
      </c>
      <c r="BX108" s="40">
        <v>573069.13</v>
      </c>
      <c r="BY108" s="9">
        <v>0</v>
      </c>
      <c r="BZ108" s="8">
        <v>0</v>
      </c>
      <c r="CA108" s="8">
        <f t="shared" si="29"/>
        <v>20219728.850000001</v>
      </c>
      <c r="CB108" s="8">
        <f t="shared" si="30"/>
        <v>9562685.5600000005</v>
      </c>
      <c r="CC108" s="9">
        <v>8581</v>
      </c>
      <c r="CD108" s="8">
        <v>4506548.37</v>
      </c>
      <c r="CE108" s="9">
        <v>2082</v>
      </c>
      <c r="CF108" s="8">
        <v>912214.87</v>
      </c>
      <c r="CG108" s="9">
        <v>6898</v>
      </c>
      <c r="CH108" s="8">
        <v>4143922.32</v>
      </c>
      <c r="CI108" s="9">
        <v>237</v>
      </c>
      <c r="CJ108" s="8">
        <v>2347853.84</v>
      </c>
      <c r="CK108" s="9">
        <v>353</v>
      </c>
      <c r="CL108" s="40">
        <v>8309189.4500000002</v>
      </c>
      <c r="CM108" s="9">
        <v>96</v>
      </c>
      <c r="CN108" s="8">
        <v>2676864.44</v>
      </c>
      <c r="CO108" s="9">
        <v>3</v>
      </c>
      <c r="CP108" s="40">
        <v>573069.14</v>
      </c>
      <c r="CQ108" s="9">
        <v>0</v>
      </c>
      <c r="CR108" s="8">
        <v>0</v>
      </c>
    </row>
    <row r="109" spans="1:96" x14ac:dyDescent="0.25">
      <c r="A109" s="12">
        <v>88</v>
      </c>
      <c r="B109" s="18" t="s">
        <v>82</v>
      </c>
      <c r="C109" s="12">
        <v>330305</v>
      </c>
      <c r="D109" s="25" t="s">
        <v>176</v>
      </c>
      <c r="E109" s="25" t="s">
        <v>161</v>
      </c>
      <c r="F109" s="31" t="s">
        <v>177</v>
      </c>
      <c r="G109" s="8">
        <f t="shared" si="21"/>
        <v>752118.68</v>
      </c>
      <c r="H109" s="8">
        <f t="shared" si="22"/>
        <v>669374.02</v>
      </c>
      <c r="I109" s="9">
        <f t="shared" si="32"/>
        <v>197</v>
      </c>
      <c r="J109" s="8">
        <f t="shared" si="32"/>
        <v>66294.92</v>
      </c>
      <c r="K109" s="9">
        <f t="shared" si="32"/>
        <v>158</v>
      </c>
      <c r="L109" s="8">
        <f t="shared" si="32"/>
        <v>65676.73</v>
      </c>
      <c r="M109" s="9">
        <f t="shared" si="32"/>
        <v>695</v>
      </c>
      <c r="N109" s="8">
        <f t="shared" si="32"/>
        <v>537402.37</v>
      </c>
      <c r="O109" s="9">
        <f t="shared" si="32"/>
        <v>11</v>
      </c>
      <c r="P109" s="8">
        <f t="shared" si="32"/>
        <v>82744.66</v>
      </c>
      <c r="Q109" s="9">
        <f t="shared" si="32"/>
        <v>0</v>
      </c>
      <c r="R109" s="8">
        <f t="shared" si="32"/>
        <v>0</v>
      </c>
      <c r="S109" s="9">
        <f t="shared" si="32"/>
        <v>0</v>
      </c>
      <c r="T109" s="8">
        <f t="shared" si="32"/>
        <v>0</v>
      </c>
      <c r="U109" s="9">
        <f t="shared" si="32"/>
        <v>0</v>
      </c>
      <c r="V109" s="8">
        <f t="shared" si="32"/>
        <v>0</v>
      </c>
      <c r="W109" s="9">
        <f t="shared" si="32"/>
        <v>0</v>
      </c>
      <c r="X109" s="8">
        <f t="shared" si="18"/>
        <v>0</v>
      </c>
      <c r="Y109" s="8">
        <f t="shared" si="23"/>
        <v>188029.67</v>
      </c>
      <c r="Z109" s="8">
        <f t="shared" si="24"/>
        <v>167343.5</v>
      </c>
      <c r="AA109" s="9">
        <v>49</v>
      </c>
      <c r="AB109" s="8">
        <v>16573.73</v>
      </c>
      <c r="AC109" s="9">
        <v>40</v>
      </c>
      <c r="AD109" s="8">
        <v>16419.18</v>
      </c>
      <c r="AE109" s="9">
        <v>174</v>
      </c>
      <c r="AF109" s="8">
        <v>134350.59</v>
      </c>
      <c r="AG109" s="9">
        <v>3</v>
      </c>
      <c r="AH109" s="8">
        <v>20686.169999999998</v>
      </c>
      <c r="AI109" s="9">
        <v>0</v>
      </c>
      <c r="AJ109" s="40">
        <v>0</v>
      </c>
      <c r="AK109" s="9"/>
      <c r="AL109" s="8"/>
      <c r="AM109" s="9">
        <v>0</v>
      </c>
      <c r="AN109" s="40">
        <v>0</v>
      </c>
      <c r="AO109" s="9"/>
      <c r="AP109" s="8">
        <v>0</v>
      </c>
      <c r="AQ109" s="8">
        <f t="shared" si="25"/>
        <v>188029.67</v>
      </c>
      <c r="AR109" s="8">
        <f t="shared" si="26"/>
        <v>167343.5</v>
      </c>
      <c r="AS109" s="9">
        <v>49</v>
      </c>
      <c r="AT109" s="8">
        <v>16573.73</v>
      </c>
      <c r="AU109" s="9">
        <v>40</v>
      </c>
      <c r="AV109" s="8">
        <v>16419.18</v>
      </c>
      <c r="AW109" s="9">
        <v>174</v>
      </c>
      <c r="AX109" s="8">
        <v>134350.59</v>
      </c>
      <c r="AY109" s="9">
        <v>3</v>
      </c>
      <c r="AZ109" s="8">
        <v>20686.169999999998</v>
      </c>
      <c r="BA109" s="9">
        <v>0</v>
      </c>
      <c r="BB109" s="40">
        <v>0</v>
      </c>
      <c r="BC109" s="9"/>
      <c r="BD109" s="8"/>
      <c r="BE109" s="9">
        <v>0</v>
      </c>
      <c r="BF109" s="40">
        <v>0</v>
      </c>
      <c r="BG109" s="9">
        <v>0</v>
      </c>
      <c r="BH109" s="8">
        <v>0</v>
      </c>
      <c r="BI109" s="8">
        <f t="shared" si="27"/>
        <v>188029.67</v>
      </c>
      <c r="BJ109" s="8">
        <f t="shared" si="28"/>
        <v>167343.5</v>
      </c>
      <c r="BK109" s="9">
        <v>49</v>
      </c>
      <c r="BL109" s="8">
        <v>16573.73</v>
      </c>
      <c r="BM109" s="9">
        <v>40</v>
      </c>
      <c r="BN109" s="8">
        <v>16419.18</v>
      </c>
      <c r="BO109" s="9">
        <v>174</v>
      </c>
      <c r="BP109" s="8">
        <v>134350.59</v>
      </c>
      <c r="BQ109" s="9">
        <v>3</v>
      </c>
      <c r="BR109" s="8">
        <v>20686.169999999998</v>
      </c>
      <c r="BS109" s="9">
        <v>0</v>
      </c>
      <c r="BT109" s="40">
        <v>0</v>
      </c>
      <c r="BU109" s="9"/>
      <c r="BV109" s="8"/>
      <c r="BW109" s="9">
        <v>0</v>
      </c>
      <c r="BX109" s="40">
        <v>0</v>
      </c>
      <c r="BY109" s="9">
        <v>0</v>
      </c>
      <c r="BZ109" s="8">
        <v>0</v>
      </c>
      <c r="CA109" s="8">
        <f t="shared" si="29"/>
        <v>188029.67</v>
      </c>
      <c r="CB109" s="8">
        <f t="shared" si="30"/>
        <v>167343.51999999999</v>
      </c>
      <c r="CC109" s="9">
        <v>50</v>
      </c>
      <c r="CD109" s="8">
        <v>16573.73</v>
      </c>
      <c r="CE109" s="9">
        <v>38</v>
      </c>
      <c r="CF109" s="8">
        <v>16419.189999999999</v>
      </c>
      <c r="CG109" s="9">
        <v>173</v>
      </c>
      <c r="CH109" s="8">
        <v>134350.6</v>
      </c>
      <c r="CI109" s="9">
        <v>2</v>
      </c>
      <c r="CJ109" s="8">
        <v>20686.150000000001</v>
      </c>
      <c r="CK109" s="9">
        <v>0</v>
      </c>
      <c r="CL109" s="40">
        <v>0</v>
      </c>
      <c r="CM109" s="9"/>
      <c r="CN109" s="8"/>
      <c r="CO109" s="9">
        <v>0</v>
      </c>
      <c r="CP109" s="40">
        <v>0</v>
      </c>
      <c r="CQ109" s="9">
        <v>0</v>
      </c>
      <c r="CR109" s="8">
        <v>0</v>
      </c>
    </row>
    <row r="110" spans="1:96" x14ac:dyDescent="0.25">
      <c r="A110" s="12">
        <v>89</v>
      </c>
      <c r="B110" s="18" t="s">
        <v>141</v>
      </c>
      <c r="C110" s="12">
        <v>330307</v>
      </c>
      <c r="D110" s="25" t="s">
        <v>176</v>
      </c>
      <c r="E110" s="25" t="s">
        <v>161</v>
      </c>
      <c r="F110" s="31" t="s">
        <v>177</v>
      </c>
      <c r="G110" s="8">
        <f t="shared" si="21"/>
        <v>115697.85</v>
      </c>
      <c r="H110" s="8">
        <f t="shared" si="22"/>
        <v>115697.85</v>
      </c>
      <c r="I110" s="9">
        <f t="shared" si="32"/>
        <v>44</v>
      </c>
      <c r="J110" s="8">
        <f t="shared" si="32"/>
        <v>16865.650000000001</v>
      </c>
      <c r="K110" s="9">
        <f t="shared" si="32"/>
        <v>0</v>
      </c>
      <c r="L110" s="8">
        <f t="shared" si="32"/>
        <v>0</v>
      </c>
      <c r="M110" s="9">
        <f t="shared" si="32"/>
        <v>114</v>
      </c>
      <c r="N110" s="8">
        <f t="shared" si="32"/>
        <v>98832.2</v>
      </c>
      <c r="O110" s="9">
        <f t="shared" si="32"/>
        <v>0</v>
      </c>
      <c r="P110" s="8">
        <f t="shared" si="32"/>
        <v>0</v>
      </c>
      <c r="Q110" s="9">
        <f t="shared" si="32"/>
        <v>0</v>
      </c>
      <c r="R110" s="8">
        <f t="shared" si="32"/>
        <v>0</v>
      </c>
      <c r="S110" s="9">
        <f t="shared" si="32"/>
        <v>0</v>
      </c>
      <c r="T110" s="8">
        <f t="shared" si="32"/>
        <v>0</v>
      </c>
      <c r="U110" s="9">
        <f t="shared" si="32"/>
        <v>0</v>
      </c>
      <c r="V110" s="8">
        <f t="shared" si="32"/>
        <v>0</v>
      </c>
      <c r="W110" s="9">
        <f t="shared" si="32"/>
        <v>0</v>
      </c>
      <c r="X110" s="8">
        <f t="shared" si="18"/>
        <v>0</v>
      </c>
      <c r="Y110" s="8">
        <f t="shared" si="23"/>
        <v>28924.46</v>
      </c>
      <c r="Z110" s="8">
        <f t="shared" si="24"/>
        <v>28924.46</v>
      </c>
      <c r="AA110" s="9">
        <v>11</v>
      </c>
      <c r="AB110" s="8">
        <v>4216.41</v>
      </c>
      <c r="AC110" s="9">
        <v>0</v>
      </c>
      <c r="AD110" s="8">
        <v>0</v>
      </c>
      <c r="AE110" s="9">
        <v>29</v>
      </c>
      <c r="AF110" s="8">
        <v>24708.05</v>
      </c>
      <c r="AG110" s="9">
        <v>0</v>
      </c>
      <c r="AH110" s="8">
        <v>0</v>
      </c>
      <c r="AI110" s="9">
        <v>0</v>
      </c>
      <c r="AJ110" s="40">
        <v>0</v>
      </c>
      <c r="AK110" s="9"/>
      <c r="AL110" s="8"/>
      <c r="AM110" s="9">
        <v>0</v>
      </c>
      <c r="AN110" s="40">
        <v>0</v>
      </c>
      <c r="AO110" s="9"/>
      <c r="AP110" s="8">
        <v>0</v>
      </c>
      <c r="AQ110" s="8">
        <f t="shared" si="25"/>
        <v>28924.46</v>
      </c>
      <c r="AR110" s="8">
        <f t="shared" si="26"/>
        <v>28924.46</v>
      </c>
      <c r="AS110" s="9">
        <v>11</v>
      </c>
      <c r="AT110" s="8">
        <v>4216.41</v>
      </c>
      <c r="AU110" s="9">
        <v>0</v>
      </c>
      <c r="AV110" s="8">
        <v>0</v>
      </c>
      <c r="AW110" s="9">
        <v>29</v>
      </c>
      <c r="AX110" s="8">
        <v>24708.05</v>
      </c>
      <c r="AY110" s="9">
        <v>0</v>
      </c>
      <c r="AZ110" s="8">
        <v>0</v>
      </c>
      <c r="BA110" s="9">
        <v>0</v>
      </c>
      <c r="BB110" s="40">
        <v>0</v>
      </c>
      <c r="BC110" s="9"/>
      <c r="BD110" s="8"/>
      <c r="BE110" s="9">
        <v>0</v>
      </c>
      <c r="BF110" s="40">
        <v>0</v>
      </c>
      <c r="BG110" s="9">
        <v>0</v>
      </c>
      <c r="BH110" s="8">
        <v>0</v>
      </c>
      <c r="BI110" s="8">
        <f t="shared" si="27"/>
        <v>28924.46</v>
      </c>
      <c r="BJ110" s="8">
        <f t="shared" si="28"/>
        <v>28924.46</v>
      </c>
      <c r="BK110" s="9">
        <v>11</v>
      </c>
      <c r="BL110" s="8">
        <v>4216.41</v>
      </c>
      <c r="BM110" s="9">
        <v>0</v>
      </c>
      <c r="BN110" s="8">
        <v>0</v>
      </c>
      <c r="BO110" s="9">
        <v>29</v>
      </c>
      <c r="BP110" s="8">
        <v>24708.05</v>
      </c>
      <c r="BQ110" s="9">
        <v>0</v>
      </c>
      <c r="BR110" s="8">
        <v>0</v>
      </c>
      <c r="BS110" s="9">
        <v>0</v>
      </c>
      <c r="BT110" s="40">
        <v>0</v>
      </c>
      <c r="BU110" s="9"/>
      <c r="BV110" s="8"/>
      <c r="BW110" s="9">
        <v>0</v>
      </c>
      <c r="BX110" s="40">
        <v>0</v>
      </c>
      <c r="BY110" s="9">
        <v>0</v>
      </c>
      <c r="BZ110" s="8">
        <v>0</v>
      </c>
      <c r="CA110" s="8">
        <f t="shared" si="29"/>
        <v>28924.47</v>
      </c>
      <c r="CB110" s="8">
        <f t="shared" si="30"/>
        <v>28924.47</v>
      </c>
      <c r="CC110" s="9">
        <v>11</v>
      </c>
      <c r="CD110" s="8">
        <v>4216.42</v>
      </c>
      <c r="CE110" s="9">
        <v>0</v>
      </c>
      <c r="CF110" s="8">
        <v>0</v>
      </c>
      <c r="CG110" s="9">
        <v>27</v>
      </c>
      <c r="CH110" s="8">
        <v>24708.05</v>
      </c>
      <c r="CI110" s="9">
        <v>0</v>
      </c>
      <c r="CJ110" s="8">
        <v>0</v>
      </c>
      <c r="CK110" s="9">
        <v>0</v>
      </c>
      <c r="CL110" s="40">
        <v>0</v>
      </c>
      <c r="CM110" s="9"/>
      <c r="CN110" s="8"/>
      <c r="CO110" s="9">
        <v>0</v>
      </c>
      <c r="CP110" s="40">
        <v>0</v>
      </c>
      <c r="CQ110" s="9">
        <v>0</v>
      </c>
      <c r="CR110" s="8">
        <v>0</v>
      </c>
    </row>
    <row r="111" spans="1:96" x14ac:dyDescent="0.25">
      <c r="A111" s="12">
        <v>90</v>
      </c>
      <c r="B111" s="18" t="s">
        <v>83</v>
      </c>
      <c r="C111" s="12">
        <v>330338</v>
      </c>
      <c r="D111" s="25" t="s">
        <v>176</v>
      </c>
      <c r="E111" s="25" t="s">
        <v>161</v>
      </c>
      <c r="F111" s="31" t="s">
        <v>177</v>
      </c>
      <c r="G111" s="8">
        <f t="shared" si="21"/>
        <v>3525629.12</v>
      </c>
      <c r="H111" s="8">
        <f t="shared" si="22"/>
        <v>49817.91</v>
      </c>
      <c r="I111" s="9">
        <f t="shared" si="32"/>
        <v>69</v>
      </c>
      <c r="J111" s="8">
        <f t="shared" si="32"/>
        <v>49817.91</v>
      </c>
      <c r="K111" s="9">
        <f t="shared" si="32"/>
        <v>0</v>
      </c>
      <c r="L111" s="8">
        <f t="shared" si="32"/>
        <v>0</v>
      </c>
      <c r="M111" s="9">
        <f t="shared" si="32"/>
        <v>0</v>
      </c>
      <c r="N111" s="8">
        <f t="shared" si="32"/>
        <v>0</v>
      </c>
      <c r="O111" s="9">
        <f t="shared" si="32"/>
        <v>47</v>
      </c>
      <c r="P111" s="8">
        <f t="shared" si="32"/>
        <v>1960579.39</v>
      </c>
      <c r="Q111" s="9">
        <f t="shared" si="32"/>
        <v>21</v>
      </c>
      <c r="R111" s="8">
        <f t="shared" si="32"/>
        <v>1515231.82</v>
      </c>
      <c r="S111" s="9">
        <f t="shared" si="32"/>
        <v>0</v>
      </c>
      <c r="T111" s="8">
        <f t="shared" si="32"/>
        <v>0</v>
      </c>
      <c r="U111" s="9">
        <f t="shared" si="32"/>
        <v>21</v>
      </c>
      <c r="V111" s="8">
        <f t="shared" si="32"/>
        <v>1504296.6</v>
      </c>
      <c r="W111" s="9">
        <f t="shared" si="32"/>
        <v>0</v>
      </c>
      <c r="X111" s="8">
        <f t="shared" si="18"/>
        <v>0</v>
      </c>
      <c r="Y111" s="8">
        <f t="shared" si="23"/>
        <v>881407.29</v>
      </c>
      <c r="Z111" s="8">
        <f t="shared" si="24"/>
        <v>12454.48</v>
      </c>
      <c r="AA111" s="9">
        <v>17</v>
      </c>
      <c r="AB111" s="8">
        <v>12454.48</v>
      </c>
      <c r="AC111" s="9">
        <v>0</v>
      </c>
      <c r="AD111" s="8">
        <v>0</v>
      </c>
      <c r="AE111" s="9">
        <v>0</v>
      </c>
      <c r="AF111" s="8">
        <v>0</v>
      </c>
      <c r="AG111" s="9">
        <v>12</v>
      </c>
      <c r="AH111" s="8">
        <v>490144.85</v>
      </c>
      <c r="AI111" s="9">
        <v>5</v>
      </c>
      <c r="AJ111" s="40">
        <v>378807.96</v>
      </c>
      <c r="AK111" s="9"/>
      <c r="AL111" s="8"/>
      <c r="AM111" s="9">
        <v>5</v>
      </c>
      <c r="AN111" s="40">
        <v>376074.15</v>
      </c>
      <c r="AO111" s="9"/>
      <c r="AP111" s="8">
        <v>0</v>
      </c>
      <c r="AQ111" s="8">
        <f t="shared" si="25"/>
        <v>881407.29</v>
      </c>
      <c r="AR111" s="8">
        <f t="shared" si="26"/>
        <v>12454.48</v>
      </c>
      <c r="AS111" s="9">
        <v>17</v>
      </c>
      <c r="AT111" s="8">
        <v>12454.48</v>
      </c>
      <c r="AU111" s="9">
        <v>0</v>
      </c>
      <c r="AV111" s="8">
        <v>0</v>
      </c>
      <c r="AW111" s="9">
        <v>0</v>
      </c>
      <c r="AX111" s="8">
        <v>0</v>
      </c>
      <c r="AY111" s="9">
        <v>12</v>
      </c>
      <c r="AZ111" s="8">
        <v>490144.85</v>
      </c>
      <c r="BA111" s="9">
        <v>5</v>
      </c>
      <c r="BB111" s="40">
        <v>378807.96</v>
      </c>
      <c r="BC111" s="9"/>
      <c r="BD111" s="8"/>
      <c r="BE111" s="9">
        <v>5</v>
      </c>
      <c r="BF111" s="40">
        <v>376074.15</v>
      </c>
      <c r="BG111" s="9">
        <v>0</v>
      </c>
      <c r="BH111" s="8">
        <v>0</v>
      </c>
      <c r="BI111" s="8">
        <f t="shared" si="27"/>
        <v>881407.29</v>
      </c>
      <c r="BJ111" s="8">
        <f t="shared" si="28"/>
        <v>12454.48</v>
      </c>
      <c r="BK111" s="9">
        <v>17</v>
      </c>
      <c r="BL111" s="8">
        <v>12454.48</v>
      </c>
      <c r="BM111" s="9">
        <v>0</v>
      </c>
      <c r="BN111" s="8">
        <v>0</v>
      </c>
      <c r="BO111" s="9">
        <v>0</v>
      </c>
      <c r="BP111" s="8">
        <v>0</v>
      </c>
      <c r="BQ111" s="9">
        <v>12</v>
      </c>
      <c r="BR111" s="8">
        <v>490144.85</v>
      </c>
      <c r="BS111" s="9">
        <v>5</v>
      </c>
      <c r="BT111" s="40">
        <v>378807.96</v>
      </c>
      <c r="BU111" s="9"/>
      <c r="BV111" s="8"/>
      <c r="BW111" s="9">
        <v>5</v>
      </c>
      <c r="BX111" s="40">
        <v>376074.15</v>
      </c>
      <c r="BY111" s="9">
        <v>0</v>
      </c>
      <c r="BZ111" s="8">
        <v>0</v>
      </c>
      <c r="CA111" s="8">
        <f t="shared" si="29"/>
        <v>881407.25</v>
      </c>
      <c r="CB111" s="8">
        <f t="shared" si="30"/>
        <v>12454.47</v>
      </c>
      <c r="CC111" s="9">
        <v>18</v>
      </c>
      <c r="CD111" s="8">
        <v>12454.47</v>
      </c>
      <c r="CE111" s="9">
        <v>0</v>
      </c>
      <c r="CF111" s="8">
        <v>0</v>
      </c>
      <c r="CG111" s="9">
        <v>0</v>
      </c>
      <c r="CH111" s="8">
        <v>0</v>
      </c>
      <c r="CI111" s="9">
        <v>11</v>
      </c>
      <c r="CJ111" s="8">
        <v>490144.84</v>
      </c>
      <c r="CK111" s="9">
        <v>6</v>
      </c>
      <c r="CL111" s="40">
        <v>378807.94</v>
      </c>
      <c r="CM111" s="9"/>
      <c r="CN111" s="8"/>
      <c r="CO111" s="9">
        <v>6</v>
      </c>
      <c r="CP111" s="40">
        <v>376074.15</v>
      </c>
      <c r="CQ111" s="9">
        <v>0</v>
      </c>
      <c r="CR111" s="8">
        <v>0</v>
      </c>
    </row>
    <row r="112" spans="1:96" x14ac:dyDescent="0.25">
      <c r="A112" s="12">
        <v>91</v>
      </c>
      <c r="B112" s="18" t="s">
        <v>84</v>
      </c>
      <c r="C112" s="12">
        <v>330339</v>
      </c>
      <c r="D112" s="25" t="s">
        <v>176</v>
      </c>
      <c r="E112" s="25" t="s">
        <v>161</v>
      </c>
      <c r="F112" s="31" t="s">
        <v>177</v>
      </c>
      <c r="G112" s="8">
        <f t="shared" si="21"/>
        <v>675335.88</v>
      </c>
      <c r="H112" s="8">
        <f t="shared" si="22"/>
        <v>675335.88</v>
      </c>
      <c r="I112" s="9">
        <f t="shared" si="32"/>
        <v>0</v>
      </c>
      <c r="J112" s="8">
        <f t="shared" si="32"/>
        <v>0</v>
      </c>
      <c r="K112" s="9">
        <f t="shared" si="32"/>
        <v>0</v>
      </c>
      <c r="L112" s="8">
        <f t="shared" si="32"/>
        <v>0</v>
      </c>
      <c r="M112" s="9">
        <f t="shared" si="32"/>
        <v>0</v>
      </c>
      <c r="N112" s="8">
        <f t="shared" si="32"/>
        <v>675335.88</v>
      </c>
      <c r="O112" s="9">
        <f t="shared" si="32"/>
        <v>0</v>
      </c>
      <c r="P112" s="8">
        <f t="shared" si="32"/>
        <v>0</v>
      </c>
      <c r="Q112" s="9">
        <f t="shared" si="32"/>
        <v>0</v>
      </c>
      <c r="R112" s="8">
        <f t="shared" si="32"/>
        <v>0</v>
      </c>
      <c r="S112" s="9">
        <f t="shared" si="32"/>
        <v>0</v>
      </c>
      <c r="T112" s="8">
        <f t="shared" si="32"/>
        <v>0</v>
      </c>
      <c r="U112" s="9">
        <f t="shared" si="32"/>
        <v>0</v>
      </c>
      <c r="V112" s="8">
        <f t="shared" si="32"/>
        <v>0</v>
      </c>
      <c r="W112" s="9">
        <f t="shared" si="32"/>
        <v>0</v>
      </c>
      <c r="X112" s="8">
        <f t="shared" si="18"/>
        <v>0</v>
      </c>
      <c r="Y112" s="8">
        <f t="shared" si="23"/>
        <v>168833.97</v>
      </c>
      <c r="Z112" s="8">
        <f t="shared" si="24"/>
        <v>168833.97</v>
      </c>
      <c r="AA112" s="9">
        <v>0</v>
      </c>
      <c r="AB112" s="8">
        <v>0</v>
      </c>
      <c r="AC112" s="9">
        <v>0</v>
      </c>
      <c r="AD112" s="8">
        <v>0</v>
      </c>
      <c r="AE112" s="9">
        <v>0</v>
      </c>
      <c r="AF112" s="8">
        <v>168833.97</v>
      </c>
      <c r="AG112" s="9">
        <v>0</v>
      </c>
      <c r="AH112" s="8">
        <v>0</v>
      </c>
      <c r="AI112" s="9">
        <v>0</v>
      </c>
      <c r="AJ112" s="40">
        <v>0</v>
      </c>
      <c r="AK112" s="9"/>
      <c r="AL112" s="8"/>
      <c r="AM112" s="9">
        <v>0</v>
      </c>
      <c r="AN112" s="40">
        <v>0</v>
      </c>
      <c r="AO112" s="9"/>
      <c r="AP112" s="8">
        <v>0</v>
      </c>
      <c r="AQ112" s="8">
        <f t="shared" si="25"/>
        <v>168833.97</v>
      </c>
      <c r="AR112" s="8">
        <f t="shared" si="26"/>
        <v>168833.97</v>
      </c>
      <c r="AS112" s="9">
        <v>0</v>
      </c>
      <c r="AT112" s="8">
        <v>0</v>
      </c>
      <c r="AU112" s="9">
        <v>0</v>
      </c>
      <c r="AV112" s="8">
        <v>0</v>
      </c>
      <c r="AW112" s="9">
        <v>0</v>
      </c>
      <c r="AX112" s="8">
        <v>168833.97</v>
      </c>
      <c r="AY112" s="9">
        <v>0</v>
      </c>
      <c r="AZ112" s="8">
        <v>0</v>
      </c>
      <c r="BA112" s="9">
        <v>0</v>
      </c>
      <c r="BB112" s="40">
        <v>0</v>
      </c>
      <c r="BC112" s="9"/>
      <c r="BD112" s="8"/>
      <c r="BE112" s="9">
        <v>0</v>
      </c>
      <c r="BF112" s="40">
        <v>0</v>
      </c>
      <c r="BG112" s="9">
        <v>0</v>
      </c>
      <c r="BH112" s="8">
        <v>0</v>
      </c>
      <c r="BI112" s="8">
        <f t="shared" si="27"/>
        <v>168833.97</v>
      </c>
      <c r="BJ112" s="8">
        <f t="shared" si="28"/>
        <v>168833.97</v>
      </c>
      <c r="BK112" s="9">
        <v>0</v>
      </c>
      <c r="BL112" s="8">
        <v>0</v>
      </c>
      <c r="BM112" s="9">
        <v>0</v>
      </c>
      <c r="BN112" s="8">
        <v>0</v>
      </c>
      <c r="BO112" s="9">
        <v>0</v>
      </c>
      <c r="BP112" s="8">
        <v>168833.97</v>
      </c>
      <c r="BQ112" s="9">
        <v>0</v>
      </c>
      <c r="BR112" s="8">
        <v>0</v>
      </c>
      <c r="BS112" s="9">
        <v>0</v>
      </c>
      <c r="BT112" s="40">
        <v>0</v>
      </c>
      <c r="BU112" s="9"/>
      <c r="BV112" s="8"/>
      <c r="BW112" s="9">
        <v>0</v>
      </c>
      <c r="BX112" s="40">
        <v>0</v>
      </c>
      <c r="BY112" s="9">
        <v>0</v>
      </c>
      <c r="BZ112" s="8">
        <v>0</v>
      </c>
      <c r="CA112" s="8">
        <f t="shared" si="29"/>
        <v>168833.97</v>
      </c>
      <c r="CB112" s="8">
        <f t="shared" si="30"/>
        <v>168833.97</v>
      </c>
      <c r="CC112" s="9">
        <v>0</v>
      </c>
      <c r="CD112" s="8">
        <v>0</v>
      </c>
      <c r="CE112" s="9">
        <v>0</v>
      </c>
      <c r="CF112" s="8">
        <v>0</v>
      </c>
      <c r="CG112" s="9">
        <v>0</v>
      </c>
      <c r="CH112" s="8">
        <v>168833.97</v>
      </c>
      <c r="CI112" s="9">
        <v>0</v>
      </c>
      <c r="CJ112" s="8">
        <v>0</v>
      </c>
      <c r="CK112" s="9">
        <v>0</v>
      </c>
      <c r="CL112" s="40">
        <v>0</v>
      </c>
      <c r="CM112" s="9"/>
      <c r="CN112" s="8"/>
      <c r="CO112" s="9">
        <v>0</v>
      </c>
      <c r="CP112" s="40">
        <v>0</v>
      </c>
      <c r="CQ112" s="9">
        <v>0</v>
      </c>
      <c r="CR112" s="8">
        <v>0</v>
      </c>
    </row>
    <row r="113" spans="1:96" x14ac:dyDescent="0.25">
      <c r="A113" s="12">
        <v>92</v>
      </c>
      <c r="B113" s="18" t="s">
        <v>134</v>
      </c>
      <c r="C113" s="12">
        <v>330400</v>
      </c>
      <c r="D113" s="25" t="s">
        <v>176</v>
      </c>
      <c r="E113" s="25" t="s">
        <v>161</v>
      </c>
      <c r="F113" s="31" t="s">
        <v>177</v>
      </c>
      <c r="G113" s="8">
        <f t="shared" si="21"/>
        <v>222331.98</v>
      </c>
      <c r="H113" s="8">
        <f t="shared" si="22"/>
        <v>222331.98</v>
      </c>
      <c r="I113" s="9">
        <f t="shared" si="32"/>
        <v>166</v>
      </c>
      <c r="J113" s="8">
        <f t="shared" si="32"/>
        <v>75434.48</v>
      </c>
      <c r="K113" s="9">
        <f t="shared" si="32"/>
        <v>0</v>
      </c>
      <c r="L113" s="8">
        <f t="shared" si="32"/>
        <v>0</v>
      </c>
      <c r="M113" s="9">
        <f t="shared" si="32"/>
        <v>138</v>
      </c>
      <c r="N113" s="8">
        <f t="shared" si="32"/>
        <v>146897.5</v>
      </c>
      <c r="O113" s="9">
        <f t="shared" si="32"/>
        <v>0</v>
      </c>
      <c r="P113" s="8">
        <f t="shared" si="32"/>
        <v>0</v>
      </c>
      <c r="Q113" s="9">
        <f t="shared" si="32"/>
        <v>0</v>
      </c>
      <c r="R113" s="8">
        <f t="shared" si="32"/>
        <v>0</v>
      </c>
      <c r="S113" s="9">
        <f t="shared" si="32"/>
        <v>0</v>
      </c>
      <c r="T113" s="8">
        <f t="shared" si="32"/>
        <v>0</v>
      </c>
      <c r="U113" s="9">
        <f t="shared" si="32"/>
        <v>0</v>
      </c>
      <c r="V113" s="8">
        <f t="shared" si="32"/>
        <v>0</v>
      </c>
      <c r="W113" s="9">
        <f t="shared" si="32"/>
        <v>0</v>
      </c>
      <c r="X113" s="8">
        <f t="shared" si="18"/>
        <v>0</v>
      </c>
      <c r="Y113" s="8">
        <f t="shared" si="23"/>
        <v>55583</v>
      </c>
      <c r="Z113" s="8">
        <f t="shared" si="24"/>
        <v>55583</v>
      </c>
      <c r="AA113" s="9">
        <v>42</v>
      </c>
      <c r="AB113" s="8">
        <v>18858.62</v>
      </c>
      <c r="AC113" s="9">
        <v>0</v>
      </c>
      <c r="AD113" s="8">
        <v>0</v>
      </c>
      <c r="AE113" s="9">
        <v>35</v>
      </c>
      <c r="AF113" s="8">
        <v>36724.379999999997</v>
      </c>
      <c r="AG113" s="9">
        <v>0</v>
      </c>
      <c r="AH113" s="8">
        <v>0</v>
      </c>
      <c r="AI113" s="9">
        <v>0</v>
      </c>
      <c r="AJ113" s="40">
        <v>0</v>
      </c>
      <c r="AK113" s="9"/>
      <c r="AL113" s="8"/>
      <c r="AM113" s="9">
        <v>0</v>
      </c>
      <c r="AN113" s="40">
        <v>0</v>
      </c>
      <c r="AO113" s="9"/>
      <c r="AP113" s="8">
        <v>0</v>
      </c>
      <c r="AQ113" s="8">
        <f t="shared" si="25"/>
        <v>55583</v>
      </c>
      <c r="AR113" s="8">
        <f t="shared" si="26"/>
        <v>55583</v>
      </c>
      <c r="AS113" s="9">
        <v>42</v>
      </c>
      <c r="AT113" s="8">
        <v>18858.62</v>
      </c>
      <c r="AU113" s="9">
        <v>0</v>
      </c>
      <c r="AV113" s="8">
        <v>0</v>
      </c>
      <c r="AW113" s="9">
        <v>35</v>
      </c>
      <c r="AX113" s="8">
        <v>36724.379999999997</v>
      </c>
      <c r="AY113" s="9">
        <v>0</v>
      </c>
      <c r="AZ113" s="8">
        <v>0</v>
      </c>
      <c r="BA113" s="9">
        <v>0</v>
      </c>
      <c r="BB113" s="40">
        <v>0</v>
      </c>
      <c r="BC113" s="9"/>
      <c r="BD113" s="8"/>
      <c r="BE113" s="9">
        <v>0</v>
      </c>
      <c r="BF113" s="40">
        <v>0</v>
      </c>
      <c r="BG113" s="9">
        <v>0</v>
      </c>
      <c r="BH113" s="8">
        <v>0</v>
      </c>
      <c r="BI113" s="8">
        <f t="shared" si="27"/>
        <v>55583</v>
      </c>
      <c r="BJ113" s="8">
        <f t="shared" si="28"/>
        <v>55583</v>
      </c>
      <c r="BK113" s="9">
        <v>42</v>
      </c>
      <c r="BL113" s="8">
        <v>18858.62</v>
      </c>
      <c r="BM113" s="9">
        <v>0</v>
      </c>
      <c r="BN113" s="8">
        <v>0</v>
      </c>
      <c r="BO113" s="9">
        <v>35</v>
      </c>
      <c r="BP113" s="8">
        <v>36724.379999999997</v>
      </c>
      <c r="BQ113" s="9">
        <v>0</v>
      </c>
      <c r="BR113" s="8">
        <v>0</v>
      </c>
      <c r="BS113" s="9">
        <v>0</v>
      </c>
      <c r="BT113" s="40">
        <v>0</v>
      </c>
      <c r="BU113" s="9"/>
      <c r="BV113" s="8"/>
      <c r="BW113" s="9">
        <v>0</v>
      </c>
      <c r="BX113" s="40">
        <v>0</v>
      </c>
      <c r="BY113" s="9">
        <v>0</v>
      </c>
      <c r="BZ113" s="8">
        <v>0</v>
      </c>
      <c r="CA113" s="8">
        <f t="shared" si="29"/>
        <v>55582.98</v>
      </c>
      <c r="CB113" s="8">
        <f t="shared" si="30"/>
        <v>55582.98</v>
      </c>
      <c r="CC113" s="9">
        <v>40</v>
      </c>
      <c r="CD113" s="8">
        <v>18858.62</v>
      </c>
      <c r="CE113" s="9">
        <v>0</v>
      </c>
      <c r="CF113" s="8">
        <v>0</v>
      </c>
      <c r="CG113" s="9">
        <v>33</v>
      </c>
      <c r="CH113" s="8">
        <v>36724.36</v>
      </c>
      <c r="CI113" s="9">
        <v>0</v>
      </c>
      <c r="CJ113" s="8">
        <v>0</v>
      </c>
      <c r="CK113" s="9">
        <v>0</v>
      </c>
      <c r="CL113" s="40">
        <v>0</v>
      </c>
      <c r="CM113" s="9"/>
      <c r="CN113" s="8"/>
      <c r="CO113" s="9">
        <v>0</v>
      </c>
      <c r="CP113" s="40">
        <v>0</v>
      </c>
      <c r="CQ113" s="9">
        <v>0</v>
      </c>
      <c r="CR113" s="8">
        <v>0</v>
      </c>
    </row>
    <row r="114" spans="1:96" x14ac:dyDescent="0.25">
      <c r="A114" s="12">
        <v>93</v>
      </c>
      <c r="B114" s="18" t="s">
        <v>135</v>
      </c>
      <c r="C114" s="12">
        <v>330405</v>
      </c>
      <c r="D114" s="25" t="s">
        <v>176</v>
      </c>
      <c r="E114" s="25" t="s">
        <v>161</v>
      </c>
      <c r="F114" s="31" t="s">
        <v>177</v>
      </c>
      <c r="G114" s="8">
        <f t="shared" si="21"/>
        <v>265770.49</v>
      </c>
      <c r="H114" s="8">
        <f t="shared" si="22"/>
        <v>198792.13</v>
      </c>
      <c r="I114" s="9">
        <f t="shared" si="32"/>
        <v>208</v>
      </c>
      <c r="J114" s="8">
        <f t="shared" si="32"/>
        <v>101804.52</v>
      </c>
      <c r="K114" s="9">
        <f t="shared" si="32"/>
        <v>0</v>
      </c>
      <c r="L114" s="8">
        <f t="shared" si="32"/>
        <v>0</v>
      </c>
      <c r="M114" s="9">
        <f t="shared" si="32"/>
        <v>89</v>
      </c>
      <c r="N114" s="8">
        <f t="shared" si="32"/>
        <v>96987.61</v>
      </c>
      <c r="O114" s="9">
        <f t="shared" si="32"/>
        <v>10</v>
      </c>
      <c r="P114" s="8">
        <f t="shared" si="32"/>
        <v>66978.36</v>
      </c>
      <c r="Q114" s="9">
        <f t="shared" si="32"/>
        <v>0</v>
      </c>
      <c r="R114" s="8">
        <f t="shared" si="32"/>
        <v>0</v>
      </c>
      <c r="S114" s="9">
        <f t="shared" si="32"/>
        <v>0</v>
      </c>
      <c r="T114" s="8">
        <f t="shared" si="32"/>
        <v>0</v>
      </c>
      <c r="U114" s="9">
        <f t="shared" si="32"/>
        <v>0</v>
      </c>
      <c r="V114" s="8">
        <f t="shared" si="32"/>
        <v>0</v>
      </c>
      <c r="W114" s="9">
        <f t="shared" si="32"/>
        <v>0</v>
      </c>
      <c r="X114" s="8">
        <f t="shared" si="18"/>
        <v>0</v>
      </c>
      <c r="Y114" s="8">
        <f t="shared" si="23"/>
        <v>66442.62</v>
      </c>
      <c r="Z114" s="8">
        <f t="shared" si="24"/>
        <v>49698.03</v>
      </c>
      <c r="AA114" s="9">
        <v>52</v>
      </c>
      <c r="AB114" s="8">
        <v>25451.13</v>
      </c>
      <c r="AC114" s="9">
        <v>0</v>
      </c>
      <c r="AD114" s="8">
        <v>0</v>
      </c>
      <c r="AE114" s="9">
        <v>22</v>
      </c>
      <c r="AF114" s="8">
        <v>24246.9</v>
      </c>
      <c r="AG114" s="9">
        <v>3</v>
      </c>
      <c r="AH114" s="8">
        <v>16744.59</v>
      </c>
      <c r="AI114" s="9">
        <v>0</v>
      </c>
      <c r="AJ114" s="40">
        <v>0</v>
      </c>
      <c r="AK114" s="9"/>
      <c r="AL114" s="8"/>
      <c r="AM114" s="9">
        <v>0</v>
      </c>
      <c r="AN114" s="40">
        <v>0</v>
      </c>
      <c r="AO114" s="9"/>
      <c r="AP114" s="8">
        <v>0</v>
      </c>
      <c r="AQ114" s="8">
        <f t="shared" si="25"/>
        <v>66442.62</v>
      </c>
      <c r="AR114" s="8">
        <f t="shared" si="26"/>
        <v>49698.03</v>
      </c>
      <c r="AS114" s="9">
        <v>52</v>
      </c>
      <c r="AT114" s="8">
        <v>25451.13</v>
      </c>
      <c r="AU114" s="9">
        <v>0</v>
      </c>
      <c r="AV114" s="8">
        <v>0</v>
      </c>
      <c r="AW114" s="9">
        <v>22</v>
      </c>
      <c r="AX114" s="8">
        <v>24246.9</v>
      </c>
      <c r="AY114" s="9">
        <v>3</v>
      </c>
      <c r="AZ114" s="8">
        <v>16744.59</v>
      </c>
      <c r="BA114" s="9">
        <v>0</v>
      </c>
      <c r="BB114" s="40">
        <v>0</v>
      </c>
      <c r="BC114" s="9"/>
      <c r="BD114" s="8"/>
      <c r="BE114" s="9">
        <v>0</v>
      </c>
      <c r="BF114" s="40">
        <v>0</v>
      </c>
      <c r="BG114" s="9">
        <v>0</v>
      </c>
      <c r="BH114" s="8">
        <v>0</v>
      </c>
      <c r="BI114" s="8">
        <f t="shared" si="27"/>
        <v>66442.62</v>
      </c>
      <c r="BJ114" s="8">
        <f t="shared" si="28"/>
        <v>49698.03</v>
      </c>
      <c r="BK114" s="9">
        <v>52</v>
      </c>
      <c r="BL114" s="8">
        <v>25451.13</v>
      </c>
      <c r="BM114" s="9">
        <v>0</v>
      </c>
      <c r="BN114" s="8">
        <v>0</v>
      </c>
      <c r="BO114" s="9">
        <v>22</v>
      </c>
      <c r="BP114" s="8">
        <v>24246.9</v>
      </c>
      <c r="BQ114" s="9">
        <v>3</v>
      </c>
      <c r="BR114" s="8">
        <v>16744.59</v>
      </c>
      <c r="BS114" s="9">
        <v>0</v>
      </c>
      <c r="BT114" s="40">
        <v>0</v>
      </c>
      <c r="BU114" s="9"/>
      <c r="BV114" s="8"/>
      <c r="BW114" s="9">
        <v>0</v>
      </c>
      <c r="BX114" s="40">
        <v>0</v>
      </c>
      <c r="BY114" s="9">
        <v>0</v>
      </c>
      <c r="BZ114" s="8">
        <v>0</v>
      </c>
      <c r="CA114" s="8">
        <f t="shared" si="29"/>
        <v>66442.63</v>
      </c>
      <c r="CB114" s="8">
        <f t="shared" si="30"/>
        <v>49698.04</v>
      </c>
      <c r="CC114" s="9">
        <v>52</v>
      </c>
      <c r="CD114" s="8">
        <v>25451.13</v>
      </c>
      <c r="CE114" s="9">
        <v>0</v>
      </c>
      <c r="CF114" s="8">
        <v>0</v>
      </c>
      <c r="CG114" s="9">
        <v>23</v>
      </c>
      <c r="CH114" s="8">
        <v>24246.91</v>
      </c>
      <c r="CI114" s="9">
        <v>1</v>
      </c>
      <c r="CJ114" s="8">
        <v>16744.59</v>
      </c>
      <c r="CK114" s="9">
        <v>0</v>
      </c>
      <c r="CL114" s="40">
        <v>0</v>
      </c>
      <c r="CM114" s="9"/>
      <c r="CN114" s="8"/>
      <c r="CO114" s="9">
        <v>0</v>
      </c>
      <c r="CP114" s="40">
        <v>0</v>
      </c>
      <c r="CQ114" s="9">
        <v>0</v>
      </c>
      <c r="CR114" s="8">
        <v>0</v>
      </c>
    </row>
    <row r="115" spans="1:96" x14ac:dyDescent="0.25">
      <c r="A115" s="12"/>
      <c r="B115" s="17" t="s">
        <v>85</v>
      </c>
      <c r="C115" s="12"/>
      <c r="D115" s="25"/>
      <c r="E115" s="25"/>
      <c r="F115" s="31"/>
      <c r="G115" s="8">
        <f t="shared" si="21"/>
        <v>0</v>
      </c>
      <c r="H115" s="8">
        <f t="shared" si="22"/>
        <v>0</v>
      </c>
      <c r="I115" s="9">
        <f t="shared" si="32"/>
        <v>0</v>
      </c>
      <c r="J115" s="8">
        <f t="shared" si="32"/>
        <v>0</v>
      </c>
      <c r="K115" s="9">
        <f t="shared" si="32"/>
        <v>0</v>
      </c>
      <c r="L115" s="8">
        <f t="shared" si="32"/>
        <v>0</v>
      </c>
      <c r="M115" s="9">
        <f t="shared" si="32"/>
        <v>0</v>
      </c>
      <c r="N115" s="8">
        <f t="shared" si="32"/>
        <v>0</v>
      </c>
      <c r="O115" s="9">
        <f t="shared" si="32"/>
        <v>0</v>
      </c>
      <c r="P115" s="8">
        <f t="shared" si="32"/>
        <v>0</v>
      </c>
      <c r="Q115" s="9">
        <f t="shared" si="32"/>
        <v>0</v>
      </c>
      <c r="R115" s="8">
        <f t="shared" si="32"/>
        <v>0</v>
      </c>
      <c r="S115" s="9">
        <f t="shared" si="32"/>
        <v>0</v>
      </c>
      <c r="T115" s="8">
        <f t="shared" si="32"/>
        <v>0</v>
      </c>
      <c r="U115" s="9">
        <f t="shared" si="32"/>
        <v>0</v>
      </c>
      <c r="V115" s="8">
        <f t="shared" si="32"/>
        <v>0</v>
      </c>
      <c r="W115" s="9">
        <f t="shared" si="32"/>
        <v>0</v>
      </c>
      <c r="X115" s="8">
        <f t="shared" si="18"/>
        <v>0</v>
      </c>
      <c r="Y115" s="8">
        <f t="shared" si="23"/>
        <v>0</v>
      </c>
      <c r="Z115" s="8">
        <f t="shared" si="24"/>
        <v>0</v>
      </c>
      <c r="AA115" s="9">
        <v>0</v>
      </c>
      <c r="AB115" s="8">
        <v>0</v>
      </c>
      <c r="AC115" s="9">
        <v>0</v>
      </c>
      <c r="AD115" s="8">
        <v>0</v>
      </c>
      <c r="AE115" s="9">
        <v>0</v>
      </c>
      <c r="AF115" s="8">
        <v>0</v>
      </c>
      <c r="AG115" s="9">
        <v>0</v>
      </c>
      <c r="AH115" s="8">
        <v>0</v>
      </c>
      <c r="AI115" s="9">
        <v>0</v>
      </c>
      <c r="AJ115" s="40">
        <v>0</v>
      </c>
      <c r="AK115" s="9"/>
      <c r="AL115" s="8"/>
      <c r="AM115" s="9">
        <v>0</v>
      </c>
      <c r="AN115" s="40">
        <v>0</v>
      </c>
      <c r="AO115" s="9"/>
      <c r="AP115" s="8">
        <v>0</v>
      </c>
      <c r="AQ115" s="8">
        <f t="shared" si="25"/>
        <v>0</v>
      </c>
      <c r="AR115" s="8">
        <f t="shared" si="26"/>
        <v>0</v>
      </c>
      <c r="AS115" s="9">
        <v>0</v>
      </c>
      <c r="AT115" s="8">
        <v>0</v>
      </c>
      <c r="AU115" s="9">
        <v>0</v>
      </c>
      <c r="AV115" s="8">
        <v>0</v>
      </c>
      <c r="AW115" s="9">
        <v>0</v>
      </c>
      <c r="AX115" s="8">
        <v>0</v>
      </c>
      <c r="AY115" s="9">
        <v>0</v>
      </c>
      <c r="AZ115" s="8">
        <v>0</v>
      </c>
      <c r="BA115" s="9">
        <v>0</v>
      </c>
      <c r="BB115" s="40">
        <v>0</v>
      </c>
      <c r="BC115" s="9"/>
      <c r="BD115" s="8"/>
      <c r="BE115" s="9">
        <v>0</v>
      </c>
      <c r="BF115" s="40">
        <v>0</v>
      </c>
      <c r="BG115" s="9">
        <v>0</v>
      </c>
      <c r="BH115" s="8">
        <v>0</v>
      </c>
      <c r="BI115" s="8">
        <f t="shared" si="27"/>
        <v>0</v>
      </c>
      <c r="BJ115" s="8">
        <f t="shared" si="28"/>
        <v>0</v>
      </c>
      <c r="BK115" s="9">
        <v>0</v>
      </c>
      <c r="BL115" s="8">
        <v>0</v>
      </c>
      <c r="BM115" s="9">
        <v>0</v>
      </c>
      <c r="BN115" s="8">
        <v>0</v>
      </c>
      <c r="BO115" s="9">
        <v>0</v>
      </c>
      <c r="BP115" s="8">
        <v>0</v>
      </c>
      <c r="BQ115" s="9">
        <v>0</v>
      </c>
      <c r="BR115" s="8">
        <v>0</v>
      </c>
      <c r="BS115" s="9">
        <v>0</v>
      </c>
      <c r="BT115" s="40">
        <v>0</v>
      </c>
      <c r="BU115" s="9"/>
      <c r="BV115" s="8"/>
      <c r="BW115" s="9">
        <v>0</v>
      </c>
      <c r="BX115" s="40">
        <v>0</v>
      </c>
      <c r="BY115" s="9">
        <v>0</v>
      </c>
      <c r="BZ115" s="8">
        <v>0</v>
      </c>
      <c r="CA115" s="8">
        <f t="shared" si="29"/>
        <v>0</v>
      </c>
      <c r="CB115" s="8">
        <f t="shared" si="30"/>
        <v>0</v>
      </c>
      <c r="CC115" s="9">
        <v>0</v>
      </c>
      <c r="CD115" s="8">
        <v>0</v>
      </c>
      <c r="CE115" s="9">
        <v>0</v>
      </c>
      <c r="CF115" s="8">
        <v>0</v>
      </c>
      <c r="CG115" s="9">
        <v>0</v>
      </c>
      <c r="CH115" s="8">
        <v>0</v>
      </c>
      <c r="CI115" s="9">
        <v>0</v>
      </c>
      <c r="CJ115" s="8">
        <v>0</v>
      </c>
      <c r="CK115" s="9">
        <v>0</v>
      </c>
      <c r="CL115" s="40">
        <v>0</v>
      </c>
      <c r="CM115" s="9"/>
      <c r="CN115" s="8"/>
      <c r="CO115" s="9">
        <v>0</v>
      </c>
      <c r="CP115" s="40">
        <v>0</v>
      </c>
      <c r="CQ115" s="9">
        <v>0</v>
      </c>
      <c r="CR115" s="8">
        <v>0</v>
      </c>
    </row>
    <row r="116" spans="1:96" x14ac:dyDescent="0.25">
      <c r="A116" s="12">
        <v>94</v>
      </c>
      <c r="B116" s="18" t="s">
        <v>86</v>
      </c>
      <c r="C116" s="12">
        <v>330071</v>
      </c>
      <c r="D116" s="25" t="s">
        <v>178</v>
      </c>
      <c r="E116" s="25" t="s">
        <v>155</v>
      </c>
      <c r="F116" s="31" t="s">
        <v>179</v>
      </c>
      <c r="G116" s="8">
        <f t="shared" si="21"/>
        <v>1838501.58</v>
      </c>
      <c r="H116" s="8">
        <f t="shared" si="22"/>
        <v>1152755.3999999999</v>
      </c>
      <c r="I116" s="9">
        <f t="shared" si="32"/>
        <v>1350</v>
      </c>
      <c r="J116" s="8">
        <f t="shared" si="32"/>
        <v>575378.11</v>
      </c>
      <c r="K116" s="9">
        <f t="shared" si="32"/>
        <v>0</v>
      </c>
      <c r="L116" s="8">
        <f t="shared" si="32"/>
        <v>0</v>
      </c>
      <c r="M116" s="9">
        <f t="shared" si="32"/>
        <v>523</v>
      </c>
      <c r="N116" s="8">
        <f t="shared" si="32"/>
        <v>577377.29</v>
      </c>
      <c r="O116" s="9">
        <f t="shared" si="32"/>
        <v>4</v>
      </c>
      <c r="P116" s="8">
        <f t="shared" si="32"/>
        <v>28932.59</v>
      </c>
      <c r="Q116" s="9">
        <f t="shared" si="32"/>
        <v>22</v>
      </c>
      <c r="R116" s="8">
        <f t="shared" si="32"/>
        <v>386943.05</v>
      </c>
      <c r="S116" s="9">
        <f t="shared" si="32"/>
        <v>0</v>
      </c>
      <c r="T116" s="8">
        <f t="shared" si="32"/>
        <v>0</v>
      </c>
      <c r="U116" s="9">
        <f t="shared" si="32"/>
        <v>0</v>
      </c>
      <c r="V116" s="8">
        <f t="shared" si="32"/>
        <v>0</v>
      </c>
      <c r="W116" s="9">
        <f t="shared" si="32"/>
        <v>95</v>
      </c>
      <c r="X116" s="8">
        <f t="shared" si="18"/>
        <v>269870.53999999998</v>
      </c>
      <c r="Y116" s="8">
        <f t="shared" si="23"/>
        <v>462641.4</v>
      </c>
      <c r="Z116" s="8">
        <f t="shared" si="24"/>
        <v>291204.84999999998</v>
      </c>
      <c r="AA116" s="9">
        <v>338</v>
      </c>
      <c r="AB116" s="8">
        <v>145201.73000000001</v>
      </c>
      <c r="AC116" s="9">
        <v>0</v>
      </c>
      <c r="AD116" s="8">
        <v>0</v>
      </c>
      <c r="AE116" s="9">
        <v>131</v>
      </c>
      <c r="AF116" s="8">
        <v>146003.12</v>
      </c>
      <c r="AG116" s="9">
        <v>1</v>
      </c>
      <c r="AH116" s="8">
        <v>7233.15</v>
      </c>
      <c r="AI116" s="9">
        <v>6</v>
      </c>
      <c r="AJ116" s="40">
        <v>96735.76</v>
      </c>
      <c r="AK116" s="9"/>
      <c r="AL116" s="8"/>
      <c r="AM116" s="9">
        <v>0</v>
      </c>
      <c r="AN116" s="40">
        <v>0</v>
      </c>
      <c r="AO116" s="9">
        <v>24</v>
      </c>
      <c r="AP116" s="8">
        <v>67467.64</v>
      </c>
      <c r="AQ116" s="8">
        <f t="shared" si="25"/>
        <v>462641.4</v>
      </c>
      <c r="AR116" s="8">
        <f t="shared" si="26"/>
        <v>291204.84999999998</v>
      </c>
      <c r="AS116" s="9">
        <v>338</v>
      </c>
      <c r="AT116" s="8">
        <v>145201.73000000001</v>
      </c>
      <c r="AU116" s="9">
        <v>0</v>
      </c>
      <c r="AV116" s="8">
        <v>0</v>
      </c>
      <c r="AW116" s="9">
        <v>131</v>
      </c>
      <c r="AX116" s="8">
        <v>146003.12</v>
      </c>
      <c r="AY116" s="9">
        <v>1</v>
      </c>
      <c r="AZ116" s="8">
        <v>7233.15</v>
      </c>
      <c r="BA116" s="9">
        <v>6</v>
      </c>
      <c r="BB116" s="40">
        <v>96735.76</v>
      </c>
      <c r="BC116" s="9"/>
      <c r="BD116" s="8"/>
      <c r="BE116" s="9">
        <v>0</v>
      </c>
      <c r="BF116" s="40">
        <v>0</v>
      </c>
      <c r="BG116" s="9">
        <v>24</v>
      </c>
      <c r="BH116" s="8">
        <v>67467.64</v>
      </c>
      <c r="BI116" s="8">
        <f t="shared" si="27"/>
        <v>462641.39</v>
      </c>
      <c r="BJ116" s="8">
        <f t="shared" si="28"/>
        <v>291204.84999999998</v>
      </c>
      <c r="BK116" s="9">
        <v>338</v>
      </c>
      <c r="BL116" s="8">
        <v>145201.73000000001</v>
      </c>
      <c r="BM116" s="9">
        <v>0</v>
      </c>
      <c r="BN116" s="8">
        <v>0</v>
      </c>
      <c r="BO116" s="9">
        <v>131</v>
      </c>
      <c r="BP116" s="8">
        <v>146003.12</v>
      </c>
      <c r="BQ116" s="9">
        <v>1</v>
      </c>
      <c r="BR116" s="8">
        <v>7233.15</v>
      </c>
      <c r="BS116" s="9">
        <v>6</v>
      </c>
      <c r="BT116" s="40">
        <v>96735.76</v>
      </c>
      <c r="BU116" s="9"/>
      <c r="BV116" s="8"/>
      <c r="BW116" s="9">
        <v>0</v>
      </c>
      <c r="BX116" s="40">
        <v>0</v>
      </c>
      <c r="BY116" s="9">
        <v>24</v>
      </c>
      <c r="BZ116" s="8">
        <v>67467.63</v>
      </c>
      <c r="CA116" s="8">
        <f t="shared" si="29"/>
        <v>450577.39</v>
      </c>
      <c r="CB116" s="8">
        <f t="shared" si="30"/>
        <v>279140.84999999998</v>
      </c>
      <c r="CC116" s="9">
        <v>336</v>
      </c>
      <c r="CD116" s="8">
        <v>139772.92000000001</v>
      </c>
      <c r="CE116" s="9">
        <v>0</v>
      </c>
      <c r="CF116" s="8">
        <v>0</v>
      </c>
      <c r="CG116" s="9">
        <v>130</v>
      </c>
      <c r="CH116" s="8">
        <v>139367.93</v>
      </c>
      <c r="CI116" s="9">
        <v>1</v>
      </c>
      <c r="CJ116" s="8">
        <v>7233.14</v>
      </c>
      <c r="CK116" s="9">
        <v>4</v>
      </c>
      <c r="CL116" s="40">
        <v>96735.77</v>
      </c>
      <c r="CM116" s="9"/>
      <c r="CN116" s="8"/>
      <c r="CO116" s="9">
        <v>0</v>
      </c>
      <c r="CP116" s="40">
        <v>0</v>
      </c>
      <c r="CQ116" s="9">
        <v>23</v>
      </c>
      <c r="CR116" s="8">
        <v>67467.63</v>
      </c>
    </row>
    <row r="117" spans="1:96" x14ac:dyDescent="0.25">
      <c r="A117" s="12">
        <v>95</v>
      </c>
      <c r="B117" s="18" t="s">
        <v>87</v>
      </c>
      <c r="C117" s="12">
        <v>330359</v>
      </c>
      <c r="D117" s="25" t="s">
        <v>178</v>
      </c>
      <c r="E117" s="25" t="s">
        <v>161</v>
      </c>
      <c r="F117" s="31" t="s">
        <v>179</v>
      </c>
      <c r="G117" s="8">
        <f t="shared" si="21"/>
        <v>102985.64</v>
      </c>
      <c r="H117" s="8">
        <f t="shared" si="22"/>
        <v>43590.21</v>
      </c>
      <c r="I117" s="9">
        <f t="shared" si="32"/>
        <v>4</v>
      </c>
      <c r="J117" s="8">
        <f t="shared" si="32"/>
        <v>849.99</v>
      </c>
      <c r="K117" s="9">
        <f t="shared" si="32"/>
        <v>31</v>
      </c>
      <c r="L117" s="8">
        <f t="shared" si="32"/>
        <v>13164.45</v>
      </c>
      <c r="M117" s="9">
        <f t="shared" si="32"/>
        <v>71</v>
      </c>
      <c r="N117" s="8">
        <f t="shared" si="32"/>
        <v>29575.77</v>
      </c>
      <c r="O117" s="9">
        <f t="shared" si="32"/>
        <v>6</v>
      </c>
      <c r="P117" s="8">
        <f t="shared" si="32"/>
        <v>59395.43</v>
      </c>
      <c r="Q117" s="9">
        <f t="shared" si="32"/>
        <v>0</v>
      </c>
      <c r="R117" s="8">
        <f t="shared" si="32"/>
        <v>0</v>
      </c>
      <c r="S117" s="9">
        <f t="shared" si="32"/>
        <v>0</v>
      </c>
      <c r="T117" s="8">
        <f t="shared" si="32"/>
        <v>0</v>
      </c>
      <c r="U117" s="9">
        <f t="shared" si="32"/>
        <v>0</v>
      </c>
      <c r="V117" s="8">
        <f t="shared" si="32"/>
        <v>0</v>
      </c>
      <c r="W117" s="9">
        <f t="shared" si="32"/>
        <v>0</v>
      </c>
      <c r="X117" s="8">
        <f t="shared" si="18"/>
        <v>0</v>
      </c>
      <c r="Y117" s="8">
        <f t="shared" si="23"/>
        <v>25746.41</v>
      </c>
      <c r="Z117" s="8">
        <f t="shared" si="24"/>
        <v>10897.55</v>
      </c>
      <c r="AA117" s="9">
        <v>1</v>
      </c>
      <c r="AB117" s="8">
        <v>212.5</v>
      </c>
      <c r="AC117" s="9">
        <v>8</v>
      </c>
      <c r="AD117" s="8">
        <v>3291.11</v>
      </c>
      <c r="AE117" s="9">
        <v>18</v>
      </c>
      <c r="AF117" s="8">
        <v>7393.94</v>
      </c>
      <c r="AG117" s="9">
        <v>2</v>
      </c>
      <c r="AH117" s="8">
        <v>14848.86</v>
      </c>
      <c r="AI117" s="9">
        <v>0</v>
      </c>
      <c r="AJ117" s="40">
        <v>0</v>
      </c>
      <c r="AK117" s="9"/>
      <c r="AL117" s="8"/>
      <c r="AM117" s="9">
        <v>0</v>
      </c>
      <c r="AN117" s="40">
        <v>0</v>
      </c>
      <c r="AO117" s="9"/>
      <c r="AP117" s="8">
        <v>0</v>
      </c>
      <c r="AQ117" s="8">
        <f t="shared" si="25"/>
        <v>25746.41</v>
      </c>
      <c r="AR117" s="8">
        <f t="shared" si="26"/>
        <v>10897.55</v>
      </c>
      <c r="AS117" s="9">
        <v>1</v>
      </c>
      <c r="AT117" s="8">
        <v>212.5</v>
      </c>
      <c r="AU117" s="9">
        <v>8</v>
      </c>
      <c r="AV117" s="8">
        <v>3291.11</v>
      </c>
      <c r="AW117" s="9">
        <v>18</v>
      </c>
      <c r="AX117" s="8">
        <v>7393.94</v>
      </c>
      <c r="AY117" s="9">
        <v>2</v>
      </c>
      <c r="AZ117" s="8">
        <v>14848.86</v>
      </c>
      <c r="BA117" s="9">
        <v>0</v>
      </c>
      <c r="BB117" s="40">
        <v>0</v>
      </c>
      <c r="BC117" s="9"/>
      <c r="BD117" s="8"/>
      <c r="BE117" s="9">
        <v>0</v>
      </c>
      <c r="BF117" s="40">
        <v>0</v>
      </c>
      <c r="BG117" s="9">
        <v>0</v>
      </c>
      <c r="BH117" s="8">
        <v>0</v>
      </c>
      <c r="BI117" s="8">
        <f t="shared" si="27"/>
        <v>25746.41</v>
      </c>
      <c r="BJ117" s="8">
        <f t="shared" si="28"/>
        <v>10897.55</v>
      </c>
      <c r="BK117" s="9">
        <v>1</v>
      </c>
      <c r="BL117" s="8">
        <v>212.5</v>
      </c>
      <c r="BM117" s="9">
        <v>8</v>
      </c>
      <c r="BN117" s="8">
        <v>3291.11</v>
      </c>
      <c r="BO117" s="9">
        <v>18</v>
      </c>
      <c r="BP117" s="8">
        <v>7393.94</v>
      </c>
      <c r="BQ117" s="9">
        <v>2</v>
      </c>
      <c r="BR117" s="8">
        <v>14848.86</v>
      </c>
      <c r="BS117" s="9">
        <v>0</v>
      </c>
      <c r="BT117" s="40">
        <v>0</v>
      </c>
      <c r="BU117" s="9"/>
      <c r="BV117" s="8"/>
      <c r="BW117" s="9">
        <v>0</v>
      </c>
      <c r="BX117" s="40">
        <v>0</v>
      </c>
      <c r="BY117" s="9">
        <v>0</v>
      </c>
      <c r="BZ117" s="8">
        <v>0</v>
      </c>
      <c r="CA117" s="8">
        <f t="shared" si="29"/>
        <v>25746.41</v>
      </c>
      <c r="CB117" s="8">
        <f t="shared" si="30"/>
        <v>10897.56</v>
      </c>
      <c r="CC117" s="9">
        <v>1</v>
      </c>
      <c r="CD117" s="8">
        <v>212.49</v>
      </c>
      <c r="CE117" s="9">
        <v>7</v>
      </c>
      <c r="CF117" s="8">
        <v>3291.12</v>
      </c>
      <c r="CG117" s="9">
        <v>17</v>
      </c>
      <c r="CH117" s="8">
        <v>7393.95</v>
      </c>
      <c r="CI117" s="9">
        <v>0</v>
      </c>
      <c r="CJ117" s="8">
        <v>14848.85</v>
      </c>
      <c r="CK117" s="9">
        <v>0</v>
      </c>
      <c r="CL117" s="40">
        <v>0</v>
      </c>
      <c r="CM117" s="9"/>
      <c r="CN117" s="8"/>
      <c r="CO117" s="9">
        <v>0</v>
      </c>
      <c r="CP117" s="40">
        <v>0</v>
      </c>
      <c r="CQ117" s="9">
        <v>0</v>
      </c>
      <c r="CR117" s="8">
        <v>0</v>
      </c>
    </row>
    <row r="118" spans="1:96" x14ac:dyDescent="0.25">
      <c r="A118" s="12">
        <v>96</v>
      </c>
      <c r="B118" s="18" t="s">
        <v>88</v>
      </c>
      <c r="C118" s="12">
        <v>330360</v>
      </c>
      <c r="D118" s="25" t="s">
        <v>178</v>
      </c>
      <c r="E118" s="25" t="s">
        <v>161</v>
      </c>
      <c r="F118" s="31" t="s">
        <v>179</v>
      </c>
      <c r="G118" s="8">
        <f t="shared" si="21"/>
        <v>107305.15</v>
      </c>
      <c r="H118" s="8">
        <f t="shared" si="22"/>
        <v>107305.15</v>
      </c>
      <c r="I118" s="9">
        <f t="shared" si="32"/>
        <v>0</v>
      </c>
      <c r="J118" s="8">
        <f t="shared" si="32"/>
        <v>0</v>
      </c>
      <c r="K118" s="9">
        <f t="shared" si="32"/>
        <v>0</v>
      </c>
      <c r="L118" s="8">
        <f t="shared" si="32"/>
        <v>0</v>
      </c>
      <c r="M118" s="9">
        <f t="shared" si="32"/>
        <v>172</v>
      </c>
      <c r="N118" s="8">
        <f t="shared" si="32"/>
        <v>107305.15</v>
      </c>
      <c r="O118" s="9">
        <f t="shared" si="32"/>
        <v>0</v>
      </c>
      <c r="P118" s="8">
        <f t="shared" si="32"/>
        <v>0</v>
      </c>
      <c r="Q118" s="9">
        <f t="shared" si="32"/>
        <v>0</v>
      </c>
      <c r="R118" s="8">
        <f t="shared" si="32"/>
        <v>0</v>
      </c>
      <c r="S118" s="9">
        <f t="shared" si="32"/>
        <v>0</v>
      </c>
      <c r="T118" s="8">
        <f t="shared" si="32"/>
        <v>0</v>
      </c>
      <c r="U118" s="9">
        <f t="shared" si="32"/>
        <v>0</v>
      </c>
      <c r="V118" s="8">
        <f t="shared" si="32"/>
        <v>0</v>
      </c>
      <c r="W118" s="9">
        <f t="shared" si="32"/>
        <v>0</v>
      </c>
      <c r="X118" s="8">
        <f t="shared" si="18"/>
        <v>0</v>
      </c>
      <c r="Y118" s="8">
        <f t="shared" si="23"/>
        <v>26826.29</v>
      </c>
      <c r="Z118" s="8">
        <f t="shared" si="24"/>
        <v>26826.29</v>
      </c>
      <c r="AA118" s="9">
        <v>0</v>
      </c>
      <c r="AB118" s="8">
        <v>0</v>
      </c>
      <c r="AC118" s="9">
        <v>0</v>
      </c>
      <c r="AD118" s="8">
        <v>0</v>
      </c>
      <c r="AE118" s="9">
        <v>43</v>
      </c>
      <c r="AF118" s="8">
        <v>26826.29</v>
      </c>
      <c r="AG118" s="9">
        <v>0</v>
      </c>
      <c r="AH118" s="8">
        <v>0</v>
      </c>
      <c r="AI118" s="9">
        <v>0</v>
      </c>
      <c r="AJ118" s="40">
        <v>0</v>
      </c>
      <c r="AK118" s="9"/>
      <c r="AL118" s="8"/>
      <c r="AM118" s="9">
        <v>0</v>
      </c>
      <c r="AN118" s="40">
        <v>0</v>
      </c>
      <c r="AO118" s="9"/>
      <c r="AP118" s="8">
        <v>0</v>
      </c>
      <c r="AQ118" s="8">
        <f t="shared" si="25"/>
        <v>26826.29</v>
      </c>
      <c r="AR118" s="8">
        <f t="shared" si="26"/>
        <v>26826.29</v>
      </c>
      <c r="AS118" s="9">
        <v>0</v>
      </c>
      <c r="AT118" s="8">
        <v>0</v>
      </c>
      <c r="AU118" s="9">
        <v>0</v>
      </c>
      <c r="AV118" s="8">
        <v>0</v>
      </c>
      <c r="AW118" s="9">
        <v>43</v>
      </c>
      <c r="AX118" s="8">
        <v>26826.29</v>
      </c>
      <c r="AY118" s="9">
        <v>0</v>
      </c>
      <c r="AZ118" s="8">
        <v>0</v>
      </c>
      <c r="BA118" s="9">
        <v>0</v>
      </c>
      <c r="BB118" s="40">
        <v>0</v>
      </c>
      <c r="BC118" s="9"/>
      <c r="BD118" s="8"/>
      <c r="BE118" s="9">
        <v>0</v>
      </c>
      <c r="BF118" s="40">
        <v>0</v>
      </c>
      <c r="BG118" s="9">
        <v>0</v>
      </c>
      <c r="BH118" s="8">
        <v>0</v>
      </c>
      <c r="BI118" s="8">
        <f t="shared" si="27"/>
        <v>26826.29</v>
      </c>
      <c r="BJ118" s="8">
        <f t="shared" si="28"/>
        <v>26826.29</v>
      </c>
      <c r="BK118" s="9">
        <v>0</v>
      </c>
      <c r="BL118" s="8">
        <v>0</v>
      </c>
      <c r="BM118" s="9">
        <v>0</v>
      </c>
      <c r="BN118" s="8">
        <v>0</v>
      </c>
      <c r="BO118" s="9">
        <v>43</v>
      </c>
      <c r="BP118" s="8">
        <v>26826.29</v>
      </c>
      <c r="BQ118" s="9">
        <v>0</v>
      </c>
      <c r="BR118" s="8">
        <v>0</v>
      </c>
      <c r="BS118" s="9">
        <v>0</v>
      </c>
      <c r="BT118" s="40">
        <v>0</v>
      </c>
      <c r="BU118" s="9"/>
      <c r="BV118" s="8"/>
      <c r="BW118" s="9">
        <v>0</v>
      </c>
      <c r="BX118" s="40">
        <v>0</v>
      </c>
      <c r="BY118" s="9">
        <v>0</v>
      </c>
      <c r="BZ118" s="8">
        <v>0</v>
      </c>
      <c r="CA118" s="8">
        <f t="shared" si="29"/>
        <v>26826.28</v>
      </c>
      <c r="CB118" s="8">
        <f t="shared" si="30"/>
        <v>26826.28</v>
      </c>
      <c r="CC118" s="9">
        <v>0</v>
      </c>
      <c r="CD118" s="8">
        <v>0</v>
      </c>
      <c r="CE118" s="9">
        <v>0</v>
      </c>
      <c r="CF118" s="8">
        <v>0</v>
      </c>
      <c r="CG118" s="9">
        <v>43</v>
      </c>
      <c r="CH118" s="8">
        <v>26826.28</v>
      </c>
      <c r="CI118" s="9">
        <v>0</v>
      </c>
      <c r="CJ118" s="8">
        <v>0</v>
      </c>
      <c r="CK118" s="9">
        <v>0</v>
      </c>
      <c r="CL118" s="40">
        <v>0</v>
      </c>
      <c r="CM118" s="9"/>
      <c r="CN118" s="8"/>
      <c r="CO118" s="9">
        <v>0</v>
      </c>
      <c r="CP118" s="40">
        <v>0</v>
      </c>
      <c r="CQ118" s="9">
        <v>0</v>
      </c>
      <c r="CR118" s="8">
        <v>0</v>
      </c>
    </row>
    <row r="119" spans="1:96" x14ac:dyDescent="0.25">
      <c r="A119" s="12">
        <v>97</v>
      </c>
      <c r="B119" s="18" t="s">
        <v>142</v>
      </c>
      <c r="C119" s="12">
        <v>330415</v>
      </c>
      <c r="D119" s="25" t="s">
        <v>178</v>
      </c>
      <c r="E119" s="25" t="s">
        <v>161</v>
      </c>
      <c r="F119" s="31" t="s">
        <v>179</v>
      </c>
      <c r="G119" s="8">
        <f t="shared" si="21"/>
        <v>0</v>
      </c>
      <c r="H119" s="8">
        <f t="shared" si="22"/>
        <v>0</v>
      </c>
      <c r="I119" s="9">
        <f t="shared" si="32"/>
        <v>0</v>
      </c>
      <c r="J119" s="8">
        <f t="shared" si="32"/>
        <v>0</v>
      </c>
      <c r="K119" s="9">
        <f t="shared" si="32"/>
        <v>0</v>
      </c>
      <c r="L119" s="8">
        <f t="shared" si="32"/>
        <v>0</v>
      </c>
      <c r="M119" s="9">
        <f t="shared" si="32"/>
        <v>0</v>
      </c>
      <c r="N119" s="8">
        <f t="shared" si="32"/>
        <v>0</v>
      </c>
      <c r="O119" s="9">
        <f t="shared" si="32"/>
        <v>0</v>
      </c>
      <c r="P119" s="8">
        <f t="shared" si="32"/>
        <v>0</v>
      </c>
      <c r="Q119" s="9">
        <f t="shared" si="32"/>
        <v>0</v>
      </c>
      <c r="R119" s="8">
        <f t="shared" si="32"/>
        <v>0</v>
      </c>
      <c r="S119" s="9">
        <f t="shared" si="32"/>
        <v>0</v>
      </c>
      <c r="T119" s="8">
        <f t="shared" si="32"/>
        <v>0</v>
      </c>
      <c r="U119" s="9">
        <f t="shared" si="32"/>
        <v>0</v>
      </c>
      <c r="V119" s="8">
        <f t="shared" si="32"/>
        <v>0</v>
      </c>
      <c r="W119" s="9">
        <f t="shared" si="32"/>
        <v>0</v>
      </c>
      <c r="X119" s="8">
        <f t="shared" si="18"/>
        <v>0</v>
      </c>
      <c r="Y119" s="8">
        <f t="shared" si="23"/>
        <v>0</v>
      </c>
      <c r="Z119" s="8">
        <f t="shared" si="24"/>
        <v>0</v>
      </c>
      <c r="AA119" s="9">
        <v>0</v>
      </c>
      <c r="AB119" s="8">
        <v>0</v>
      </c>
      <c r="AC119" s="9">
        <v>0</v>
      </c>
      <c r="AD119" s="8">
        <v>0</v>
      </c>
      <c r="AE119" s="9">
        <v>0</v>
      </c>
      <c r="AF119" s="8">
        <v>0</v>
      </c>
      <c r="AG119" s="9">
        <v>0</v>
      </c>
      <c r="AH119" s="8">
        <v>0</v>
      </c>
      <c r="AI119" s="9">
        <v>0</v>
      </c>
      <c r="AJ119" s="40">
        <v>0</v>
      </c>
      <c r="AK119" s="9"/>
      <c r="AL119" s="8"/>
      <c r="AM119" s="9">
        <v>0</v>
      </c>
      <c r="AN119" s="40">
        <v>0</v>
      </c>
      <c r="AO119" s="9"/>
      <c r="AP119" s="8">
        <v>0</v>
      </c>
      <c r="AQ119" s="8">
        <f t="shared" si="25"/>
        <v>0</v>
      </c>
      <c r="AR119" s="8">
        <f t="shared" si="26"/>
        <v>0</v>
      </c>
      <c r="AS119" s="9">
        <v>0</v>
      </c>
      <c r="AT119" s="8">
        <v>0</v>
      </c>
      <c r="AU119" s="9">
        <v>0</v>
      </c>
      <c r="AV119" s="8">
        <v>0</v>
      </c>
      <c r="AW119" s="9">
        <v>0</v>
      </c>
      <c r="AX119" s="8">
        <v>0</v>
      </c>
      <c r="AY119" s="9">
        <v>0</v>
      </c>
      <c r="AZ119" s="8">
        <v>0</v>
      </c>
      <c r="BA119" s="9">
        <v>0</v>
      </c>
      <c r="BB119" s="40">
        <v>0</v>
      </c>
      <c r="BC119" s="9"/>
      <c r="BD119" s="8"/>
      <c r="BE119" s="9">
        <v>0</v>
      </c>
      <c r="BF119" s="40">
        <v>0</v>
      </c>
      <c r="BG119" s="9">
        <v>0</v>
      </c>
      <c r="BH119" s="8">
        <v>0</v>
      </c>
      <c r="BI119" s="8">
        <f t="shared" si="27"/>
        <v>0</v>
      </c>
      <c r="BJ119" s="8">
        <f t="shared" si="28"/>
        <v>0</v>
      </c>
      <c r="BK119" s="9">
        <v>0</v>
      </c>
      <c r="BL119" s="8">
        <v>0</v>
      </c>
      <c r="BM119" s="9">
        <v>0</v>
      </c>
      <c r="BN119" s="8">
        <v>0</v>
      </c>
      <c r="BO119" s="9">
        <v>0</v>
      </c>
      <c r="BP119" s="8">
        <v>0</v>
      </c>
      <c r="BQ119" s="9">
        <v>0</v>
      </c>
      <c r="BR119" s="8">
        <v>0</v>
      </c>
      <c r="BS119" s="9">
        <v>0</v>
      </c>
      <c r="BT119" s="40">
        <v>0</v>
      </c>
      <c r="BU119" s="9"/>
      <c r="BV119" s="8"/>
      <c r="BW119" s="9">
        <v>0</v>
      </c>
      <c r="BX119" s="40">
        <v>0</v>
      </c>
      <c r="BY119" s="9">
        <v>0</v>
      </c>
      <c r="BZ119" s="8">
        <v>0</v>
      </c>
      <c r="CA119" s="8">
        <f t="shared" si="29"/>
        <v>0</v>
      </c>
      <c r="CB119" s="8">
        <f t="shared" si="30"/>
        <v>0</v>
      </c>
      <c r="CC119" s="9">
        <v>0</v>
      </c>
      <c r="CD119" s="8">
        <v>0</v>
      </c>
      <c r="CE119" s="9">
        <v>0</v>
      </c>
      <c r="CF119" s="8">
        <v>0</v>
      </c>
      <c r="CG119" s="9">
        <v>0</v>
      </c>
      <c r="CH119" s="8">
        <v>0</v>
      </c>
      <c r="CI119" s="9">
        <v>0</v>
      </c>
      <c r="CJ119" s="8">
        <v>0</v>
      </c>
      <c r="CK119" s="9">
        <v>0</v>
      </c>
      <c r="CL119" s="40">
        <v>0</v>
      </c>
      <c r="CM119" s="9"/>
      <c r="CN119" s="8"/>
      <c r="CO119" s="9">
        <v>0</v>
      </c>
      <c r="CP119" s="40">
        <v>0</v>
      </c>
      <c r="CQ119" s="9">
        <v>0</v>
      </c>
      <c r="CR119" s="8">
        <v>0</v>
      </c>
    </row>
    <row r="120" spans="1:96" x14ac:dyDescent="0.25">
      <c r="A120" s="12">
        <v>98</v>
      </c>
      <c r="B120" s="18" t="s">
        <v>180</v>
      </c>
      <c r="C120" s="12">
        <v>330409</v>
      </c>
      <c r="D120" s="25" t="s">
        <v>178</v>
      </c>
      <c r="E120" s="25" t="s">
        <v>161</v>
      </c>
      <c r="F120" s="31" t="s">
        <v>179</v>
      </c>
      <c r="G120" s="8">
        <f t="shared" si="21"/>
        <v>0</v>
      </c>
      <c r="H120" s="8">
        <f t="shared" si="22"/>
        <v>0</v>
      </c>
      <c r="I120" s="9">
        <f t="shared" si="32"/>
        <v>0</v>
      </c>
      <c r="J120" s="8">
        <f t="shared" si="32"/>
        <v>0</v>
      </c>
      <c r="K120" s="9">
        <f t="shared" si="32"/>
        <v>0</v>
      </c>
      <c r="L120" s="8">
        <f t="shared" si="32"/>
        <v>0</v>
      </c>
      <c r="M120" s="9">
        <f t="shared" si="32"/>
        <v>0</v>
      </c>
      <c r="N120" s="8">
        <f t="shared" si="32"/>
        <v>0</v>
      </c>
      <c r="O120" s="9">
        <f t="shared" si="32"/>
        <v>0</v>
      </c>
      <c r="P120" s="8">
        <f t="shared" si="32"/>
        <v>0</v>
      </c>
      <c r="Q120" s="9">
        <f t="shared" si="32"/>
        <v>0</v>
      </c>
      <c r="R120" s="8">
        <f t="shared" si="32"/>
        <v>0</v>
      </c>
      <c r="S120" s="9">
        <f t="shared" si="32"/>
        <v>0</v>
      </c>
      <c r="T120" s="8">
        <f t="shared" si="32"/>
        <v>0</v>
      </c>
      <c r="U120" s="9">
        <f t="shared" si="32"/>
        <v>0</v>
      </c>
      <c r="V120" s="8">
        <f t="shared" si="32"/>
        <v>0</v>
      </c>
      <c r="W120" s="9">
        <f t="shared" si="32"/>
        <v>0</v>
      </c>
      <c r="X120" s="8">
        <f t="shared" si="32"/>
        <v>0</v>
      </c>
      <c r="Y120" s="8">
        <f t="shared" si="23"/>
        <v>0</v>
      </c>
      <c r="Z120" s="8">
        <f t="shared" si="24"/>
        <v>0</v>
      </c>
      <c r="AA120" s="9">
        <v>0</v>
      </c>
      <c r="AB120" s="8">
        <v>0</v>
      </c>
      <c r="AC120" s="9">
        <v>0</v>
      </c>
      <c r="AD120" s="8">
        <v>0</v>
      </c>
      <c r="AE120" s="9">
        <v>0</v>
      </c>
      <c r="AF120" s="8">
        <v>0</v>
      </c>
      <c r="AG120" s="9">
        <v>0</v>
      </c>
      <c r="AH120" s="8">
        <v>0</v>
      </c>
      <c r="AI120" s="9">
        <v>0</v>
      </c>
      <c r="AJ120" s="40">
        <v>0</v>
      </c>
      <c r="AK120" s="9"/>
      <c r="AL120" s="8"/>
      <c r="AM120" s="9">
        <v>0</v>
      </c>
      <c r="AN120" s="40">
        <v>0</v>
      </c>
      <c r="AO120" s="9"/>
      <c r="AP120" s="8">
        <v>0</v>
      </c>
      <c r="AQ120" s="8">
        <f t="shared" si="25"/>
        <v>0</v>
      </c>
      <c r="AR120" s="8">
        <f t="shared" si="26"/>
        <v>0</v>
      </c>
      <c r="AS120" s="9">
        <v>0</v>
      </c>
      <c r="AT120" s="8">
        <v>0</v>
      </c>
      <c r="AU120" s="9">
        <v>0</v>
      </c>
      <c r="AV120" s="8">
        <v>0</v>
      </c>
      <c r="AW120" s="9">
        <v>0</v>
      </c>
      <c r="AX120" s="8">
        <v>0</v>
      </c>
      <c r="AY120" s="9">
        <v>0</v>
      </c>
      <c r="AZ120" s="8">
        <v>0</v>
      </c>
      <c r="BA120" s="9">
        <v>0</v>
      </c>
      <c r="BB120" s="40">
        <v>0</v>
      </c>
      <c r="BC120" s="9"/>
      <c r="BD120" s="8"/>
      <c r="BE120" s="9">
        <v>0</v>
      </c>
      <c r="BF120" s="40">
        <v>0</v>
      </c>
      <c r="BG120" s="9">
        <v>0</v>
      </c>
      <c r="BH120" s="8">
        <v>0</v>
      </c>
      <c r="BI120" s="8">
        <f t="shared" si="27"/>
        <v>0</v>
      </c>
      <c r="BJ120" s="8">
        <f t="shared" si="28"/>
        <v>0</v>
      </c>
      <c r="BK120" s="9">
        <v>0</v>
      </c>
      <c r="BL120" s="8">
        <v>0</v>
      </c>
      <c r="BM120" s="9">
        <v>0</v>
      </c>
      <c r="BN120" s="8">
        <v>0</v>
      </c>
      <c r="BO120" s="9">
        <v>0</v>
      </c>
      <c r="BP120" s="8">
        <v>0</v>
      </c>
      <c r="BQ120" s="9">
        <v>0</v>
      </c>
      <c r="BR120" s="8">
        <v>0</v>
      </c>
      <c r="BS120" s="9">
        <v>0</v>
      </c>
      <c r="BT120" s="40">
        <v>0</v>
      </c>
      <c r="BU120" s="9"/>
      <c r="BV120" s="8"/>
      <c r="BW120" s="9">
        <v>0</v>
      </c>
      <c r="BX120" s="40">
        <v>0</v>
      </c>
      <c r="BY120" s="9">
        <v>0</v>
      </c>
      <c r="BZ120" s="8">
        <v>0</v>
      </c>
      <c r="CA120" s="8">
        <f t="shared" si="29"/>
        <v>0</v>
      </c>
      <c r="CB120" s="8">
        <f t="shared" si="30"/>
        <v>0</v>
      </c>
      <c r="CC120" s="9">
        <v>0</v>
      </c>
      <c r="CD120" s="8">
        <v>0</v>
      </c>
      <c r="CE120" s="9">
        <v>0</v>
      </c>
      <c r="CF120" s="8">
        <v>0</v>
      </c>
      <c r="CG120" s="9">
        <v>0</v>
      </c>
      <c r="CH120" s="8">
        <v>0</v>
      </c>
      <c r="CI120" s="9">
        <v>0</v>
      </c>
      <c r="CJ120" s="8">
        <v>0</v>
      </c>
      <c r="CK120" s="9">
        <v>0</v>
      </c>
      <c r="CL120" s="40">
        <v>0</v>
      </c>
      <c r="CM120" s="9"/>
      <c r="CN120" s="8"/>
      <c r="CO120" s="9">
        <v>0</v>
      </c>
      <c r="CP120" s="40">
        <v>0</v>
      </c>
      <c r="CQ120" s="9">
        <v>0</v>
      </c>
      <c r="CR120" s="8">
        <v>0</v>
      </c>
    </row>
    <row r="121" spans="1:96" x14ac:dyDescent="0.25">
      <c r="A121" s="12">
        <v>99</v>
      </c>
      <c r="B121" s="18" t="s">
        <v>147</v>
      </c>
      <c r="C121" s="12">
        <v>330420</v>
      </c>
      <c r="D121" s="25" t="s">
        <v>178</v>
      </c>
      <c r="E121" s="25" t="s">
        <v>161</v>
      </c>
      <c r="F121" s="31" t="s">
        <v>179</v>
      </c>
      <c r="G121" s="8">
        <f t="shared" si="21"/>
        <v>3464466.88</v>
      </c>
      <c r="H121" s="8">
        <f t="shared" si="22"/>
        <v>48672.86</v>
      </c>
      <c r="I121" s="9">
        <f t="shared" si="32"/>
        <v>0</v>
      </c>
      <c r="J121" s="8">
        <f t="shared" si="32"/>
        <v>0</v>
      </c>
      <c r="K121" s="9">
        <f t="shared" si="32"/>
        <v>0</v>
      </c>
      <c r="L121" s="8">
        <f t="shared" si="32"/>
        <v>0</v>
      </c>
      <c r="M121" s="9">
        <f t="shared" si="32"/>
        <v>80</v>
      </c>
      <c r="N121" s="8">
        <f t="shared" si="32"/>
        <v>48672.86</v>
      </c>
      <c r="O121" s="9">
        <f t="shared" si="32"/>
        <v>25</v>
      </c>
      <c r="P121" s="8">
        <f t="shared" si="32"/>
        <v>3415794.02</v>
      </c>
      <c r="Q121" s="9">
        <f t="shared" si="32"/>
        <v>0</v>
      </c>
      <c r="R121" s="8">
        <f t="shared" si="32"/>
        <v>0</v>
      </c>
      <c r="S121" s="9">
        <f t="shared" si="32"/>
        <v>0</v>
      </c>
      <c r="T121" s="8">
        <f t="shared" si="32"/>
        <v>0</v>
      </c>
      <c r="U121" s="9">
        <f t="shared" si="32"/>
        <v>0</v>
      </c>
      <c r="V121" s="8">
        <f t="shared" si="32"/>
        <v>0</v>
      </c>
      <c r="W121" s="9">
        <f t="shared" si="32"/>
        <v>0</v>
      </c>
      <c r="X121" s="8">
        <f t="shared" si="32"/>
        <v>0</v>
      </c>
      <c r="Y121" s="8">
        <f t="shared" si="23"/>
        <v>866116.73</v>
      </c>
      <c r="Z121" s="8">
        <f t="shared" si="24"/>
        <v>12168.22</v>
      </c>
      <c r="AA121" s="9">
        <v>0</v>
      </c>
      <c r="AB121" s="8">
        <v>0</v>
      </c>
      <c r="AC121" s="9">
        <v>0</v>
      </c>
      <c r="AD121" s="8">
        <v>0</v>
      </c>
      <c r="AE121" s="9">
        <v>20</v>
      </c>
      <c r="AF121" s="8">
        <v>12168.22</v>
      </c>
      <c r="AG121" s="9">
        <v>6</v>
      </c>
      <c r="AH121" s="8">
        <v>853948.51</v>
      </c>
      <c r="AI121" s="9">
        <v>0</v>
      </c>
      <c r="AJ121" s="40">
        <v>0</v>
      </c>
      <c r="AK121" s="9"/>
      <c r="AL121" s="8"/>
      <c r="AM121" s="9">
        <v>0</v>
      </c>
      <c r="AN121" s="40">
        <v>0</v>
      </c>
      <c r="AO121" s="9"/>
      <c r="AP121" s="8"/>
      <c r="AQ121" s="8">
        <f t="shared" si="25"/>
        <v>866116.73</v>
      </c>
      <c r="AR121" s="8">
        <f t="shared" si="26"/>
        <v>12168.22</v>
      </c>
      <c r="AS121" s="9">
        <v>0</v>
      </c>
      <c r="AT121" s="8">
        <v>0</v>
      </c>
      <c r="AU121" s="9">
        <v>0</v>
      </c>
      <c r="AV121" s="8">
        <v>0</v>
      </c>
      <c r="AW121" s="9">
        <v>20</v>
      </c>
      <c r="AX121" s="8">
        <v>12168.22</v>
      </c>
      <c r="AY121" s="9">
        <v>6</v>
      </c>
      <c r="AZ121" s="8">
        <v>853948.51</v>
      </c>
      <c r="BA121" s="9">
        <v>0</v>
      </c>
      <c r="BB121" s="40">
        <v>0</v>
      </c>
      <c r="BC121" s="9"/>
      <c r="BD121" s="8"/>
      <c r="BE121" s="9">
        <v>0</v>
      </c>
      <c r="BF121" s="40">
        <v>0</v>
      </c>
      <c r="BG121" s="9"/>
      <c r="BH121" s="8"/>
      <c r="BI121" s="8">
        <f t="shared" si="27"/>
        <v>866116.73</v>
      </c>
      <c r="BJ121" s="8">
        <f t="shared" si="28"/>
        <v>12168.22</v>
      </c>
      <c r="BK121" s="9">
        <v>0</v>
      </c>
      <c r="BL121" s="8">
        <v>0</v>
      </c>
      <c r="BM121" s="9">
        <v>0</v>
      </c>
      <c r="BN121" s="8">
        <v>0</v>
      </c>
      <c r="BO121" s="9">
        <v>20</v>
      </c>
      <c r="BP121" s="8">
        <v>12168.22</v>
      </c>
      <c r="BQ121" s="9">
        <v>6</v>
      </c>
      <c r="BR121" s="8">
        <v>853948.51</v>
      </c>
      <c r="BS121" s="9">
        <v>0</v>
      </c>
      <c r="BT121" s="40">
        <v>0</v>
      </c>
      <c r="BU121" s="9"/>
      <c r="BV121" s="8"/>
      <c r="BW121" s="9">
        <v>0</v>
      </c>
      <c r="BX121" s="40">
        <v>0</v>
      </c>
      <c r="BY121" s="9"/>
      <c r="BZ121" s="8"/>
      <c r="CA121" s="8">
        <f t="shared" si="29"/>
        <v>866116.69</v>
      </c>
      <c r="CB121" s="8">
        <f t="shared" si="30"/>
        <v>12168.2</v>
      </c>
      <c r="CC121" s="9">
        <v>0</v>
      </c>
      <c r="CD121" s="8">
        <v>0</v>
      </c>
      <c r="CE121" s="9">
        <v>0</v>
      </c>
      <c r="CF121" s="8">
        <v>0</v>
      </c>
      <c r="CG121" s="9">
        <v>20</v>
      </c>
      <c r="CH121" s="8">
        <v>12168.2</v>
      </c>
      <c r="CI121" s="9">
        <v>7</v>
      </c>
      <c r="CJ121" s="8">
        <v>853948.49</v>
      </c>
      <c r="CK121" s="9">
        <v>0</v>
      </c>
      <c r="CL121" s="40">
        <v>0</v>
      </c>
      <c r="CM121" s="9"/>
      <c r="CN121" s="8"/>
      <c r="CO121" s="9">
        <v>0</v>
      </c>
      <c r="CP121" s="40">
        <v>0</v>
      </c>
      <c r="CQ121" s="9">
        <v>0</v>
      </c>
      <c r="CR121" s="8"/>
    </row>
    <row r="122" spans="1:96" x14ac:dyDescent="0.25">
      <c r="A122" s="12"/>
      <c r="B122" s="17" t="s">
        <v>89</v>
      </c>
      <c r="C122" s="12"/>
      <c r="D122" s="25"/>
      <c r="E122" s="26" t="s">
        <v>155</v>
      </c>
      <c r="F122" s="31"/>
      <c r="G122" s="8">
        <f t="shared" si="21"/>
        <v>0</v>
      </c>
      <c r="H122" s="8">
        <f t="shared" si="22"/>
        <v>0</v>
      </c>
      <c r="I122" s="9">
        <f t="shared" si="32"/>
        <v>0</v>
      </c>
      <c r="J122" s="8">
        <f t="shared" si="32"/>
        <v>0</v>
      </c>
      <c r="K122" s="9">
        <f t="shared" si="32"/>
        <v>0</v>
      </c>
      <c r="L122" s="8">
        <f t="shared" si="32"/>
        <v>0</v>
      </c>
      <c r="M122" s="9">
        <f t="shared" si="32"/>
        <v>0</v>
      </c>
      <c r="N122" s="8">
        <f t="shared" si="32"/>
        <v>0</v>
      </c>
      <c r="O122" s="9">
        <f t="shared" si="32"/>
        <v>0</v>
      </c>
      <c r="P122" s="8">
        <f t="shared" si="32"/>
        <v>0</v>
      </c>
      <c r="Q122" s="9">
        <f t="shared" si="32"/>
        <v>0</v>
      </c>
      <c r="R122" s="8">
        <f t="shared" si="32"/>
        <v>0</v>
      </c>
      <c r="S122" s="9">
        <f t="shared" si="32"/>
        <v>0</v>
      </c>
      <c r="T122" s="8">
        <f t="shared" si="32"/>
        <v>0</v>
      </c>
      <c r="U122" s="9">
        <f t="shared" si="32"/>
        <v>0</v>
      </c>
      <c r="V122" s="8">
        <f t="shared" si="32"/>
        <v>0</v>
      </c>
      <c r="W122" s="9">
        <f t="shared" si="32"/>
        <v>0</v>
      </c>
      <c r="X122" s="8">
        <f t="shared" si="32"/>
        <v>0</v>
      </c>
      <c r="Y122" s="8">
        <f t="shared" si="23"/>
        <v>0</v>
      </c>
      <c r="Z122" s="8">
        <f t="shared" si="24"/>
        <v>0</v>
      </c>
      <c r="AA122" s="9">
        <v>0</v>
      </c>
      <c r="AB122" s="8">
        <v>0</v>
      </c>
      <c r="AC122" s="9">
        <v>0</v>
      </c>
      <c r="AD122" s="8">
        <v>0</v>
      </c>
      <c r="AE122" s="9">
        <v>0</v>
      </c>
      <c r="AF122" s="8">
        <v>0</v>
      </c>
      <c r="AG122" s="9">
        <v>0</v>
      </c>
      <c r="AH122" s="8">
        <v>0</v>
      </c>
      <c r="AI122" s="9">
        <v>0</v>
      </c>
      <c r="AJ122" s="40">
        <v>0</v>
      </c>
      <c r="AK122" s="9"/>
      <c r="AL122" s="8"/>
      <c r="AM122" s="9">
        <v>0</v>
      </c>
      <c r="AN122" s="40">
        <v>0</v>
      </c>
      <c r="AO122" s="9"/>
      <c r="AP122" s="8">
        <v>0</v>
      </c>
      <c r="AQ122" s="8">
        <f t="shared" si="25"/>
        <v>0</v>
      </c>
      <c r="AR122" s="8">
        <f t="shared" si="26"/>
        <v>0</v>
      </c>
      <c r="AS122" s="9">
        <v>0</v>
      </c>
      <c r="AT122" s="8">
        <v>0</v>
      </c>
      <c r="AU122" s="9">
        <v>0</v>
      </c>
      <c r="AV122" s="8">
        <v>0</v>
      </c>
      <c r="AW122" s="9">
        <v>0</v>
      </c>
      <c r="AX122" s="8">
        <v>0</v>
      </c>
      <c r="AY122" s="9">
        <v>0</v>
      </c>
      <c r="AZ122" s="8">
        <v>0</v>
      </c>
      <c r="BA122" s="9">
        <v>0</v>
      </c>
      <c r="BB122" s="40">
        <v>0</v>
      </c>
      <c r="BC122" s="9"/>
      <c r="BD122" s="8"/>
      <c r="BE122" s="9">
        <v>0</v>
      </c>
      <c r="BF122" s="40">
        <v>0</v>
      </c>
      <c r="BG122" s="9">
        <v>0</v>
      </c>
      <c r="BH122" s="8">
        <v>0</v>
      </c>
      <c r="BI122" s="8">
        <f t="shared" si="27"/>
        <v>0</v>
      </c>
      <c r="BJ122" s="8">
        <f t="shared" si="28"/>
        <v>0</v>
      </c>
      <c r="BK122" s="9">
        <v>0</v>
      </c>
      <c r="BL122" s="8">
        <v>0</v>
      </c>
      <c r="BM122" s="9">
        <v>0</v>
      </c>
      <c r="BN122" s="8">
        <v>0</v>
      </c>
      <c r="BO122" s="9">
        <v>0</v>
      </c>
      <c r="BP122" s="8">
        <v>0</v>
      </c>
      <c r="BQ122" s="9">
        <v>0</v>
      </c>
      <c r="BR122" s="8">
        <v>0</v>
      </c>
      <c r="BS122" s="9">
        <v>0</v>
      </c>
      <c r="BT122" s="40">
        <v>0</v>
      </c>
      <c r="BU122" s="9"/>
      <c r="BV122" s="8"/>
      <c r="BW122" s="9">
        <v>0</v>
      </c>
      <c r="BX122" s="40">
        <v>0</v>
      </c>
      <c r="BY122" s="9">
        <v>0</v>
      </c>
      <c r="BZ122" s="8">
        <v>0</v>
      </c>
      <c r="CA122" s="8">
        <f t="shared" si="29"/>
        <v>0</v>
      </c>
      <c r="CB122" s="8">
        <f t="shared" si="30"/>
        <v>0</v>
      </c>
      <c r="CC122" s="9">
        <v>0</v>
      </c>
      <c r="CD122" s="8">
        <v>0</v>
      </c>
      <c r="CE122" s="9">
        <v>0</v>
      </c>
      <c r="CF122" s="8">
        <v>0</v>
      </c>
      <c r="CG122" s="9">
        <v>0</v>
      </c>
      <c r="CH122" s="8">
        <v>0</v>
      </c>
      <c r="CI122" s="9">
        <v>0</v>
      </c>
      <c r="CJ122" s="8">
        <v>0</v>
      </c>
      <c r="CK122" s="9">
        <v>0</v>
      </c>
      <c r="CL122" s="40">
        <v>0</v>
      </c>
      <c r="CM122" s="9"/>
      <c r="CN122" s="8"/>
      <c r="CO122" s="9">
        <v>0</v>
      </c>
      <c r="CP122" s="40">
        <v>0</v>
      </c>
      <c r="CQ122" s="9">
        <v>0</v>
      </c>
      <c r="CR122" s="8">
        <v>0</v>
      </c>
    </row>
    <row r="123" spans="1:96" x14ac:dyDescent="0.25">
      <c r="A123" s="12">
        <v>100</v>
      </c>
      <c r="B123" s="18" t="s">
        <v>90</v>
      </c>
      <c r="C123" s="12">
        <v>330074</v>
      </c>
      <c r="D123" s="25" t="s">
        <v>176</v>
      </c>
      <c r="E123" s="25" t="s">
        <v>155</v>
      </c>
      <c r="F123" s="31" t="s">
        <v>177</v>
      </c>
      <c r="G123" s="8">
        <f t="shared" si="21"/>
        <v>2887976.06</v>
      </c>
      <c r="H123" s="8">
        <f t="shared" si="22"/>
        <v>2196376.2799999998</v>
      </c>
      <c r="I123" s="9">
        <f t="shared" si="32"/>
        <v>1051</v>
      </c>
      <c r="J123" s="8">
        <f t="shared" si="32"/>
        <v>1155788.26</v>
      </c>
      <c r="K123" s="9">
        <f t="shared" si="32"/>
        <v>59</v>
      </c>
      <c r="L123" s="8">
        <f t="shared" si="32"/>
        <v>24161.68</v>
      </c>
      <c r="M123" s="9">
        <f t="shared" si="32"/>
        <v>417</v>
      </c>
      <c r="N123" s="8">
        <f t="shared" si="32"/>
        <v>1016426.34</v>
      </c>
      <c r="O123" s="9">
        <f t="shared" si="32"/>
        <v>2</v>
      </c>
      <c r="P123" s="8">
        <f t="shared" si="32"/>
        <v>14891.81</v>
      </c>
      <c r="Q123" s="9">
        <f t="shared" si="32"/>
        <v>17</v>
      </c>
      <c r="R123" s="8">
        <f t="shared" si="32"/>
        <v>207149.94</v>
      </c>
      <c r="S123" s="9">
        <f t="shared" si="32"/>
        <v>0</v>
      </c>
      <c r="T123" s="8">
        <f t="shared" si="32"/>
        <v>0</v>
      </c>
      <c r="U123" s="9">
        <f t="shared" si="32"/>
        <v>0</v>
      </c>
      <c r="V123" s="8">
        <f t="shared" si="32"/>
        <v>0</v>
      </c>
      <c r="W123" s="9">
        <f t="shared" si="32"/>
        <v>163</v>
      </c>
      <c r="X123" s="8">
        <f t="shared" si="32"/>
        <v>469558.03</v>
      </c>
      <c r="Y123" s="8">
        <f t="shared" si="23"/>
        <v>742669.12</v>
      </c>
      <c r="Z123" s="8">
        <f t="shared" si="24"/>
        <v>566046.23</v>
      </c>
      <c r="AA123" s="9">
        <v>263</v>
      </c>
      <c r="AB123" s="8">
        <v>295727.93</v>
      </c>
      <c r="AC123" s="9">
        <v>15</v>
      </c>
      <c r="AD123" s="8">
        <v>6040.42</v>
      </c>
      <c r="AE123" s="9">
        <v>104</v>
      </c>
      <c r="AF123" s="8">
        <v>264277.88</v>
      </c>
      <c r="AG123" s="9">
        <v>1</v>
      </c>
      <c r="AH123" s="8">
        <v>7445.89</v>
      </c>
      <c r="AI123" s="9">
        <v>4</v>
      </c>
      <c r="AJ123" s="40">
        <v>51787.49</v>
      </c>
      <c r="AK123" s="9"/>
      <c r="AL123" s="8"/>
      <c r="AM123" s="9">
        <v>0</v>
      </c>
      <c r="AN123" s="40">
        <v>0</v>
      </c>
      <c r="AO123" s="9">
        <v>41</v>
      </c>
      <c r="AP123" s="8">
        <v>117389.51</v>
      </c>
      <c r="AQ123" s="8">
        <f t="shared" si="25"/>
        <v>742669.15</v>
      </c>
      <c r="AR123" s="8">
        <f t="shared" si="26"/>
        <v>566046.23</v>
      </c>
      <c r="AS123" s="9">
        <v>263</v>
      </c>
      <c r="AT123" s="8">
        <v>295727.93</v>
      </c>
      <c r="AU123" s="9">
        <v>15</v>
      </c>
      <c r="AV123" s="8">
        <v>6040.42</v>
      </c>
      <c r="AW123" s="9">
        <v>104</v>
      </c>
      <c r="AX123" s="8">
        <v>264277.88</v>
      </c>
      <c r="AY123" s="9">
        <v>1</v>
      </c>
      <c r="AZ123" s="8">
        <v>7445.92</v>
      </c>
      <c r="BA123" s="9">
        <v>4</v>
      </c>
      <c r="BB123" s="40">
        <v>51787.49</v>
      </c>
      <c r="BC123" s="9"/>
      <c r="BD123" s="8"/>
      <c r="BE123" s="9">
        <v>0</v>
      </c>
      <c r="BF123" s="40">
        <v>0</v>
      </c>
      <c r="BG123" s="9">
        <v>41</v>
      </c>
      <c r="BH123" s="8">
        <v>117389.51</v>
      </c>
      <c r="BI123" s="8">
        <f t="shared" si="27"/>
        <v>735223.23</v>
      </c>
      <c r="BJ123" s="8">
        <f t="shared" si="28"/>
        <v>566046.23</v>
      </c>
      <c r="BK123" s="9">
        <v>263</v>
      </c>
      <c r="BL123" s="8">
        <v>295727.93</v>
      </c>
      <c r="BM123" s="9">
        <v>15</v>
      </c>
      <c r="BN123" s="8">
        <v>6040.42</v>
      </c>
      <c r="BO123" s="9">
        <v>104</v>
      </c>
      <c r="BP123" s="8">
        <v>264277.88</v>
      </c>
      <c r="BQ123" s="9"/>
      <c r="BR123" s="8"/>
      <c r="BS123" s="9">
        <v>4</v>
      </c>
      <c r="BT123" s="40">
        <v>51787.49</v>
      </c>
      <c r="BU123" s="9"/>
      <c r="BV123" s="8"/>
      <c r="BW123" s="9">
        <v>0</v>
      </c>
      <c r="BX123" s="40">
        <v>0</v>
      </c>
      <c r="BY123" s="9">
        <v>41</v>
      </c>
      <c r="BZ123" s="8">
        <v>117389.51</v>
      </c>
      <c r="CA123" s="8">
        <f t="shared" si="29"/>
        <v>667414.56000000006</v>
      </c>
      <c r="CB123" s="8">
        <f t="shared" si="30"/>
        <v>498237.59</v>
      </c>
      <c r="CC123" s="9">
        <v>262</v>
      </c>
      <c r="CD123" s="8">
        <v>268604.46999999997</v>
      </c>
      <c r="CE123" s="9">
        <v>14</v>
      </c>
      <c r="CF123" s="8">
        <v>6040.42</v>
      </c>
      <c r="CG123" s="9">
        <v>105</v>
      </c>
      <c r="CH123" s="8">
        <v>223592.7</v>
      </c>
      <c r="CI123" s="9">
        <v>0</v>
      </c>
      <c r="CJ123" s="8">
        <v>0</v>
      </c>
      <c r="CK123" s="9">
        <v>5</v>
      </c>
      <c r="CL123" s="40">
        <v>51787.47</v>
      </c>
      <c r="CM123" s="9"/>
      <c r="CN123" s="8"/>
      <c r="CO123" s="9">
        <v>0</v>
      </c>
      <c r="CP123" s="40">
        <v>0</v>
      </c>
      <c r="CQ123" s="9">
        <v>40</v>
      </c>
      <c r="CR123" s="8">
        <v>117389.5</v>
      </c>
    </row>
    <row r="124" spans="1:96" x14ac:dyDescent="0.25">
      <c r="A124" s="12"/>
      <c r="B124" s="17" t="s">
        <v>91</v>
      </c>
      <c r="C124" s="12"/>
      <c r="D124" s="25"/>
      <c r="E124" s="26" t="s">
        <v>155</v>
      </c>
      <c r="F124" s="31"/>
      <c r="G124" s="8">
        <f t="shared" si="21"/>
        <v>0</v>
      </c>
      <c r="H124" s="8">
        <f t="shared" si="22"/>
        <v>0</v>
      </c>
      <c r="I124" s="9">
        <f t="shared" si="32"/>
        <v>0</v>
      </c>
      <c r="J124" s="8">
        <f t="shared" si="32"/>
        <v>0</v>
      </c>
      <c r="K124" s="9">
        <f t="shared" si="32"/>
        <v>0</v>
      </c>
      <c r="L124" s="8">
        <f t="shared" si="32"/>
        <v>0</v>
      </c>
      <c r="M124" s="9">
        <f t="shared" si="32"/>
        <v>0</v>
      </c>
      <c r="N124" s="8">
        <f t="shared" si="32"/>
        <v>0</v>
      </c>
      <c r="O124" s="9">
        <f t="shared" si="32"/>
        <v>0</v>
      </c>
      <c r="P124" s="8">
        <f t="shared" si="32"/>
        <v>0</v>
      </c>
      <c r="Q124" s="9">
        <f t="shared" si="32"/>
        <v>0</v>
      </c>
      <c r="R124" s="8">
        <f t="shared" si="32"/>
        <v>0</v>
      </c>
      <c r="S124" s="9">
        <f t="shared" si="32"/>
        <v>0</v>
      </c>
      <c r="T124" s="8">
        <f t="shared" ref="T124:X149" si="33">AL124+BD124+BV124+CN124</f>
        <v>0</v>
      </c>
      <c r="U124" s="9">
        <f t="shared" si="33"/>
        <v>0</v>
      </c>
      <c r="V124" s="8">
        <f t="shared" si="33"/>
        <v>0</v>
      </c>
      <c r="W124" s="9">
        <f t="shared" si="33"/>
        <v>0</v>
      </c>
      <c r="X124" s="8">
        <f t="shared" si="33"/>
        <v>0</v>
      </c>
      <c r="Y124" s="8">
        <f t="shared" si="23"/>
        <v>0</v>
      </c>
      <c r="Z124" s="8">
        <f t="shared" si="24"/>
        <v>0</v>
      </c>
      <c r="AA124" s="9">
        <v>0</v>
      </c>
      <c r="AB124" s="8">
        <v>0</v>
      </c>
      <c r="AC124" s="9">
        <v>0</v>
      </c>
      <c r="AD124" s="8">
        <v>0</v>
      </c>
      <c r="AE124" s="9">
        <v>0</v>
      </c>
      <c r="AF124" s="8">
        <v>0</v>
      </c>
      <c r="AG124" s="9">
        <v>0</v>
      </c>
      <c r="AH124" s="8">
        <v>0</v>
      </c>
      <c r="AI124" s="9">
        <v>0</v>
      </c>
      <c r="AJ124" s="40">
        <v>0</v>
      </c>
      <c r="AK124" s="9"/>
      <c r="AL124" s="8"/>
      <c r="AM124" s="9">
        <v>0</v>
      </c>
      <c r="AN124" s="40">
        <v>0</v>
      </c>
      <c r="AO124" s="9"/>
      <c r="AP124" s="8">
        <v>0</v>
      </c>
      <c r="AQ124" s="8">
        <f t="shared" si="25"/>
        <v>0</v>
      </c>
      <c r="AR124" s="8">
        <f t="shared" si="26"/>
        <v>0</v>
      </c>
      <c r="AS124" s="9">
        <v>0</v>
      </c>
      <c r="AT124" s="8">
        <v>0</v>
      </c>
      <c r="AU124" s="9">
        <v>0</v>
      </c>
      <c r="AV124" s="8">
        <v>0</v>
      </c>
      <c r="AW124" s="9">
        <v>0</v>
      </c>
      <c r="AX124" s="8">
        <v>0</v>
      </c>
      <c r="AY124" s="9">
        <v>0</v>
      </c>
      <c r="AZ124" s="8">
        <v>0</v>
      </c>
      <c r="BA124" s="9">
        <v>0</v>
      </c>
      <c r="BB124" s="40">
        <v>0</v>
      </c>
      <c r="BC124" s="9"/>
      <c r="BD124" s="8"/>
      <c r="BE124" s="9">
        <v>0</v>
      </c>
      <c r="BF124" s="40">
        <v>0</v>
      </c>
      <c r="BG124" s="9">
        <v>0</v>
      </c>
      <c r="BH124" s="8">
        <v>0</v>
      </c>
      <c r="BI124" s="8">
        <f t="shared" si="27"/>
        <v>0</v>
      </c>
      <c r="BJ124" s="8">
        <f t="shared" si="28"/>
        <v>0</v>
      </c>
      <c r="BK124" s="9">
        <v>0</v>
      </c>
      <c r="BL124" s="8">
        <v>0</v>
      </c>
      <c r="BM124" s="9">
        <v>0</v>
      </c>
      <c r="BN124" s="8">
        <v>0</v>
      </c>
      <c r="BO124" s="9">
        <v>0</v>
      </c>
      <c r="BP124" s="8">
        <v>0</v>
      </c>
      <c r="BQ124" s="9">
        <v>0</v>
      </c>
      <c r="BR124" s="8">
        <v>0</v>
      </c>
      <c r="BS124" s="9">
        <v>0</v>
      </c>
      <c r="BT124" s="40">
        <v>0</v>
      </c>
      <c r="BU124" s="9"/>
      <c r="BV124" s="8"/>
      <c r="BW124" s="9">
        <v>0</v>
      </c>
      <c r="BX124" s="40">
        <v>0</v>
      </c>
      <c r="BY124" s="9">
        <v>0</v>
      </c>
      <c r="BZ124" s="8">
        <v>0</v>
      </c>
      <c r="CA124" s="8">
        <f t="shared" si="29"/>
        <v>0</v>
      </c>
      <c r="CB124" s="8">
        <f t="shared" si="30"/>
        <v>0</v>
      </c>
      <c r="CC124" s="9">
        <v>0</v>
      </c>
      <c r="CD124" s="8">
        <v>0</v>
      </c>
      <c r="CE124" s="9">
        <v>0</v>
      </c>
      <c r="CF124" s="8">
        <v>0</v>
      </c>
      <c r="CG124" s="9">
        <v>0</v>
      </c>
      <c r="CH124" s="8">
        <v>0</v>
      </c>
      <c r="CI124" s="9">
        <v>0</v>
      </c>
      <c r="CJ124" s="8">
        <v>0</v>
      </c>
      <c r="CK124" s="9">
        <v>0</v>
      </c>
      <c r="CL124" s="40">
        <v>0</v>
      </c>
      <c r="CM124" s="9"/>
      <c r="CN124" s="8"/>
      <c r="CO124" s="9">
        <v>0</v>
      </c>
      <c r="CP124" s="40">
        <v>0</v>
      </c>
      <c r="CQ124" s="9">
        <v>0</v>
      </c>
      <c r="CR124" s="8">
        <v>0</v>
      </c>
    </row>
    <row r="125" spans="1:96" x14ac:dyDescent="0.25">
      <c r="A125" s="12">
        <v>101</v>
      </c>
      <c r="B125" s="18" t="s">
        <v>92</v>
      </c>
      <c r="C125" s="12">
        <v>330075</v>
      </c>
      <c r="D125" s="25" t="s">
        <v>178</v>
      </c>
      <c r="E125" s="25" t="s">
        <v>155</v>
      </c>
      <c r="F125" s="31" t="s">
        <v>179</v>
      </c>
      <c r="G125" s="8">
        <f t="shared" si="21"/>
        <v>4835284.46</v>
      </c>
      <c r="H125" s="8">
        <f t="shared" si="22"/>
        <v>3266933.25</v>
      </c>
      <c r="I125" s="9">
        <f t="shared" ref="I125:S148" si="34">AA125+AS125+BK125+CC125</f>
        <v>3176</v>
      </c>
      <c r="J125" s="8">
        <f t="shared" si="34"/>
        <v>1910771.65</v>
      </c>
      <c r="K125" s="9">
        <f t="shared" si="34"/>
        <v>284</v>
      </c>
      <c r="L125" s="8">
        <f t="shared" si="34"/>
        <v>104552.61</v>
      </c>
      <c r="M125" s="9">
        <f t="shared" si="34"/>
        <v>1308</v>
      </c>
      <c r="N125" s="8">
        <f t="shared" si="34"/>
        <v>1251608.99</v>
      </c>
      <c r="O125" s="9">
        <f t="shared" si="34"/>
        <v>24</v>
      </c>
      <c r="P125" s="8">
        <f t="shared" si="34"/>
        <v>193200.09</v>
      </c>
      <c r="Q125" s="9">
        <f t="shared" si="34"/>
        <v>38</v>
      </c>
      <c r="R125" s="8">
        <f t="shared" si="34"/>
        <v>665931.35</v>
      </c>
      <c r="S125" s="9">
        <f t="shared" si="34"/>
        <v>0</v>
      </c>
      <c r="T125" s="8">
        <f t="shared" si="33"/>
        <v>0</v>
      </c>
      <c r="U125" s="9">
        <f t="shared" si="33"/>
        <v>0</v>
      </c>
      <c r="V125" s="8">
        <f t="shared" si="33"/>
        <v>0</v>
      </c>
      <c r="W125" s="9">
        <f t="shared" si="33"/>
        <v>400</v>
      </c>
      <c r="X125" s="8">
        <f t="shared" si="33"/>
        <v>709219.77</v>
      </c>
      <c r="Y125" s="8">
        <f t="shared" si="23"/>
        <v>1229327.47</v>
      </c>
      <c r="Z125" s="8">
        <f t="shared" si="24"/>
        <v>837239.67</v>
      </c>
      <c r="AA125" s="9">
        <v>794</v>
      </c>
      <c r="AB125" s="8">
        <v>487330.9</v>
      </c>
      <c r="AC125" s="9">
        <v>71</v>
      </c>
      <c r="AD125" s="8">
        <v>26138.15</v>
      </c>
      <c r="AE125" s="9">
        <v>327</v>
      </c>
      <c r="AF125" s="8">
        <v>323770.62</v>
      </c>
      <c r="AG125" s="9">
        <v>6</v>
      </c>
      <c r="AH125" s="8">
        <v>48300.02</v>
      </c>
      <c r="AI125" s="9">
        <v>10</v>
      </c>
      <c r="AJ125" s="40">
        <v>166482.84</v>
      </c>
      <c r="AK125" s="9"/>
      <c r="AL125" s="8"/>
      <c r="AM125" s="9">
        <v>0</v>
      </c>
      <c r="AN125" s="40">
        <v>0</v>
      </c>
      <c r="AO125" s="9">
        <v>100</v>
      </c>
      <c r="AP125" s="8">
        <v>177304.94</v>
      </c>
      <c r="AQ125" s="8">
        <f t="shared" si="25"/>
        <v>1229327.47</v>
      </c>
      <c r="AR125" s="8">
        <f t="shared" si="26"/>
        <v>837239.67</v>
      </c>
      <c r="AS125" s="9">
        <v>794</v>
      </c>
      <c r="AT125" s="8">
        <v>487330.9</v>
      </c>
      <c r="AU125" s="9">
        <v>71</v>
      </c>
      <c r="AV125" s="8">
        <v>26138.15</v>
      </c>
      <c r="AW125" s="9">
        <v>327</v>
      </c>
      <c r="AX125" s="8">
        <v>323770.62</v>
      </c>
      <c r="AY125" s="9">
        <v>6</v>
      </c>
      <c r="AZ125" s="8">
        <v>48300.02</v>
      </c>
      <c r="BA125" s="9">
        <v>10</v>
      </c>
      <c r="BB125" s="40">
        <v>166482.84</v>
      </c>
      <c r="BC125" s="9"/>
      <c r="BD125" s="8"/>
      <c r="BE125" s="9">
        <v>0</v>
      </c>
      <c r="BF125" s="40">
        <v>0</v>
      </c>
      <c r="BG125" s="9">
        <v>100</v>
      </c>
      <c r="BH125" s="8">
        <v>177304.94</v>
      </c>
      <c r="BI125" s="8">
        <f t="shared" si="27"/>
        <v>1229327.47</v>
      </c>
      <c r="BJ125" s="8">
        <f t="shared" si="28"/>
        <v>837239.67</v>
      </c>
      <c r="BK125" s="9">
        <v>794</v>
      </c>
      <c r="BL125" s="8">
        <v>487330.9</v>
      </c>
      <c r="BM125" s="9">
        <v>71</v>
      </c>
      <c r="BN125" s="8">
        <v>26138.15</v>
      </c>
      <c r="BO125" s="9">
        <v>327</v>
      </c>
      <c r="BP125" s="8">
        <v>323770.62</v>
      </c>
      <c r="BQ125" s="9">
        <v>6</v>
      </c>
      <c r="BR125" s="8">
        <v>48300.02</v>
      </c>
      <c r="BS125" s="9">
        <v>10</v>
      </c>
      <c r="BT125" s="40">
        <v>166482.84</v>
      </c>
      <c r="BU125" s="9"/>
      <c r="BV125" s="8"/>
      <c r="BW125" s="9">
        <v>0</v>
      </c>
      <c r="BX125" s="40">
        <v>0</v>
      </c>
      <c r="BY125" s="9">
        <v>100</v>
      </c>
      <c r="BZ125" s="8">
        <v>177304.94</v>
      </c>
      <c r="CA125" s="8">
        <f t="shared" si="29"/>
        <v>1147302.05</v>
      </c>
      <c r="CB125" s="8">
        <f t="shared" si="30"/>
        <v>755214.24</v>
      </c>
      <c r="CC125" s="9">
        <v>794</v>
      </c>
      <c r="CD125" s="8">
        <v>448778.95</v>
      </c>
      <c r="CE125" s="9">
        <v>71</v>
      </c>
      <c r="CF125" s="8">
        <v>26138.16</v>
      </c>
      <c r="CG125" s="9">
        <v>327</v>
      </c>
      <c r="CH125" s="8">
        <v>280297.13</v>
      </c>
      <c r="CI125" s="9">
        <v>6</v>
      </c>
      <c r="CJ125" s="8">
        <v>48300.03</v>
      </c>
      <c r="CK125" s="9">
        <v>8</v>
      </c>
      <c r="CL125" s="40">
        <v>166482.82999999999</v>
      </c>
      <c r="CM125" s="9"/>
      <c r="CN125" s="8"/>
      <c r="CO125" s="9">
        <v>0</v>
      </c>
      <c r="CP125" s="40">
        <v>0</v>
      </c>
      <c r="CQ125" s="9">
        <v>100</v>
      </c>
      <c r="CR125" s="8">
        <v>177304.95</v>
      </c>
    </row>
    <row r="126" spans="1:96" x14ac:dyDescent="0.25">
      <c r="A126" s="12"/>
      <c r="B126" s="17" t="s">
        <v>93</v>
      </c>
      <c r="C126" s="12"/>
      <c r="D126" s="25"/>
      <c r="E126" s="26" t="s">
        <v>155</v>
      </c>
      <c r="F126" s="31"/>
      <c r="G126" s="8">
        <f t="shared" si="21"/>
        <v>0</v>
      </c>
      <c r="H126" s="8">
        <f t="shared" si="22"/>
        <v>0</v>
      </c>
      <c r="I126" s="9">
        <f t="shared" si="34"/>
        <v>0</v>
      </c>
      <c r="J126" s="8">
        <f t="shared" si="34"/>
        <v>0</v>
      </c>
      <c r="K126" s="9">
        <f t="shared" si="34"/>
        <v>0</v>
      </c>
      <c r="L126" s="8">
        <f t="shared" si="34"/>
        <v>0</v>
      </c>
      <c r="M126" s="9">
        <f t="shared" si="34"/>
        <v>0</v>
      </c>
      <c r="N126" s="8">
        <f t="shared" si="34"/>
        <v>0</v>
      </c>
      <c r="O126" s="9">
        <f t="shared" si="34"/>
        <v>0</v>
      </c>
      <c r="P126" s="8">
        <f t="shared" si="34"/>
        <v>0</v>
      </c>
      <c r="Q126" s="9">
        <f t="shared" si="34"/>
        <v>0</v>
      </c>
      <c r="R126" s="8">
        <f t="shared" si="34"/>
        <v>0</v>
      </c>
      <c r="S126" s="9">
        <f t="shared" si="34"/>
        <v>0</v>
      </c>
      <c r="T126" s="8">
        <f t="shared" si="33"/>
        <v>0</v>
      </c>
      <c r="U126" s="9">
        <f t="shared" si="33"/>
        <v>0</v>
      </c>
      <c r="V126" s="8">
        <f t="shared" si="33"/>
        <v>0</v>
      </c>
      <c r="W126" s="9">
        <f t="shared" si="33"/>
        <v>0</v>
      </c>
      <c r="X126" s="8">
        <f t="shared" si="33"/>
        <v>0</v>
      </c>
      <c r="Y126" s="8">
        <f t="shared" si="23"/>
        <v>0</v>
      </c>
      <c r="Z126" s="8">
        <f t="shared" si="24"/>
        <v>0</v>
      </c>
      <c r="AA126" s="9">
        <v>0</v>
      </c>
      <c r="AB126" s="8">
        <v>0</v>
      </c>
      <c r="AC126" s="9">
        <v>0</v>
      </c>
      <c r="AD126" s="8">
        <v>0</v>
      </c>
      <c r="AE126" s="9">
        <v>0</v>
      </c>
      <c r="AF126" s="8">
        <v>0</v>
      </c>
      <c r="AG126" s="9">
        <v>0</v>
      </c>
      <c r="AH126" s="8">
        <v>0</v>
      </c>
      <c r="AI126" s="9">
        <v>0</v>
      </c>
      <c r="AJ126" s="40">
        <v>0</v>
      </c>
      <c r="AK126" s="9"/>
      <c r="AL126" s="8"/>
      <c r="AM126" s="9">
        <v>0</v>
      </c>
      <c r="AN126" s="40">
        <v>0</v>
      </c>
      <c r="AO126" s="9"/>
      <c r="AP126" s="8">
        <v>0</v>
      </c>
      <c r="AQ126" s="8">
        <f t="shared" si="25"/>
        <v>0</v>
      </c>
      <c r="AR126" s="8">
        <f t="shared" si="26"/>
        <v>0</v>
      </c>
      <c r="AS126" s="9">
        <v>0</v>
      </c>
      <c r="AT126" s="8">
        <v>0</v>
      </c>
      <c r="AU126" s="9">
        <v>0</v>
      </c>
      <c r="AV126" s="8">
        <v>0</v>
      </c>
      <c r="AW126" s="9">
        <v>0</v>
      </c>
      <c r="AX126" s="8">
        <v>0</v>
      </c>
      <c r="AY126" s="9">
        <v>0</v>
      </c>
      <c r="AZ126" s="8">
        <v>0</v>
      </c>
      <c r="BA126" s="9">
        <v>0</v>
      </c>
      <c r="BB126" s="40">
        <v>0</v>
      </c>
      <c r="BC126" s="9"/>
      <c r="BD126" s="8"/>
      <c r="BE126" s="9">
        <v>0</v>
      </c>
      <c r="BF126" s="40">
        <v>0</v>
      </c>
      <c r="BG126" s="9">
        <v>0</v>
      </c>
      <c r="BH126" s="8">
        <v>0</v>
      </c>
      <c r="BI126" s="8">
        <f t="shared" si="27"/>
        <v>0</v>
      </c>
      <c r="BJ126" s="8">
        <f t="shared" si="28"/>
        <v>0</v>
      </c>
      <c r="BK126" s="9">
        <v>0</v>
      </c>
      <c r="BL126" s="8">
        <v>0</v>
      </c>
      <c r="BM126" s="9">
        <v>0</v>
      </c>
      <c r="BN126" s="8">
        <v>0</v>
      </c>
      <c r="BO126" s="9">
        <v>0</v>
      </c>
      <c r="BP126" s="8">
        <v>0</v>
      </c>
      <c r="BQ126" s="9">
        <v>0</v>
      </c>
      <c r="BR126" s="8">
        <v>0</v>
      </c>
      <c r="BS126" s="9">
        <v>0</v>
      </c>
      <c r="BT126" s="40">
        <v>0</v>
      </c>
      <c r="BU126" s="9"/>
      <c r="BV126" s="8"/>
      <c r="BW126" s="9">
        <v>0</v>
      </c>
      <c r="BX126" s="40">
        <v>0</v>
      </c>
      <c r="BY126" s="9">
        <v>0</v>
      </c>
      <c r="BZ126" s="8">
        <v>0</v>
      </c>
      <c r="CA126" s="8">
        <f t="shared" si="29"/>
        <v>0</v>
      </c>
      <c r="CB126" s="8">
        <f t="shared" si="30"/>
        <v>0</v>
      </c>
      <c r="CC126" s="9">
        <v>0</v>
      </c>
      <c r="CD126" s="8">
        <v>0</v>
      </c>
      <c r="CE126" s="9">
        <v>0</v>
      </c>
      <c r="CF126" s="8">
        <v>0</v>
      </c>
      <c r="CG126" s="9">
        <v>0</v>
      </c>
      <c r="CH126" s="8">
        <v>0</v>
      </c>
      <c r="CI126" s="9">
        <v>0</v>
      </c>
      <c r="CJ126" s="8">
        <v>0</v>
      </c>
      <c r="CK126" s="9">
        <v>0</v>
      </c>
      <c r="CL126" s="40">
        <v>0</v>
      </c>
      <c r="CM126" s="9"/>
      <c r="CN126" s="8"/>
      <c r="CO126" s="9">
        <v>0</v>
      </c>
      <c r="CP126" s="40">
        <v>0</v>
      </c>
      <c r="CQ126" s="9">
        <v>0</v>
      </c>
      <c r="CR126" s="8">
        <v>0</v>
      </c>
    </row>
    <row r="127" spans="1:96" x14ac:dyDescent="0.25">
      <c r="A127" s="12">
        <v>102</v>
      </c>
      <c r="B127" s="13" t="s">
        <v>94</v>
      </c>
      <c r="C127" s="12">
        <v>330079</v>
      </c>
      <c r="D127" s="25" t="s">
        <v>171</v>
      </c>
      <c r="E127" s="25" t="s">
        <v>155</v>
      </c>
      <c r="F127" s="31" t="s">
        <v>172</v>
      </c>
      <c r="G127" s="8">
        <f t="shared" si="21"/>
        <v>5601625.9100000001</v>
      </c>
      <c r="H127" s="8">
        <f t="shared" si="22"/>
        <v>3681096.4</v>
      </c>
      <c r="I127" s="9">
        <f t="shared" si="34"/>
        <v>1972</v>
      </c>
      <c r="J127" s="8">
        <f t="shared" si="34"/>
        <v>1893846.75</v>
      </c>
      <c r="K127" s="9">
        <f t="shared" si="34"/>
        <v>728</v>
      </c>
      <c r="L127" s="8">
        <f t="shared" si="34"/>
        <v>333819.43</v>
      </c>
      <c r="M127" s="9">
        <f t="shared" si="34"/>
        <v>2291</v>
      </c>
      <c r="N127" s="8">
        <f t="shared" si="34"/>
        <v>1453430.22</v>
      </c>
      <c r="O127" s="9">
        <f t="shared" si="34"/>
        <v>17</v>
      </c>
      <c r="P127" s="8">
        <f t="shared" si="34"/>
        <v>139151.07999999999</v>
      </c>
      <c r="Q127" s="9">
        <f t="shared" si="34"/>
        <v>59</v>
      </c>
      <c r="R127" s="8">
        <f t="shared" si="34"/>
        <v>1155402.73</v>
      </c>
      <c r="S127" s="9">
        <f t="shared" si="34"/>
        <v>0</v>
      </c>
      <c r="T127" s="8">
        <f t="shared" si="33"/>
        <v>0</v>
      </c>
      <c r="U127" s="9">
        <f t="shared" si="33"/>
        <v>0</v>
      </c>
      <c r="V127" s="8">
        <f t="shared" si="33"/>
        <v>0</v>
      </c>
      <c r="W127" s="9">
        <f t="shared" si="33"/>
        <v>410</v>
      </c>
      <c r="X127" s="8">
        <f t="shared" si="33"/>
        <v>625975.69999999995</v>
      </c>
      <c r="Y127" s="8">
        <f t="shared" si="23"/>
        <v>1401223.41</v>
      </c>
      <c r="Z127" s="8">
        <f t="shared" si="24"/>
        <v>931343.53</v>
      </c>
      <c r="AA127" s="9">
        <v>493</v>
      </c>
      <c r="AB127" s="8">
        <v>477225.29</v>
      </c>
      <c r="AC127" s="9">
        <v>182</v>
      </c>
      <c r="AD127" s="8">
        <v>83454.86</v>
      </c>
      <c r="AE127" s="9">
        <v>573</v>
      </c>
      <c r="AF127" s="8">
        <v>370663.38</v>
      </c>
      <c r="AG127" s="9">
        <v>4</v>
      </c>
      <c r="AH127" s="8">
        <v>34787.769999999997</v>
      </c>
      <c r="AI127" s="9">
        <v>15</v>
      </c>
      <c r="AJ127" s="40">
        <v>288850.68</v>
      </c>
      <c r="AK127" s="9"/>
      <c r="AL127" s="8"/>
      <c r="AM127" s="9">
        <v>0</v>
      </c>
      <c r="AN127" s="40">
        <v>0</v>
      </c>
      <c r="AO127" s="9">
        <v>103</v>
      </c>
      <c r="AP127" s="8">
        <v>146241.43</v>
      </c>
      <c r="AQ127" s="8">
        <f t="shared" si="25"/>
        <v>1401223.41</v>
      </c>
      <c r="AR127" s="8">
        <f t="shared" si="26"/>
        <v>931343.53</v>
      </c>
      <c r="AS127" s="9">
        <v>493</v>
      </c>
      <c r="AT127" s="8">
        <v>477225.29</v>
      </c>
      <c r="AU127" s="9">
        <v>182</v>
      </c>
      <c r="AV127" s="8">
        <v>83454.86</v>
      </c>
      <c r="AW127" s="9">
        <v>573</v>
      </c>
      <c r="AX127" s="8">
        <v>370663.38</v>
      </c>
      <c r="AY127" s="9">
        <v>4</v>
      </c>
      <c r="AZ127" s="8">
        <v>34787.769999999997</v>
      </c>
      <c r="BA127" s="9">
        <v>15</v>
      </c>
      <c r="BB127" s="40">
        <v>288850.68</v>
      </c>
      <c r="BC127" s="9"/>
      <c r="BD127" s="8"/>
      <c r="BE127" s="9">
        <v>0</v>
      </c>
      <c r="BF127" s="40">
        <v>0</v>
      </c>
      <c r="BG127" s="9">
        <v>103</v>
      </c>
      <c r="BH127" s="8">
        <v>146241.43</v>
      </c>
      <c r="BI127" s="8">
        <f t="shared" si="27"/>
        <v>1401223.4</v>
      </c>
      <c r="BJ127" s="8">
        <f t="shared" si="28"/>
        <v>931343.53</v>
      </c>
      <c r="BK127" s="9">
        <v>493</v>
      </c>
      <c r="BL127" s="8">
        <v>477225.29</v>
      </c>
      <c r="BM127" s="9">
        <v>182</v>
      </c>
      <c r="BN127" s="8">
        <v>83454.86</v>
      </c>
      <c r="BO127" s="9">
        <v>573</v>
      </c>
      <c r="BP127" s="8">
        <v>370663.38</v>
      </c>
      <c r="BQ127" s="9">
        <v>4</v>
      </c>
      <c r="BR127" s="8">
        <v>34787.769999999997</v>
      </c>
      <c r="BS127" s="9">
        <v>15</v>
      </c>
      <c r="BT127" s="40">
        <v>288850.68</v>
      </c>
      <c r="BU127" s="9"/>
      <c r="BV127" s="8"/>
      <c r="BW127" s="9">
        <v>0</v>
      </c>
      <c r="BX127" s="40">
        <v>0</v>
      </c>
      <c r="BY127" s="9">
        <v>102</v>
      </c>
      <c r="BZ127" s="8">
        <v>146241.42000000001</v>
      </c>
      <c r="CA127" s="8">
        <f t="shared" si="29"/>
        <v>1397955.69</v>
      </c>
      <c r="CB127" s="8">
        <f t="shared" si="30"/>
        <v>887065.81</v>
      </c>
      <c r="CC127" s="9">
        <v>493</v>
      </c>
      <c r="CD127" s="8">
        <v>462170.88</v>
      </c>
      <c r="CE127" s="9">
        <v>182</v>
      </c>
      <c r="CF127" s="8">
        <v>83454.850000000006</v>
      </c>
      <c r="CG127" s="9">
        <v>572</v>
      </c>
      <c r="CH127" s="8">
        <v>341440.08</v>
      </c>
      <c r="CI127" s="9">
        <v>5</v>
      </c>
      <c r="CJ127" s="8">
        <v>34787.769999999997</v>
      </c>
      <c r="CK127" s="9">
        <v>14</v>
      </c>
      <c r="CL127" s="40">
        <v>288850.69</v>
      </c>
      <c r="CM127" s="9"/>
      <c r="CN127" s="8"/>
      <c r="CO127" s="9">
        <v>0</v>
      </c>
      <c r="CP127" s="40">
        <v>0</v>
      </c>
      <c r="CQ127" s="9">
        <v>102</v>
      </c>
      <c r="CR127" s="8">
        <v>187251.42</v>
      </c>
    </row>
    <row r="128" spans="1:96" x14ac:dyDescent="0.25">
      <c r="A128" s="12"/>
      <c r="B128" s="17" t="s">
        <v>96</v>
      </c>
      <c r="C128" s="12"/>
      <c r="D128" s="25"/>
      <c r="E128" s="26" t="s">
        <v>155</v>
      </c>
      <c r="F128" s="31"/>
      <c r="G128" s="8">
        <f t="shared" si="21"/>
        <v>0</v>
      </c>
      <c r="H128" s="8">
        <f t="shared" si="22"/>
        <v>0</v>
      </c>
      <c r="I128" s="9">
        <f t="shared" si="34"/>
        <v>0</v>
      </c>
      <c r="J128" s="8">
        <f t="shared" si="34"/>
        <v>0</v>
      </c>
      <c r="K128" s="9">
        <f t="shared" si="34"/>
        <v>0</v>
      </c>
      <c r="L128" s="8">
        <f t="shared" si="34"/>
        <v>0</v>
      </c>
      <c r="M128" s="9">
        <f t="shared" si="34"/>
        <v>0</v>
      </c>
      <c r="N128" s="8">
        <f t="shared" si="34"/>
        <v>0</v>
      </c>
      <c r="O128" s="9">
        <f t="shared" si="34"/>
        <v>0</v>
      </c>
      <c r="P128" s="8">
        <f t="shared" si="34"/>
        <v>0</v>
      </c>
      <c r="Q128" s="9">
        <f t="shared" si="34"/>
        <v>0</v>
      </c>
      <c r="R128" s="8">
        <f t="shared" si="34"/>
        <v>0</v>
      </c>
      <c r="S128" s="9">
        <f t="shared" si="34"/>
        <v>0</v>
      </c>
      <c r="T128" s="8">
        <f t="shared" si="33"/>
        <v>0</v>
      </c>
      <c r="U128" s="9">
        <f t="shared" si="33"/>
        <v>0</v>
      </c>
      <c r="V128" s="8">
        <f t="shared" si="33"/>
        <v>0</v>
      </c>
      <c r="W128" s="9">
        <f t="shared" si="33"/>
        <v>0</v>
      </c>
      <c r="X128" s="8">
        <f t="shared" si="33"/>
        <v>0</v>
      </c>
      <c r="Y128" s="8">
        <f t="shared" si="23"/>
        <v>0</v>
      </c>
      <c r="Z128" s="8">
        <f t="shared" si="24"/>
        <v>0</v>
      </c>
      <c r="AA128" s="9">
        <v>0</v>
      </c>
      <c r="AB128" s="8">
        <v>0</v>
      </c>
      <c r="AC128" s="9">
        <v>0</v>
      </c>
      <c r="AD128" s="8">
        <v>0</v>
      </c>
      <c r="AE128" s="9">
        <v>0</v>
      </c>
      <c r="AF128" s="8">
        <v>0</v>
      </c>
      <c r="AG128" s="9">
        <v>0</v>
      </c>
      <c r="AH128" s="8">
        <v>0</v>
      </c>
      <c r="AI128" s="9">
        <v>0</v>
      </c>
      <c r="AJ128" s="40">
        <v>0</v>
      </c>
      <c r="AK128" s="9"/>
      <c r="AL128" s="8"/>
      <c r="AM128" s="9">
        <v>0</v>
      </c>
      <c r="AN128" s="40">
        <v>0</v>
      </c>
      <c r="AO128" s="9"/>
      <c r="AP128" s="8">
        <v>0</v>
      </c>
      <c r="AQ128" s="8">
        <f t="shared" si="25"/>
        <v>0</v>
      </c>
      <c r="AR128" s="8">
        <f t="shared" si="26"/>
        <v>0</v>
      </c>
      <c r="AS128" s="9">
        <v>0</v>
      </c>
      <c r="AT128" s="8">
        <v>0</v>
      </c>
      <c r="AU128" s="9">
        <v>0</v>
      </c>
      <c r="AV128" s="8">
        <v>0</v>
      </c>
      <c r="AW128" s="9">
        <v>0</v>
      </c>
      <c r="AX128" s="8">
        <v>0</v>
      </c>
      <c r="AY128" s="9">
        <v>0</v>
      </c>
      <c r="AZ128" s="8">
        <v>0</v>
      </c>
      <c r="BA128" s="9">
        <v>0</v>
      </c>
      <c r="BB128" s="40">
        <v>0</v>
      </c>
      <c r="BC128" s="9"/>
      <c r="BD128" s="8"/>
      <c r="BE128" s="9">
        <v>0</v>
      </c>
      <c r="BF128" s="40">
        <v>0</v>
      </c>
      <c r="BG128" s="9">
        <v>0</v>
      </c>
      <c r="BH128" s="8">
        <v>0</v>
      </c>
      <c r="BI128" s="8">
        <f t="shared" si="27"/>
        <v>0</v>
      </c>
      <c r="BJ128" s="8">
        <f t="shared" si="28"/>
        <v>0</v>
      </c>
      <c r="BK128" s="9">
        <v>0</v>
      </c>
      <c r="BL128" s="8">
        <v>0</v>
      </c>
      <c r="BM128" s="9">
        <v>0</v>
      </c>
      <c r="BN128" s="8">
        <v>0</v>
      </c>
      <c r="BO128" s="9">
        <v>0</v>
      </c>
      <c r="BP128" s="8">
        <v>0</v>
      </c>
      <c r="BQ128" s="9">
        <v>0</v>
      </c>
      <c r="BR128" s="8">
        <v>0</v>
      </c>
      <c r="BS128" s="9">
        <v>0</v>
      </c>
      <c r="BT128" s="40">
        <v>0</v>
      </c>
      <c r="BU128" s="9"/>
      <c r="BV128" s="8"/>
      <c r="BW128" s="9">
        <v>0</v>
      </c>
      <c r="BX128" s="40">
        <v>0</v>
      </c>
      <c r="BY128" s="9">
        <v>0</v>
      </c>
      <c r="BZ128" s="8">
        <v>0</v>
      </c>
      <c r="CA128" s="8">
        <f t="shared" si="29"/>
        <v>0</v>
      </c>
      <c r="CB128" s="8">
        <f t="shared" si="30"/>
        <v>0</v>
      </c>
      <c r="CC128" s="9">
        <v>0</v>
      </c>
      <c r="CD128" s="8">
        <v>0</v>
      </c>
      <c r="CE128" s="9">
        <v>0</v>
      </c>
      <c r="CF128" s="8">
        <v>0</v>
      </c>
      <c r="CG128" s="9">
        <v>0</v>
      </c>
      <c r="CH128" s="8">
        <v>0</v>
      </c>
      <c r="CI128" s="9">
        <v>0</v>
      </c>
      <c r="CJ128" s="8">
        <v>0</v>
      </c>
      <c r="CK128" s="9">
        <v>0</v>
      </c>
      <c r="CL128" s="40">
        <v>0</v>
      </c>
      <c r="CM128" s="9"/>
      <c r="CN128" s="8"/>
      <c r="CO128" s="9">
        <v>0</v>
      </c>
      <c r="CP128" s="40">
        <v>0</v>
      </c>
      <c r="CQ128" s="9">
        <v>0</v>
      </c>
      <c r="CR128" s="8">
        <v>0</v>
      </c>
    </row>
    <row r="129" spans="1:96" x14ac:dyDescent="0.25">
      <c r="A129" s="12">
        <v>103</v>
      </c>
      <c r="B129" s="18" t="s">
        <v>97</v>
      </c>
      <c r="C129" s="12">
        <v>330091</v>
      </c>
      <c r="D129" s="25" t="s">
        <v>156</v>
      </c>
      <c r="E129" s="25" t="s">
        <v>155</v>
      </c>
      <c r="F129" s="31" t="s">
        <v>157</v>
      </c>
      <c r="G129" s="8">
        <f t="shared" si="21"/>
        <v>22895416.050000001</v>
      </c>
      <c r="H129" s="8">
        <f t="shared" si="22"/>
        <v>19312431.98</v>
      </c>
      <c r="I129" s="9">
        <f t="shared" si="34"/>
        <v>10707</v>
      </c>
      <c r="J129" s="8">
        <f t="shared" si="34"/>
        <v>9458504.3900000006</v>
      </c>
      <c r="K129" s="9">
        <f t="shared" si="34"/>
        <v>919</v>
      </c>
      <c r="L129" s="8">
        <f t="shared" si="34"/>
        <v>405163.19</v>
      </c>
      <c r="M129" s="9">
        <f t="shared" si="34"/>
        <v>5892</v>
      </c>
      <c r="N129" s="8">
        <f t="shared" si="34"/>
        <v>9448764.4000000004</v>
      </c>
      <c r="O129" s="9">
        <f t="shared" si="34"/>
        <v>155</v>
      </c>
      <c r="P129" s="8">
        <f t="shared" si="34"/>
        <v>1148444.5</v>
      </c>
      <c r="Q129" s="9">
        <f t="shared" si="34"/>
        <v>105</v>
      </c>
      <c r="R129" s="8">
        <f t="shared" si="34"/>
        <v>1464205.43</v>
      </c>
      <c r="S129" s="9">
        <f t="shared" si="34"/>
        <v>0</v>
      </c>
      <c r="T129" s="8">
        <f t="shared" si="33"/>
        <v>0</v>
      </c>
      <c r="U129" s="9">
        <f t="shared" si="33"/>
        <v>0</v>
      </c>
      <c r="V129" s="8">
        <f t="shared" si="33"/>
        <v>0</v>
      </c>
      <c r="W129" s="9">
        <f t="shared" si="33"/>
        <v>417</v>
      </c>
      <c r="X129" s="8">
        <f t="shared" si="33"/>
        <v>970334.14</v>
      </c>
      <c r="Y129" s="8">
        <f t="shared" si="23"/>
        <v>5854540.0899999999</v>
      </c>
      <c r="Z129" s="8">
        <f t="shared" si="24"/>
        <v>4958794.0599999996</v>
      </c>
      <c r="AA129" s="9">
        <v>2677</v>
      </c>
      <c r="AB129" s="8">
        <v>2416900.52</v>
      </c>
      <c r="AC129" s="9">
        <v>230</v>
      </c>
      <c r="AD129" s="8">
        <v>101290.8</v>
      </c>
      <c r="AE129" s="9">
        <v>1473</v>
      </c>
      <c r="AF129" s="8">
        <v>2440602.7400000002</v>
      </c>
      <c r="AG129" s="9">
        <v>39</v>
      </c>
      <c r="AH129" s="8">
        <v>287111.13</v>
      </c>
      <c r="AI129" s="9">
        <v>26</v>
      </c>
      <c r="AJ129" s="40">
        <v>366051.36</v>
      </c>
      <c r="AK129" s="9"/>
      <c r="AL129" s="8"/>
      <c r="AM129" s="9">
        <v>0</v>
      </c>
      <c r="AN129" s="40">
        <v>0</v>
      </c>
      <c r="AO129" s="9">
        <v>104</v>
      </c>
      <c r="AP129" s="8">
        <v>242583.54</v>
      </c>
      <c r="AQ129" s="8">
        <f t="shared" si="25"/>
        <v>5854540.0899999999</v>
      </c>
      <c r="AR129" s="8">
        <f t="shared" si="26"/>
        <v>4958794.0599999996</v>
      </c>
      <c r="AS129" s="9">
        <v>2677</v>
      </c>
      <c r="AT129" s="8">
        <v>2416900.52</v>
      </c>
      <c r="AU129" s="9">
        <v>230</v>
      </c>
      <c r="AV129" s="8">
        <v>101290.8</v>
      </c>
      <c r="AW129" s="9">
        <v>1473</v>
      </c>
      <c r="AX129" s="8">
        <v>2440602.7400000002</v>
      </c>
      <c r="AY129" s="9">
        <v>39</v>
      </c>
      <c r="AZ129" s="8">
        <v>287111.13</v>
      </c>
      <c r="BA129" s="9">
        <v>26</v>
      </c>
      <c r="BB129" s="40">
        <v>366051.36</v>
      </c>
      <c r="BC129" s="9"/>
      <c r="BD129" s="8"/>
      <c r="BE129" s="9">
        <v>0</v>
      </c>
      <c r="BF129" s="40">
        <v>0</v>
      </c>
      <c r="BG129" s="9">
        <v>104</v>
      </c>
      <c r="BH129" s="8">
        <v>242583.54</v>
      </c>
      <c r="BI129" s="8">
        <f t="shared" si="27"/>
        <v>5854540.0800000001</v>
      </c>
      <c r="BJ129" s="8">
        <f t="shared" si="28"/>
        <v>4958794.0599999996</v>
      </c>
      <c r="BK129" s="9">
        <v>2677</v>
      </c>
      <c r="BL129" s="8">
        <v>2416900.52</v>
      </c>
      <c r="BM129" s="9">
        <v>230</v>
      </c>
      <c r="BN129" s="8">
        <v>101290.8</v>
      </c>
      <c r="BO129" s="9">
        <v>1473</v>
      </c>
      <c r="BP129" s="8">
        <v>2440602.7400000002</v>
      </c>
      <c r="BQ129" s="9">
        <v>39</v>
      </c>
      <c r="BR129" s="8">
        <v>287111.13</v>
      </c>
      <c r="BS129" s="9">
        <v>26</v>
      </c>
      <c r="BT129" s="40">
        <v>366051.36</v>
      </c>
      <c r="BU129" s="9"/>
      <c r="BV129" s="8"/>
      <c r="BW129" s="9">
        <v>0</v>
      </c>
      <c r="BX129" s="40">
        <v>0</v>
      </c>
      <c r="BY129" s="9">
        <v>104</v>
      </c>
      <c r="BZ129" s="8">
        <v>242583.53</v>
      </c>
      <c r="CA129" s="8">
        <f t="shared" si="29"/>
        <v>5331795.79</v>
      </c>
      <c r="CB129" s="8">
        <f t="shared" si="30"/>
        <v>4436049.8</v>
      </c>
      <c r="CC129" s="9">
        <v>2676</v>
      </c>
      <c r="CD129" s="8">
        <v>2207802.83</v>
      </c>
      <c r="CE129" s="9">
        <v>229</v>
      </c>
      <c r="CF129" s="8">
        <v>101290.79</v>
      </c>
      <c r="CG129" s="9">
        <v>1473</v>
      </c>
      <c r="CH129" s="8">
        <v>2126956.1800000002</v>
      </c>
      <c r="CI129" s="9">
        <v>38</v>
      </c>
      <c r="CJ129" s="8">
        <v>287111.11</v>
      </c>
      <c r="CK129" s="9">
        <v>27</v>
      </c>
      <c r="CL129" s="40">
        <v>366051.35</v>
      </c>
      <c r="CM129" s="9"/>
      <c r="CN129" s="8"/>
      <c r="CO129" s="9">
        <v>0</v>
      </c>
      <c r="CP129" s="40">
        <v>0</v>
      </c>
      <c r="CQ129" s="9">
        <v>105</v>
      </c>
      <c r="CR129" s="8">
        <v>242583.53</v>
      </c>
    </row>
    <row r="130" spans="1:96" x14ac:dyDescent="0.25">
      <c r="A130" s="12"/>
      <c r="B130" s="17" t="s">
        <v>98</v>
      </c>
      <c r="C130" s="12"/>
      <c r="D130" s="25"/>
      <c r="E130" s="26" t="s">
        <v>155</v>
      </c>
      <c r="F130" s="31"/>
      <c r="G130" s="8">
        <f t="shared" si="21"/>
        <v>0</v>
      </c>
      <c r="H130" s="8">
        <f t="shared" si="22"/>
        <v>0</v>
      </c>
      <c r="I130" s="9">
        <f t="shared" si="34"/>
        <v>0</v>
      </c>
      <c r="J130" s="8">
        <f t="shared" si="34"/>
        <v>0</v>
      </c>
      <c r="K130" s="9">
        <f t="shared" si="34"/>
        <v>0</v>
      </c>
      <c r="L130" s="8">
        <f t="shared" si="34"/>
        <v>0</v>
      </c>
      <c r="M130" s="9">
        <f t="shared" si="34"/>
        <v>0</v>
      </c>
      <c r="N130" s="8">
        <f t="shared" si="34"/>
        <v>0</v>
      </c>
      <c r="O130" s="9">
        <f t="shared" si="34"/>
        <v>0</v>
      </c>
      <c r="P130" s="8">
        <f t="shared" si="34"/>
        <v>0</v>
      </c>
      <c r="Q130" s="9">
        <f t="shared" si="34"/>
        <v>0</v>
      </c>
      <c r="R130" s="8">
        <f t="shared" si="34"/>
        <v>0</v>
      </c>
      <c r="S130" s="9">
        <f t="shared" si="34"/>
        <v>0</v>
      </c>
      <c r="T130" s="8">
        <f t="shared" si="33"/>
        <v>0</v>
      </c>
      <c r="U130" s="9">
        <f t="shared" si="33"/>
        <v>0</v>
      </c>
      <c r="V130" s="8">
        <f t="shared" si="33"/>
        <v>0</v>
      </c>
      <c r="W130" s="9">
        <f t="shared" si="33"/>
        <v>0</v>
      </c>
      <c r="X130" s="8">
        <f t="shared" si="33"/>
        <v>0</v>
      </c>
      <c r="Y130" s="8">
        <f t="shared" si="23"/>
        <v>0</v>
      </c>
      <c r="Z130" s="8">
        <f t="shared" si="24"/>
        <v>0</v>
      </c>
      <c r="AA130" s="9">
        <v>0</v>
      </c>
      <c r="AB130" s="8">
        <v>0</v>
      </c>
      <c r="AC130" s="9">
        <v>0</v>
      </c>
      <c r="AD130" s="8">
        <v>0</v>
      </c>
      <c r="AE130" s="9">
        <v>0</v>
      </c>
      <c r="AF130" s="8">
        <v>0</v>
      </c>
      <c r="AG130" s="9">
        <v>0</v>
      </c>
      <c r="AH130" s="8">
        <v>0</v>
      </c>
      <c r="AI130" s="9">
        <v>0</v>
      </c>
      <c r="AJ130" s="40">
        <v>0</v>
      </c>
      <c r="AK130" s="9"/>
      <c r="AL130" s="8"/>
      <c r="AM130" s="9">
        <v>0</v>
      </c>
      <c r="AN130" s="40">
        <v>0</v>
      </c>
      <c r="AO130" s="9"/>
      <c r="AP130" s="8">
        <v>0</v>
      </c>
      <c r="AQ130" s="8">
        <f t="shared" si="25"/>
        <v>0</v>
      </c>
      <c r="AR130" s="8">
        <f t="shared" si="26"/>
        <v>0</v>
      </c>
      <c r="AS130" s="9">
        <v>0</v>
      </c>
      <c r="AT130" s="8">
        <v>0</v>
      </c>
      <c r="AU130" s="9">
        <v>0</v>
      </c>
      <c r="AV130" s="8">
        <v>0</v>
      </c>
      <c r="AW130" s="9">
        <v>0</v>
      </c>
      <c r="AX130" s="8">
        <v>0</v>
      </c>
      <c r="AY130" s="9">
        <v>0</v>
      </c>
      <c r="AZ130" s="8">
        <v>0</v>
      </c>
      <c r="BA130" s="9">
        <v>0</v>
      </c>
      <c r="BB130" s="40">
        <v>0</v>
      </c>
      <c r="BC130" s="9"/>
      <c r="BD130" s="8"/>
      <c r="BE130" s="9">
        <v>0</v>
      </c>
      <c r="BF130" s="40">
        <v>0</v>
      </c>
      <c r="BG130" s="9">
        <v>0</v>
      </c>
      <c r="BH130" s="8">
        <v>0</v>
      </c>
      <c r="BI130" s="8">
        <f t="shared" si="27"/>
        <v>0</v>
      </c>
      <c r="BJ130" s="8">
        <f t="shared" si="28"/>
        <v>0</v>
      </c>
      <c r="BK130" s="9">
        <v>0</v>
      </c>
      <c r="BL130" s="8">
        <v>0</v>
      </c>
      <c r="BM130" s="9">
        <v>0</v>
      </c>
      <c r="BN130" s="8">
        <v>0</v>
      </c>
      <c r="BO130" s="9">
        <v>0</v>
      </c>
      <c r="BP130" s="8">
        <v>0</v>
      </c>
      <c r="BQ130" s="9">
        <v>0</v>
      </c>
      <c r="BR130" s="8">
        <v>0</v>
      </c>
      <c r="BS130" s="9">
        <v>0</v>
      </c>
      <c r="BT130" s="40">
        <v>0</v>
      </c>
      <c r="BU130" s="9"/>
      <c r="BV130" s="8"/>
      <c r="BW130" s="9">
        <v>0</v>
      </c>
      <c r="BX130" s="40">
        <v>0</v>
      </c>
      <c r="BY130" s="9">
        <v>0</v>
      </c>
      <c r="BZ130" s="8">
        <v>0</v>
      </c>
      <c r="CA130" s="8">
        <f t="shared" si="29"/>
        <v>0</v>
      </c>
      <c r="CB130" s="8">
        <f t="shared" si="30"/>
        <v>0</v>
      </c>
      <c r="CC130" s="9">
        <v>0</v>
      </c>
      <c r="CD130" s="8">
        <v>0</v>
      </c>
      <c r="CE130" s="9">
        <v>0</v>
      </c>
      <c r="CF130" s="8">
        <v>0</v>
      </c>
      <c r="CG130" s="9">
        <v>0</v>
      </c>
      <c r="CH130" s="8">
        <v>0</v>
      </c>
      <c r="CI130" s="9">
        <v>0</v>
      </c>
      <c r="CJ130" s="8">
        <v>0</v>
      </c>
      <c r="CK130" s="9">
        <v>0</v>
      </c>
      <c r="CL130" s="40">
        <v>0</v>
      </c>
      <c r="CM130" s="9"/>
      <c r="CN130" s="8"/>
      <c r="CO130" s="9">
        <v>0</v>
      </c>
      <c r="CP130" s="40">
        <v>0</v>
      </c>
      <c r="CQ130" s="9">
        <v>0</v>
      </c>
      <c r="CR130" s="8">
        <v>0</v>
      </c>
    </row>
    <row r="131" spans="1:96" x14ac:dyDescent="0.25">
      <c r="A131" s="12">
        <v>104</v>
      </c>
      <c r="B131" s="18" t="s">
        <v>99</v>
      </c>
      <c r="C131" s="12">
        <v>330093</v>
      </c>
      <c r="D131" s="25" t="s">
        <v>174</v>
      </c>
      <c r="E131" s="25" t="s">
        <v>155</v>
      </c>
      <c r="F131" s="31" t="s">
        <v>175</v>
      </c>
      <c r="G131" s="8">
        <f t="shared" si="21"/>
        <v>3451646.65</v>
      </c>
      <c r="H131" s="8">
        <f t="shared" si="22"/>
        <v>1820982.2</v>
      </c>
      <c r="I131" s="9">
        <f t="shared" si="34"/>
        <v>1846</v>
      </c>
      <c r="J131" s="8">
        <f t="shared" si="34"/>
        <v>1194343.42</v>
      </c>
      <c r="K131" s="9">
        <f t="shared" si="34"/>
        <v>187</v>
      </c>
      <c r="L131" s="8">
        <f t="shared" si="34"/>
        <v>84833.29</v>
      </c>
      <c r="M131" s="9">
        <f t="shared" si="34"/>
        <v>885</v>
      </c>
      <c r="N131" s="8">
        <f t="shared" si="34"/>
        <v>541805.49</v>
      </c>
      <c r="O131" s="9">
        <f t="shared" si="34"/>
        <v>24</v>
      </c>
      <c r="P131" s="8">
        <f t="shared" si="34"/>
        <v>187701.79</v>
      </c>
      <c r="Q131" s="9">
        <f t="shared" si="34"/>
        <v>56</v>
      </c>
      <c r="R131" s="8">
        <f t="shared" si="34"/>
        <v>1062019.0900000001</v>
      </c>
      <c r="S131" s="9">
        <f t="shared" si="34"/>
        <v>0</v>
      </c>
      <c r="T131" s="8">
        <f t="shared" si="33"/>
        <v>0</v>
      </c>
      <c r="U131" s="9">
        <f t="shared" si="33"/>
        <v>0</v>
      </c>
      <c r="V131" s="8">
        <f t="shared" si="33"/>
        <v>0</v>
      </c>
      <c r="W131" s="9">
        <f t="shared" si="33"/>
        <v>214</v>
      </c>
      <c r="X131" s="8">
        <f t="shared" si="33"/>
        <v>380943.57</v>
      </c>
      <c r="Y131" s="8">
        <f t="shared" si="23"/>
        <v>869655.49</v>
      </c>
      <c r="Z131" s="8">
        <f t="shared" si="24"/>
        <v>461989.38</v>
      </c>
      <c r="AA131" s="9">
        <v>462</v>
      </c>
      <c r="AB131" s="8">
        <v>301890.33</v>
      </c>
      <c r="AC131" s="9">
        <v>47</v>
      </c>
      <c r="AD131" s="8">
        <v>21208.32</v>
      </c>
      <c r="AE131" s="9">
        <v>221</v>
      </c>
      <c r="AF131" s="8">
        <v>138890.73000000001</v>
      </c>
      <c r="AG131" s="9">
        <v>6</v>
      </c>
      <c r="AH131" s="8">
        <v>46925.45</v>
      </c>
      <c r="AI131" s="9">
        <v>14</v>
      </c>
      <c r="AJ131" s="40">
        <v>265504.77</v>
      </c>
      <c r="AK131" s="9"/>
      <c r="AL131" s="8"/>
      <c r="AM131" s="9">
        <v>0</v>
      </c>
      <c r="AN131" s="40">
        <v>0</v>
      </c>
      <c r="AO131" s="9">
        <v>54</v>
      </c>
      <c r="AP131" s="8">
        <v>95235.89</v>
      </c>
      <c r="AQ131" s="8">
        <f t="shared" si="25"/>
        <v>869655.49</v>
      </c>
      <c r="AR131" s="8">
        <f t="shared" si="26"/>
        <v>461989.38</v>
      </c>
      <c r="AS131" s="9">
        <v>462</v>
      </c>
      <c r="AT131" s="8">
        <v>301890.33</v>
      </c>
      <c r="AU131" s="9">
        <v>47</v>
      </c>
      <c r="AV131" s="8">
        <v>21208.32</v>
      </c>
      <c r="AW131" s="9">
        <v>221</v>
      </c>
      <c r="AX131" s="8">
        <v>138890.73000000001</v>
      </c>
      <c r="AY131" s="9">
        <v>6</v>
      </c>
      <c r="AZ131" s="8">
        <v>46925.45</v>
      </c>
      <c r="BA131" s="9">
        <v>14</v>
      </c>
      <c r="BB131" s="40">
        <v>265504.77</v>
      </c>
      <c r="BC131" s="9"/>
      <c r="BD131" s="8"/>
      <c r="BE131" s="9">
        <v>0</v>
      </c>
      <c r="BF131" s="40">
        <v>0</v>
      </c>
      <c r="BG131" s="9">
        <v>54</v>
      </c>
      <c r="BH131" s="8">
        <v>95235.89</v>
      </c>
      <c r="BI131" s="8">
        <f t="shared" si="27"/>
        <v>869655.49</v>
      </c>
      <c r="BJ131" s="8">
        <f t="shared" si="28"/>
        <v>461989.38</v>
      </c>
      <c r="BK131" s="9">
        <v>462</v>
      </c>
      <c r="BL131" s="8">
        <v>301890.33</v>
      </c>
      <c r="BM131" s="9">
        <v>47</v>
      </c>
      <c r="BN131" s="8">
        <v>21208.32</v>
      </c>
      <c r="BO131" s="9">
        <v>221</v>
      </c>
      <c r="BP131" s="8">
        <v>138890.73000000001</v>
      </c>
      <c r="BQ131" s="9">
        <v>6</v>
      </c>
      <c r="BR131" s="8">
        <v>46925.45</v>
      </c>
      <c r="BS131" s="9">
        <v>14</v>
      </c>
      <c r="BT131" s="40">
        <v>265504.77</v>
      </c>
      <c r="BU131" s="9"/>
      <c r="BV131" s="8"/>
      <c r="BW131" s="9">
        <v>0</v>
      </c>
      <c r="BX131" s="40">
        <v>0</v>
      </c>
      <c r="BY131" s="9">
        <v>53</v>
      </c>
      <c r="BZ131" s="8">
        <v>95235.89</v>
      </c>
      <c r="CA131" s="8">
        <f t="shared" si="29"/>
        <v>842680.18</v>
      </c>
      <c r="CB131" s="8">
        <f t="shared" si="30"/>
        <v>435014.06</v>
      </c>
      <c r="CC131" s="9">
        <v>460</v>
      </c>
      <c r="CD131" s="8">
        <v>288672.43</v>
      </c>
      <c r="CE131" s="9">
        <v>46</v>
      </c>
      <c r="CF131" s="8">
        <v>21208.33</v>
      </c>
      <c r="CG131" s="9">
        <v>222</v>
      </c>
      <c r="CH131" s="8">
        <v>125133.3</v>
      </c>
      <c r="CI131" s="9">
        <v>6</v>
      </c>
      <c r="CJ131" s="8">
        <v>46925.440000000002</v>
      </c>
      <c r="CK131" s="9">
        <v>14</v>
      </c>
      <c r="CL131" s="40">
        <v>265504.78000000003</v>
      </c>
      <c r="CM131" s="9"/>
      <c r="CN131" s="8"/>
      <c r="CO131" s="9">
        <v>0</v>
      </c>
      <c r="CP131" s="40">
        <v>0</v>
      </c>
      <c r="CQ131" s="9">
        <v>53</v>
      </c>
      <c r="CR131" s="8">
        <v>95235.9</v>
      </c>
    </row>
    <row r="132" spans="1:96" x14ac:dyDescent="0.25">
      <c r="A132" s="12"/>
      <c r="B132" s="17" t="s">
        <v>100</v>
      </c>
      <c r="C132" s="12"/>
      <c r="D132" s="25"/>
      <c r="E132" s="26" t="s">
        <v>160</v>
      </c>
      <c r="F132" s="31"/>
      <c r="G132" s="8">
        <f t="shared" si="21"/>
        <v>0</v>
      </c>
      <c r="H132" s="8">
        <f t="shared" si="22"/>
        <v>0</v>
      </c>
      <c r="I132" s="9">
        <f t="shared" si="34"/>
        <v>0</v>
      </c>
      <c r="J132" s="8">
        <f t="shared" si="34"/>
        <v>0</v>
      </c>
      <c r="K132" s="9">
        <f t="shared" si="34"/>
        <v>0</v>
      </c>
      <c r="L132" s="8">
        <f t="shared" si="34"/>
        <v>0</v>
      </c>
      <c r="M132" s="9">
        <f t="shared" si="34"/>
        <v>0</v>
      </c>
      <c r="N132" s="8">
        <f t="shared" si="34"/>
        <v>0</v>
      </c>
      <c r="O132" s="9">
        <f t="shared" si="34"/>
        <v>0</v>
      </c>
      <c r="P132" s="8">
        <f t="shared" si="34"/>
        <v>0</v>
      </c>
      <c r="Q132" s="9">
        <f t="shared" si="34"/>
        <v>0</v>
      </c>
      <c r="R132" s="8">
        <f t="shared" si="34"/>
        <v>0</v>
      </c>
      <c r="S132" s="9">
        <f t="shared" si="34"/>
        <v>0</v>
      </c>
      <c r="T132" s="8">
        <f t="shared" si="33"/>
        <v>0</v>
      </c>
      <c r="U132" s="9">
        <f t="shared" si="33"/>
        <v>0</v>
      </c>
      <c r="V132" s="8">
        <f t="shared" si="33"/>
        <v>0</v>
      </c>
      <c r="W132" s="9">
        <f t="shared" si="33"/>
        <v>0</v>
      </c>
      <c r="X132" s="8">
        <f t="shared" si="33"/>
        <v>0</v>
      </c>
      <c r="Y132" s="8">
        <f t="shared" si="23"/>
        <v>0</v>
      </c>
      <c r="Z132" s="8">
        <f t="shared" si="24"/>
        <v>0</v>
      </c>
      <c r="AA132" s="9">
        <v>0</v>
      </c>
      <c r="AB132" s="8">
        <v>0</v>
      </c>
      <c r="AC132" s="9">
        <v>0</v>
      </c>
      <c r="AD132" s="8">
        <v>0</v>
      </c>
      <c r="AE132" s="9">
        <v>0</v>
      </c>
      <c r="AF132" s="8">
        <v>0</v>
      </c>
      <c r="AG132" s="9">
        <v>0</v>
      </c>
      <c r="AH132" s="8">
        <v>0</v>
      </c>
      <c r="AI132" s="9">
        <v>0</v>
      </c>
      <c r="AJ132" s="40">
        <v>0</v>
      </c>
      <c r="AK132" s="9"/>
      <c r="AL132" s="8"/>
      <c r="AM132" s="9">
        <v>0</v>
      </c>
      <c r="AN132" s="40">
        <v>0</v>
      </c>
      <c r="AO132" s="9"/>
      <c r="AP132" s="8">
        <v>0</v>
      </c>
      <c r="AQ132" s="8">
        <f t="shared" si="25"/>
        <v>0</v>
      </c>
      <c r="AR132" s="8">
        <f t="shared" si="26"/>
        <v>0</v>
      </c>
      <c r="AS132" s="9">
        <v>0</v>
      </c>
      <c r="AT132" s="8">
        <v>0</v>
      </c>
      <c r="AU132" s="9">
        <v>0</v>
      </c>
      <c r="AV132" s="8">
        <v>0</v>
      </c>
      <c r="AW132" s="9">
        <v>0</v>
      </c>
      <c r="AX132" s="8">
        <v>0</v>
      </c>
      <c r="AY132" s="9">
        <v>0</v>
      </c>
      <c r="AZ132" s="8">
        <v>0</v>
      </c>
      <c r="BA132" s="9">
        <v>0</v>
      </c>
      <c r="BB132" s="40">
        <v>0</v>
      </c>
      <c r="BC132" s="9"/>
      <c r="BD132" s="8"/>
      <c r="BE132" s="9">
        <v>0</v>
      </c>
      <c r="BF132" s="40">
        <v>0</v>
      </c>
      <c r="BG132" s="9">
        <v>0</v>
      </c>
      <c r="BH132" s="8">
        <v>0</v>
      </c>
      <c r="BI132" s="8">
        <f t="shared" si="27"/>
        <v>0</v>
      </c>
      <c r="BJ132" s="8">
        <f t="shared" si="28"/>
        <v>0</v>
      </c>
      <c r="BK132" s="9">
        <v>0</v>
      </c>
      <c r="BL132" s="8">
        <v>0</v>
      </c>
      <c r="BM132" s="9">
        <v>0</v>
      </c>
      <c r="BN132" s="8">
        <v>0</v>
      </c>
      <c r="BO132" s="9">
        <v>0</v>
      </c>
      <c r="BP132" s="8">
        <v>0</v>
      </c>
      <c r="BQ132" s="9">
        <v>0</v>
      </c>
      <c r="BR132" s="8">
        <v>0</v>
      </c>
      <c r="BS132" s="9">
        <v>0</v>
      </c>
      <c r="BT132" s="40">
        <v>0</v>
      </c>
      <c r="BU132" s="9"/>
      <c r="BV132" s="8"/>
      <c r="BW132" s="9">
        <v>0</v>
      </c>
      <c r="BX132" s="40">
        <v>0</v>
      </c>
      <c r="BY132" s="9">
        <v>0</v>
      </c>
      <c r="BZ132" s="8">
        <v>0</v>
      </c>
      <c r="CA132" s="8">
        <f t="shared" si="29"/>
        <v>0</v>
      </c>
      <c r="CB132" s="8">
        <f t="shared" si="30"/>
        <v>0</v>
      </c>
      <c r="CC132" s="9">
        <v>0</v>
      </c>
      <c r="CD132" s="8">
        <v>0</v>
      </c>
      <c r="CE132" s="9">
        <v>0</v>
      </c>
      <c r="CF132" s="8">
        <v>0</v>
      </c>
      <c r="CG132" s="9">
        <v>0</v>
      </c>
      <c r="CH132" s="8">
        <v>0</v>
      </c>
      <c r="CI132" s="9">
        <v>0</v>
      </c>
      <c r="CJ132" s="8">
        <v>0</v>
      </c>
      <c r="CK132" s="9">
        <v>0</v>
      </c>
      <c r="CL132" s="40">
        <v>0</v>
      </c>
      <c r="CM132" s="9"/>
      <c r="CN132" s="8"/>
      <c r="CO132" s="9">
        <v>0</v>
      </c>
      <c r="CP132" s="40">
        <v>0</v>
      </c>
      <c r="CQ132" s="9">
        <v>0</v>
      </c>
      <c r="CR132" s="8">
        <v>0</v>
      </c>
    </row>
    <row r="133" spans="1:96" ht="30" x14ac:dyDescent="0.25">
      <c r="A133" s="12">
        <v>105</v>
      </c>
      <c r="B133" s="18" t="s">
        <v>143</v>
      </c>
      <c r="C133" s="12">
        <v>330353</v>
      </c>
      <c r="D133" s="25" t="s">
        <v>169</v>
      </c>
      <c r="E133" s="25" t="s">
        <v>160</v>
      </c>
      <c r="F133" s="31" t="s">
        <v>170</v>
      </c>
      <c r="G133" s="8">
        <f t="shared" si="21"/>
        <v>16733395.65</v>
      </c>
      <c r="H133" s="8">
        <f t="shared" si="22"/>
        <v>0</v>
      </c>
      <c r="I133" s="9">
        <f t="shared" si="34"/>
        <v>0</v>
      </c>
      <c r="J133" s="8">
        <f t="shared" si="34"/>
        <v>0</v>
      </c>
      <c r="K133" s="9">
        <f t="shared" si="34"/>
        <v>0</v>
      </c>
      <c r="L133" s="8">
        <f t="shared" si="34"/>
        <v>0</v>
      </c>
      <c r="M133" s="9">
        <f t="shared" si="34"/>
        <v>0</v>
      </c>
      <c r="N133" s="8">
        <f t="shared" si="34"/>
        <v>0</v>
      </c>
      <c r="O133" s="9">
        <f t="shared" si="34"/>
        <v>0</v>
      </c>
      <c r="P133" s="8">
        <f t="shared" si="34"/>
        <v>0</v>
      </c>
      <c r="Q133" s="9">
        <f t="shared" si="34"/>
        <v>114</v>
      </c>
      <c r="R133" s="8">
        <f t="shared" si="34"/>
        <v>16733395.65</v>
      </c>
      <c r="S133" s="9">
        <f t="shared" si="34"/>
        <v>0</v>
      </c>
      <c r="T133" s="8">
        <f t="shared" si="33"/>
        <v>0</v>
      </c>
      <c r="U133" s="9">
        <f t="shared" si="33"/>
        <v>100</v>
      </c>
      <c r="V133" s="8">
        <f t="shared" si="33"/>
        <v>16279132.35</v>
      </c>
      <c r="W133" s="9">
        <f t="shared" si="33"/>
        <v>0</v>
      </c>
      <c r="X133" s="8">
        <f t="shared" si="33"/>
        <v>0</v>
      </c>
      <c r="Y133" s="8">
        <f t="shared" si="23"/>
        <v>4183348.91</v>
      </c>
      <c r="Z133" s="8">
        <f t="shared" si="24"/>
        <v>0</v>
      </c>
      <c r="AA133" s="9">
        <v>0</v>
      </c>
      <c r="AB133" s="8">
        <v>0</v>
      </c>
      <c r="AC133" s="9">
        <v>0</v>
      </c>
      <c r="AD133" s="8">
        <v>0</v>
      </c>
      <c r="AE133" s="9">
        <v>0</v>
      </c>
      <c r="AF133" s="8">
        <v>0</v>
      </c>
      <c r="AG133" s="9">
        <v>0</v>
      </c>
      <c r="AH133" s="8">
        <v>0</v>
      </c>
      <c r="AI133" s="9">
        <v>29</v>
      </c>
      <c r="AJ133" s="40">
        <v>4183348.91</v>
      </c>
      <c r="AK133" s="9"/>
      <c r="AL133" s="8"/>
      <c r="AM133" s="9">
        <v>25</v>
      </c>
      <c r="AN133" s="40">
        <v>4069783.09</v>
      </c>
      <c r="AO133" s="9"/>
      <c r="AP133" s="8">
        <v>0</v>
      </c>
      <c r="AQ133" s="8">
        <f t="shared" si="25"/>
        <v>4183348.91</v>
      </c>
      <c r="AR133" s="8">
        <f t="shared" si="26"/>
        <v>0</v>
      </c>
      <c r="AS133" s="9">
        <v>0</v>
      </c>
      <c r="AT133" s="8">
        <v>0</v>
      </c>
      <c r="AU133" s="9">
        <v>0</v>
      </c>
      <c r="AV133" s="8">
        <v>0</v>
      </c>
      <c r="AW133" s="9">
        <v>0</v>
      </c>
      <c r="AX133" s="8">
        <v>0</v>
      </c>
      <c r="AY133" s="9">
        <v>0</v>
      </c>
      <c r="AZ133" s="8">
        <v>0</v>
      </c>
      <c r="BA133" s="9">
        <v>29</v>
      </c>
      <c r="BB133" s="40">
        <v>4183348.91</v>
      </c>
      <c r="BC133" s="9"/>
      <c r="BD133" s="8"/>
      <c r="BE133" s="9">
        <v>25</v>
      </c>
      <c r="BF133" s="40">
        <v>4069783.09</v>
      </c>
      <c r="BG133" s="9">
        <v>0</v>
      </c>
      <c r="BH133" s="8">
        <v>0</v>
      </c>
      <c r="BI133" s="8">
        <f t="shared" si="27"/>
        <v>4183348.91</v>
      </c>
      <c r="BJ133" s="8">
        <f t="shared" si="28"/>
        <v>0</v>
      </c>
      <c r="BK133" s="9">
        <v>0</v>
      </c>
      <c r="BL133" s="8">
        <v>0</v>
      </c>
      <c r="BM133" s="9">
        <v>0</v>
      </c>
      <c r="BN133" s="8">
        <v>0</v>
      </c>
      <c r="BO133" s="9">
        <v>0</v>
      </c>
      <c r="BP133" s="8">
        <v>0</v>
      </c>
      <c r="BQ133" s="9">
        <v>0</v>
      </c>
      <c r="BR133" s="8">
        <v>0</v>
      </c>
      <c r="BS133" s="9">
        <v>29</v>
      </c>
      <c r="BT133" s="40">
        <v>4183348.91</v>
      </c>
      <c r="BU133" s="9"/>
      <c r="BV133" s="8"/>
      <c r="BW133" s="9">
        <v>25</v>
      </c>
      <c r="BX133" s="40">
        <v>4069783.09</v>
      </c>
      <c r="BY133" s="9">
        <v>0</v>
      </c>
      <c r="BZ133" s="8">
        <v>0</v>
      </c>
      <c r="CA133" s="8">
        <f t="shared" si="29"/>
        <v>4183348.92</v>
      </c>
      <c r="CB133" s="8">
        <f t="shared" si="30"/>
        <v>0</v>
      </c>
      <c r="CC133" s="9">
        <v>0</v>
      </c>
      <c r="CD133" s="8">
        <v>0</v>
      </c>
      <c r="CE133" s="9">
        <v>0</v>
      </c>
      <c r="CF133" s="8">
        <v>0</v>
      </c>
      <c r="CG133" s="9">
        <v>0</v>
      </c>
      <c r="CH133" s="8">
        <v>0</v>
      </c>
      <c r="CI133" s="9">
        <v>0</v>
      </c>
      <c r="CJ133" s="8">
        <v>0</v>
      </c>
      <c r="CK133" s="9">
        <v>27</v>
      </c>
      <c r="CL133" s="40">
        <v>4183348.92</v>
      </c>
      <c r="CM133" s="9"/>
      <c r="CN133" s="8"/>
      <c r="CO133" s="9">
        <v>25</v>
      </c>
      <c r="CP133" s="40">
        <v>4069783.08</v>
      </c>
      <c r="CQ133" s="9">
        <v>0</v>
      </c>
      <c r="CR133" s="8">
        <v>0</v>
      </c>
    </row>
    <row r="134" spans="1:96" x14ac:dyDescent="0.25">
      <c r="A134" s="12"/>
      <c r="B134" s="17" t="s">
        <v>102</v>
      </c>
      <c r="C134" s="12"/>
      <c r="D134" s="25"/>
      <c r="E134" s="26" t="s">
        <v>160</v>
      </c>
      <c r="F134" s="31"/>
      <c r="G134" s="8">
        <f t="shared" si="21"/>
        <v>0</v>
      </c>
      <c r="H134" s="8">
        <f t="shared" si="22"/>
        <v>0</v>
      </c>
      <c r="I134" s="9">
        <f t="shared" si="34"/>
        <v>0</v>
      </c>
      <c r="J134" s="8">
        <f t="shared" si="34"/>
        <v>0</v>
      </c>
      <c r="K134" s="9">
        <f t="shared" si="34"/>
        <v>0</v>
      </c>
      <c r="L134" s="8">
        <f t="shared" si="34"/>
        <v>0</v>
      </c>
      <c r="M134" s="9">
        <f t="shared" si="34"/>
        <v>0</v>
      </c>
      <c r="N134" s="8">
        <f t="shared" si="34"/>
        <v>0</v>
      </c>
      <c r="O134" s="9">
        <f t="shared" si="34"/>
        <v>0</v>
      </c>
      <c r="P134" s="8">
        <f t="shared" si="34"/>
        <v>0</v>
      </c>
      <c r="Q134" s="9">
        <f t="shared" si="34"/>
        <v>0</v>
      </c>
      <c r="R134" s="8">
        <f t="shared" si="34"/>
        <v>0</v>
      </c>
      <c r="S134" s="9">
        <f t="shared" si="34"/>
        <v>0</v>
      </c>
      <c r="T134" s="8">
        <f t="shared" si="33"/>
        <v>0</v>
      </c>
      <c r="U134" s="9">
        <f t="shared" si="33"/>
        <v>0</v>
      </c>
      <c r="V134" s="8">
        <f t="shared" si="33"/>
        <v>0</v>
      </c>
      <c r="W134" s="9">
        <f t="shared" si="33"/>
        <v>0</v>
      </c>
      <c r="X134" s="8">
        <f t="shared" si="33"/>
        <v>0</v>
      </c>
      <c r="Y134" s="8">
        <f t="shared" si="23"/>
        <v>0</v>
      </c>
      <c r="Z134" s="8">
        <f t="shared" si="24"/>
        <v>0</v>
      </c>
      <c r="AA134" s="9">
        <v>0</v>
      </c>
      <c r="AB134" s="8">
        <v>0</v>
      </c>
      <c r="AC134" s="9">
        <v>0</v>
      </c>
      <c r="AD134" s="8">
        <v>0</v>
      </c>
      <c r="AE134" s="9">
        <v>0</v>
      </c>
      <c r="AF134" s="8">
        <v>0</v>
      </c>
      <c r="AG134" s="9">
        <v>0</v>
      </c>
      <c r="AH134" s="8">
        <v>0</v>
      </c>
      <c r="AI134" s="9">
        <v>0</v>
      </c>
      <c r="AJ134" s="40">
        <v>0</v>
      </c>
      <c r="AK134" s="9"/>
      <c r="AL134" s="8"/>
      <c r="AM134" s="9">
        <v>0</v>
      </c>
      <c r="AN134" s="40">
        <v>0</v>
      </c>
      <c r="AO134" s="9"/>
      <c r="AP134" s="8">
        <v>0</v>
      </c>
      <c r="AQ134" s="8">
        <f t="shared" si="25"/>
        <v>0</v>
      </c>
      <c r="AR134" s="8">
        <f t="shared" si="26"/>
        <v>0</v>
      </c>
      <c r="AS134" s="9">
        <v>0</v>
      </c>
      <c r="AT134" s="8">
        <v>0</v>
      </c>
      <c r="AU134" s="9">
        <v>0</v>
      </c>
      <c r="AV134" s="8">
        <v>0</v>
      </c>
      <c r="AW134" s="9">
        <v>0</v>
      </c>
      <c r="AX134" s="8">
        <v>0</v>
      </c>
      <c r="AY134" s="9">
        <v>0</v>
      </c>
      <c r="AZ134" s="8">
        <v>0</v>
      </c>
      <c r="BA134" s="9">
        <v>0</v>
      </c>
      <c r="BB134" s="40">
        <v>0</v>
      </c>
      <c r="BC134" s="9"/>
      <c r="BD134" s="8"/>
      <c r="BE134" s="9">
        <v>0</v>
      </c>
      <c r="BF134" s="40">
        <v>0</v>
      </c>
      <c r="BG134" s="9">
        <v>0</v>
      </c>
      <c r="BH134" s="8">
        <v>0</v>
      </c>
      <c r="BI134" s="8">
        <f t="shared" si="27"/>
        <v>0</v>
      </c>
      <c r="BJ134" s="8">
        <f t="shared" si="28"/>
        <v>0</v>
      </c>
      <c r="BK134" s="9">
        <v>0</v>
      </c>
      <c r="BL134" s="8">
        <v>0</v>
      </c>
      <c r="BM134" s="9">
        <v>0</v>
      </c>
      <c r="BN134" s="8">
        <v>0</v>
      </c>
      <c r="BO134" s="9">
        <v>0</v>
      </c>
      <c r="BP134" s="8">
        <v>0</v>
      </c>
      <c r="BQ134" s="9">
        <v>0</v>
      </c>
      <c r="BR134" s="8">
        <v>0</v>
      </c>
      <c r="BS134" s="9">
        <v>0</v>
      </c>
      <c r="BT134" s="40">
        <v>0</v>
      </c>
      <c r="BU134" s="9"/>
      <c r="BV134" s="8"/>
      <c r="BW134" s="9">
        <v>0</v>
      </c>
      <c r="BX134" s="40">
        <v>0</v>
      </c>
      <c r="BY134" s="9">
        <v>0</v>
      </c>
      <c r="BZ134" s="8">
        <v>0</v>
      </c>
      <c r="CA134" s="8">
        <f t="shared" si="29"/>
        <v>0</v>
      </c>
      <c r="CB134" s="8">
        <f t="shared" si="30"/>
        <v>0</v>
      </c>
      <c r="CC134" s="9">
        <v>0</v>
      </c>
      <c r="CD134" s="8">
        <v>0</v>
      </c>
      <c r="CE134" s="9">
        <v>0</v>
      </c>
      <c r="CF134" s="8">
        <v>0</v>
      </c>
      <c r="CG134" s="9">
        <v>0</v>
      </c>
      <c r="CH134" s="8">
        <v>0</v>
      </c>
      <c r="CI134" s="9">
        <v>0</v>
      </c>
      <c r="CJ134" s="8">
        <v>0</v>
      </c>
      <c r="CK134" s="9">
        <v>0</v>
      </c>
      <c r="CL134" s="40">
        <v>0</v>
      </c>
      <c r="CM134" s="9"/>
      <c r="CN134" s="8"/>
      <c r="CO134" s="9">
        <v>0</v>
      </c>
      <c r="CP134" s="40">
        <v>0</v>
      </c>
      <c r="CQ134" s="9">
        <v>0</v>
      </c>
      <c r="CR134" s="8">
        <v>0</v>
      </c>
    </row>
    <row r="135" spans="1:96" ht="30" x14ac:dyDescent="0.25">
      <c r="A135" s="12">
        <v>106</v>
      </c>
      <c r="B135" s="18" t="s">
        <v>144</v>
      </c>
      <c r="C135" s="12">
        <v>330363</v>
      </c>
      <c r="D135" s="25" t="s">
        <v>174</v>
      </c>
      <c r="E135" s="25" t="s">
        <v>160</v>
      </c>
      <c r="F135" s="31" t="s">
        <v>175</v>
      </c>
      <c r="G135" s="8">
        <f t="shared" si="21"/>
        <v>30239211.239999998</v>
      </c>
      <c r="H135" s="8">
        <f t="shared" si="22"/>
        <v>11780.55</v>
      </c>
      <c r="I135" s="9">
        <f t="shared" si="34"/>
        <v>8</v>
      </c>
      <c r="J135" s="8">
        <f t="shared" si="34"/>
        <v>6479.3</v>
      </c>
      <c r="K135" s="9">
        <f t="shared" si="34"/>
        <v>0</v>
      </c>
      <c r="L135" s="8">
        <f t="shared" si="34"/>
        <v>0</v>
      </c>
      <c r="M135" s="9">
        <f t="shared" si="34"/>
        <v>16</v>
      </c>
      <c r="N135" s="8">
        <f t="shared" si="34"/>
        <v>5301.25</v>
      </c>
      <c r="O135" s="9">
        <f t="shared" si="34"/>
        <v>286</v>
      </c>
      <c r="P135" s="8">
        <f t="shared" si="34"/>
        <v>4531705.3499999996</v>
      </c>
      <c r="Q135" s="9">
        <f t="shared" si="34"/>
        <v>596</v>
      </c>
      <c r="R135" s="8">
        <f t="shared" si="34"/>
        <v>25669954.120000001</v>
      </c>
      <c r="S135" s="9">
        <f t="shared" si="34"/>
        <v>596</v>
      </c>
      <c r="T135" s="8">
        <f t="shared" si="33"/>
        <v>30925694.120000001</v>
      </c>
      <c r="U135" s="9">
        <f t="shared" si="33"/>
        <v>0</v>
      </c>
      <c r="V135" s="8">
        <f t="shared" si="33"/>
        <v>0</v>
      </c>
      <c r="W135" s="9">
        <f t="shared" si="33"/>
        <v>19</v>
      </c>
      <c r="X135" s="8">
        <f t="shared" si="33"/>
        <v>25771.22</v>
      </c>
      <c r="Y135" s="8">
        <f t="shared" si="23"/>
        <v>7559935.5300000003</v>
      </c>
      <c r="Z135" s="8">
        <f t="shared" si="24"/>
        <v>3077.85</v>
      </c>
      <c r="AA135" s="9">
        <v>2</v>
      </c>
      <c r="AB135" s="8">
        <v>1692.82</v>
      </c>
      <c r="AC135" s="9">
        <v>0</v>
      </c>
      <c r="AD135" s="8">
        <v>0</v>
      </c>
      <c r="AE135" s="9">
        <v>4</v>
      </c>
      <c r="AF135" s="8">
        <v>1385.03</v>
      </c>
      <c r="AG135" s="9">
        <v>72</v>
      </c>
      <c r="AH135" s="8">
        <v>1132926.3400000001</v>
      </c>
      <c r="AI135" s="9">
        <v>149</v>
      </c>
      <c r="AJ135" s="40">
        <v>6417488.5300000003</v>
      </c>
      <c r="AK135" s="9">
        <v>149</v>
      </c>
      <c r="AL135" s="8">
        <v>7731423.5300000003</v>
      </c>
      <c r="AM135" s="9">
        <v>0</v>
      </c>
      <c r="AN135" s="40">
        <v>0</v>
      </c>
      <c r="AO135" s="9">
        <v>5</v>
      </c>
      <c r="AP135" s="8">
        <v>6442.81</v>
      </c>
      <c r="AQ135" s="8">
        <f t="shared" si="25"/>
        <v>7559935.5300000003</v>
      </c>
      <c r="AR135" s="8">
        <f t="shared" si="26"/>
        <v>3077.85</v>
      </c>
      <c r="AS135" s="9">
        <v>2</v>
      </c>
      <c r="AT135" s="8">
        <v>1692.82</v>
      </c>
      <c r="AU135" s="9">
        <v>0</v>
      </c>
      <c r="AV135" s="8">
        <v>0</v>
      </c>
      <c r="AW135" s="9">
        <v>4</v>
      </c>
      <c r="AX135" s="8">
        <v>1385.03</v>
      </c>
      <c r="AY135" s="9">
        <v>72</v>
      </c>
      <c r="AZ135" s="8">
        <v>1132926.3400000001</v>
      </c>
      <c r="BA135" s="9">
        <v>149</v>
      </c>
      <c r="BB135" s="40">
        <v>6417488.5300000003</v>
      </c>
      <c r="BC135" s="9">
        <v>149</v>
      </c>
      <c r="BD135" s="8">
        <v>7731423.5300000003</v>
      </c>
      <c r="BE135" s="9">
        <v>0</v>
      </c>
      <c r="BF135" s="40">
        <v>0</v>
      </c>
      <c r="BG135" s="9">
        <v>5</v>
      </c>
      <c r="BH135" s="8">
        <v>6442.81</v>
      </c>
      <c r="BI135" s="8">
        <f t="shared" si="27"/>
        <v>7559935.5199999996</v>
      </c>
      <c r="BJ135" s="8">
        <f t="shared" si="28"/>
        <v>3077.85</v>
      </c>
      <c r="BK135" s="9">
        <v>2</v>
      </c>
      <c r="BL135" s="8">
        <v>1692.82</v>
      </c>
      <c r="BM135" s="9">
        <v>0</v>
      </c>
      <c r="BN135" s="8">
        <v>0</v>
      </c>
      <c r="BO135" s="9">
        <v>4</v>
      </c>
      <c r="BP135" s="8">
        <v>1385.03</v>
      </c>
      <c r="BQ135" s="9">
        <v>72</v>
      </c>
      <c r="BR135" s="8">
        <v>1132926.3400000001</v>
      </c>
      <c r="BS135" s="9">
        <v>149</v>
      </c>
      <c r="BT135" s="40">
        <v>6417488.5300000003</v>
      </c>
      <c r="BU135" s="9">
        <v>149</v>
      </c>
      <c r="BV135" s="8">
        <v>7731423.5300000003</v>
      </c>
      <c r="BW135" s="9">
        <v>0</v>
      </c>
      <c r="BX135" s="40">
        <v>0</v>
      </c>
      <c r="BY135" s="9">
        <v>5</v>
      </c>
      <c r="BZ135" s="8">
        <v>6442.8</v>
      </c>
      <c r="CA135" s="8">
        <f t="shared" si="29"/>
        <v>7559404.6600000001</v>
      </c>
      <c r="CB135" s="8">
        <f t="shared" si="30"/>
        <v>2547</v>
      </c>
      <c r="CC135" s="9">
        <v>2</v>
      </c>
      <c r="CD135" s="8">
        <v>1400.84</v>
      </c>
      <c r="CE135" s="9">
        <v>0</v>
      </c>
      <c r="CF135" s="8">
        <v>0</v>
      </c>
      <c r="CG135" s="9">
        <v>4</v>
      </c>
      <c r="CH135" s="8">
        <v>1146.1600000000001</v>
      </c>
      <c r="CI135" s="9">
        <v>70</v>
      </c>
      <c r="CJ135" s="8">
        <v>1132926.33</v>
      </c>
      <c r="CK135" s="9">
        <v>149</v>
      </c>
      <c r="CL135" s="40">
        <v>6417488.5300000003</v>
      </c>
      <c r="CM135" s="9">
        <v>149</v>
      </c>
      <c r="CN135" s="8">
        <v>7731423.5300000003</v>
      </c>
      <c r="CO135" s="9">
        <v>0</v>
      </c>
      <c r="CP135" s="40">
        <v>0</v>
      </c>
      <c r="CQ135" s="9">
        <v>4</v>
      </c>
      <c r="CR135" s="8">
        <v>6442.8</v>
      </c>
    </row>
    <row r="136" spans="1:96" x14ac:dyDescent="0.25">
      <c r="A136" s="12">
        <v>107</v>
      </c>
      <c r="B136" s="18" t="s">
        <v>181</v>
      </c>
      <c r="C136" s="12">
        <v>330422</v>
      </c>
      <c r="D136" s="25" t="s">
        <v>178</v>
      </c>
      <c r="E136" s="25" t="s">
        <v>161</v>
      </c>
      <c r="F136" s="31" t="s">
        <v>175</v>
      </c>
      <c r="G136" s="8">
        <f t="shared" si="21"/>
        <v>0</v>
      </c>
      <c r="H136" s="8">
        <f t="shared" si="22"/>
        <v>0</v>
      </c>
      <c r="I136" s="9">
        <f t="shared" si="34"/>
        <v>0</v>
      </c>
      <c r="J136" s="8">
        <f t="shared" si="34"/>
        <v>0</v>
      </c>
      <c r="K136" s="9">
        <f t="shared" si="34"/>
        <v>0</v>
      </c>
      <c r="L136" s="8">
        <f t="shared" si="34"/>
        <v>0</v>
      </c>
      <c r="M136" s="9">
        <f t="shared" si="34"/>
        <v>0</v>
      </c>
      <c r="N136" s="8">
        <f t="shared" si="34"/>
        <v>0</v>
      </c>
      <c r="O136" s="9">
        <f t="shared" si="34"/>
        <v>0</v>
      </c>
      <c r="P136" s="8">
        <f t="shared" si="34"/>
        <v>0</v>
      </c>
      <c r="Q136" s="9">
        <f t="shared" si="34"/>
        <v>0</v>
      </c>
      <c r="R136" s="8">
        <f t="shared" si="34"/>
        <v>0</v>
      </c>
      <c r="S136" s="9">
        <f t="shared" si="34"/>
        <v>0</v>
      </c>
      <c r="T136" s="8">
        <f t="shared" si="33"/>
        <v>0</v>
      </c>
      <c r="U136" s="9">
        <f t="shared" si="33"/>
        <v>0</v>
      </c>
      <c r="V136" s="8">
        <f t="shared" si="33"/>
        <v>0</v>
      </c>
      <c r="W136" s="9">
        <f t="shared" si="33"/>
        <v>0</v>
      </c>
      <c r="X136" s="8">
        <f t="shared" si="33"/>
        <v>0</v>
      </c>
      <c r="Y136" s="8">
        <f t="shared" si="23"/>
        <v>0</v>
      </c>
      <c r="Z136" s="8">
        <f t="shared" si="24"/>
        <v>0</v>
      </c>
      <c r="AA136" s="9">
        <v>0</v>
      </c>
      <c r="AB136" s="8">
        <v>0</v>
      </c>
      <c r="AC136" s="9">
        <v>0</v>
      </c>
      <c r="AD136" s="8">
        <v>0</v>
      </c>
      <c r="AE136" s="9">
        <v>0</v>
      </c>
      <c r="AF136" s="8">
        <v>0</v>
      </c>
      <c r="AG136" s="9">
        <v>0</v>
      </c>
      <c r="AH136" s="8">
        <v>0</v>
      </c>
      <c r="AI136" s="9">
        <v>0</v>
      </c>
      <c r="AJ136" s="40">
        <v>0</v>
      </c>
      <c r="AK136" s="9"/>
      <c r="AL136" s="8"/>
      <c r="AM136" s="9">
        <v>0</v>
      </c>
      <c r="AN136" s="40">
        <v>0</v>
      </c>
      <c r="AO136" s="9"/>
      <c r="AP136" s="8"/>
      <c r="AQ136" s="8">
        <f t="shared" si="25"/>
        <v>0</v>
      </c>
      <c r="AR136" s="8">
        <f t="shared" si="26"/>
        <v>0</v>
      </c>
      <c r="AS136" s="9">
        <v>0</v>
      </c>
      <c r="AT136" s="8">
        <v>0</v>
      </c>
      <c r="AU136" s="9">
        <v>0</v>
      </c>
      <c r="AV136" s="8">
        <v>0</v>
      </c>
      <c r="AW136" s="9">
        <v>0</v>
      </c>
      <c r="AX136" s="8">
        <v>0</v>
      </c>
      <c r="AY136" s="9">
        <v>0</v>
      </c>
      <c r="AZ136" s="8">
        <v>0</v>
      </c>
      <c r="BA136" s="9">
        <v>0</v>
      </c>
      <c r="BB136" s="40">
        <v>0</v>
      </c>
      <c r="BC136" s="9"/>
      <c r="BD136" s="8"/>
      <c r="BE136" s="9">
        <v>0</v>
      </c>
      <c r="BF136" s="40">
        <v>0</v>
      </c>
      <c r="BG136" s="9"/>
      <c r="BH136" s="8"/>
      <c r="BI136" s="8">
        <f t="shared" si="27"/>
        <v>0</v>
      </c>
      <c r="BJ136" s="8">
        <f t="shared" si="28"/>
        <v>0</v>
      </c>
      <c r="BK136" s="9">
        <v>0</v>
      </c>
      <c r="BL136" s="8">
        <v>0</v>
      </c>
      <c r="BM136" s="9">
        <v>0</v>
      </c>
      <c r="BN136" s="8">
        <v>0</v>
      </c>
      <c r="BO136" s="9">
        <v>0</v>
      </c>
      <c r="BP136" s="8">
        <v>0</v>
      </c>
      <c r="BQ136" s="9">
        <v>0</v>
      </c>
      <c r="BR136" s="8">
        <v>0</v>
      </c>
      <c r="BS136" s="9">
        <v>0</v>
      </c>
      <c r="BT136" s="40">
        <v>0</v>
      </c>
      <c r="BU136" s="9"/>
      <c r="BV136" s="8"/>
      <c r="BW136" s="9">
        <v>0</v>
      </c>
      <c r="BX136" s="40">
        <v>0</v>
      </c>
      <c r="BY136" s="9"/>
      <c r="BZ136" s="8"/>
      <c r="CA136" s="8">
        <f t="shared" si="29"/>
        <v>0</v>
      </c>
      <c r="CB136" s="8">
        <f t="shared" si="30"/>
        <v>0</v>
      </c>
      <c r="CC136" s="9">
        <v>0</v>
      </c>
      <c r="CD136" s="8">
        <v>0</v>
      </c>
      <c r="CE136" s="9">
        <v>0</v>
      </c>
      <c r="CF136" s="8">
        <v>0</v>
      </c>
      <c r="CG136" s="9">
        <v>0</v>
      </c>
      <c r="CH136" s="8">
        <v>0</v>
      </c>
      <c r="CI136" s="9">
        <v>0</v>
      </c>
      <c r="CJ136" s="8">
        <v>0</v>
      </c>
      <c r="CK136" s="9">
        <v>0</v>
      </c>
      <c r="CL136" s="40">
        <v>0</v>
      </c>
      <c r="CM136" s="9"/>
      <c r="CN136" s="8"/>
      <c r="CO136" s="9">
        <v>0</v>
      </c>
      <c r="CP136" s="40">
        <v>0</v>
      </c>
      <c r="CQ136" s="9"/>
      <c r="CR136" s="8"/>
    </row>
    <row r="137" spans="1:96" x14ac:dyDescent="0.25">
      <c r="A137" s="12"/>
      <c r="B137" s="17" t="s">
        <v>103</v>
      </c>
      <c r="C137" s="12"/>
      <c r="D137" s="25"/>
      <c r="E137" s="26"/>
      <c r="F137" s="31"/>
      <c r="G137" s="8">
        <f t="shared" si="21"/>
        <v>0</v>
      </c>
      <c r="H137" s="8">
        <f t="shared" si="22"/>
        <v>0</v>
      </c>
      <c r="I137" s="9">
        <f t="shared" si="34"/>
        <v>0</v>
      </c>
      <c r="J137" s="8">
        <f t="shared" si="34"/>
        <v>0</v>
      </c>
      <c r="K137" s="9">
        <f t="shared" si="34"/>
        <v>0</v>
      </c>
      <c r="L137" s="8">
        <f t="shared" si="34"/>
        <v>0</v>
      </c>
      <c r="M137" s="9">
        <f t="shared" si="34"/>
        <v>0</v>
      </c>
      <c r="N137" s="8">
        <f t="shared" si="34"/>
        <v>0</v>
      </c>
      <c r="O137" s="9">
        <f t="shared" si="34"/>
        <v>0</v>
      </c>
      <c r="P137" s="8">
        <f t="shared" si="34"/>
        <v>0</v>
      </c>
      <c r="Q137" s="9">
        <f t="shared" si="34"/>
        <v>0</v>
      </c>
      <c r="R137" s="8">
        <f t="shared" si="34"/>
        <v>0</v>
      </c>
      <c r="S137" s="9">
        <f t="shared" si="34"/>
        <v>0</v>
      </c>
      <c r="T137" s="8">
        <f t="shared" si="33"/>
        <v>0</v>
      </c>
      <c r="U137" s="9">
        <f t="shared" si="33"/>
        <v>0</v>
      </c>
      <c r="V137" s="8">
        <f t="shared" si="33"/>
        <v>0</v>
      </c>
      <c r="W137" s="9">
        <f t="shared" si="33"/>
        <v>0</v>
      </c>
      <c r="X137" s="8">
        <f t="shared" si="33"/>
        <v>0</v>
      </c>
      <c r="Y137" s="8">
        <f t="shared" si="23"/>
        <v>0</v>
      </c>
      <c r="Z137" s="8">
        <f t="shared" si="24"/>
        <v>0</v>
      </c>
      <c r="AA137" s="9">
        <v>0</v>
      </c>
      <c r="AB137" s="8">
        <v>0</v>
      </c>
      <c r="AC137" s="9">
        <v>0</v>
      </c>
      <c r="AD137" s="8">
        <v>0</v>
      </c>
      <c r="AE137" s="9">
        <v>0</v>
      </c>
      <c r="AF137" s="8">
        <v>0</v>
      </c>
      <c r="AG137" s="9">
        <v>0</v>
      </c>
      <c r="AH137" s="8">
        <v>0</v>
      </c>
      <c r="AI137" s="9">
        <v>0</v>
      </c>
      <c r="AJ137" s="40">
        <v>0</v>
      </c>
      <c r="AK137" s="9"/>
      <c r="AL137" s="8"/>
      <c r="AM137" s="9">
        <v>0</v>
      </c>
      <c r="AN137" s="40">
        <v>0</v>
      </c>
      <c r="AO137" s="9"/>
      <c r="AP137" s="8"/>
      <c r="AQ137" s="8">
        <f t="shared" si="25"/>
        <v>0</v>
      </c>
      <c r="AR137" s="8">
        <f t="shared" si="26"/>
        <v>0</v>
      </c>
      <c r="AS137" s="9">
        <v>0</v>
      </c>
      <c r="AT137" s="8">
        <v>0</v>
      </c>
      <c r="AU137" s="9">
        <v>0</v>
      </c>
      <c r="AV137" s="8">
        <v>0</v>
      </c>
      <c r="AW137" s="9">
        <v>0</v>
      </c>
      <c r="AX137" s="8">
        <v>0</v>
      </c>
      <c r="AY137" s="9">
        <v>0</v>
      </c>
      <c r="AZ137" s="8">
        <v>0</v>
      </c>
      <c r="BA137" s="9">
        <v>0</v>
      </c>
      <c r="BB137" s="40">
        <v>0</v>
      </c>
      <c r="BC137" s="9"/>
      <c r="BD137" s="8"/>
      <c r="BE137" s="9">
        <v>0</v>
      </c>
      <c r="BF137" s="40">
        <v>0</v>
      </c>
      <c r="BG137" s="9"/>
      <c r="BH137" s="8"/>
      <c r="BI137" s="8">
        <f t="shared" si="27"/>
        <v>0</v>
      </c>
      <c r="BJ137" s="8">
        <f t="shared" si="28"/>
        <v>0</v>
      </c>
      <c r="BK137" s="9">
        <v>0</v>
      </c>
      <c r="BL137" s="8">
        <v>0</v>
      </c>
      <c r="BM137" s="9">
        <v>0</v>
      </c>
      <c r="BN137" s="8">
        <v>0</v>
      </c>
      <c r="BO137" s="9">
        <v>0</v>
      </c>
      <c r="BP137" s="8">
        <v>0</v>
      </c>
      <c r="BQ137" s="9">
        <v>0</v>
      </c>
      <c r="BR137" s="8">
        <v>0</v>
      </c>
      <c r="BS137" s="9">
        <v>0</v>
      </c>
      <c r="BT137" s="40">
        <v>0</v>
      </c>
      <c r="BU137" s="9"/>
      <c r="BV137" s="8"/>
      <c r="BW137" s="9">
        <v>0</v>
      </c>
      <c r="BX137" s="40">
        <v>0</v>
      </c>
      <c r="BY137" s="9"/>
      <c r="BZ137" s="8"/>
      <c r="CA137" s="8">
        <f t="shared" si="29"/>
        <v>0</v>
      </c>
      <c r="CB137" s="8">
        <f t="shared" si="30"/>
        <v>0</v>
      </c>
      <c r="CC137" s="9">
        <v>0</v>
      </c>
      <c r="CD137" s="8">
        <v>0</v>
      </c>
      <c r="CE137" s="9">
        <v>0</v>
      </c>
      <c r="CF137" s="8">
        <v>0</v>
      </c>
      <c r="CG137" s="9">
        <v>0</v>
      </c>
      <c r="CH137" s="8">
        <v>0</v>
      </c>
      <c r="CI137" s="9">
        <v>0</v>
      </c>
      <c r="CJ137" s="8">
        <v>0</v>
      </c>
      <c r="CK137" s="9">
        <v>0</v>
      </c>
      <c r="CL137" s="40">
        <v>0</v>
      </c>
      <c r="CM137" s="9"/>
      <c r="CN137" s="8"/>
      <c r="CO137" s="9">
        <v>0</v>
      </c>
      <c r="CP137" s="40">
        <v>0</v>
      </c>
      <c r="CQ137" s="9"/>
      <c r="CR137" s="8"/>
    </row>
    <row r="138" spans="1:96" x14ac:dyDescent="0.25">
      <c r="A138" s="12">
        <v>108</v>
      </c>
      <c r="B138" s="18" t="s">
        <v>182</v>
      </c>
      <c r="C138" s="12">
        <v>330426</v>
      </c>
      <c r="D138" s="25" t="s">
        <v>178</v>
      </c>
      <c r="E138" s="25" t="s">
        <v>161</v>
      </c>
      <c r="F138" s="31" t="s">
        <v>165</v>
      </c>
      <c r="G138" s="8">
        <f t="shared" si="21"/>
        <v>0</v>
      </c>
      <c r="H138" s="8">
        <f t="shared" si="22"/>
        <v>0</v>
      </c>
      <c r="I138" s="9">
        <f t="shared" si="34"/>
        <v>0</v>
      </c>
      <c r="J138" s="8">
        <f t="shared" si="34"/>
        <v>0</v>
      </c>
      <c r="K138" s="9">
        <f t="shared" si="34"/>
        <v>0</v>
      </c>
      <c r="L138" s="8">
        <f t="shared" si="34"/>
        <v>0</v>
      </c>
      <c r="M138" s="9">
        <f t="shared" si="34"/>
        <v>0</v>
      </c>
      <c r="N138" s="8">
        <f t="shared" si="34"/>
        <v>0</v>
      </c>
      <c r="O138" s="9">
        <f t="shared" si="34"/>
        <v>0</v>
      </c>
      <c r="P138" s="8">
        <f t="shared" si="34"/>
        <v>0</v>
      </c>
      <c r="Q138" s="9">
        <f t="shared" si="34"/>
        <v>0</v>
      </c>
      <c r="R138" s="8">
        <f t="shared" si="34"/>
        <v>0</v>
      </c>
      <c r="S138" s="9">
        <f t="shared" si="34"/>
        <v>0</v>
      </c>
      <c r="T138" s="8">
        <f t="shared" si="33"/>
        <v>0</v>
      </c>
      <c r="U138" s="9">
        <f t="shared" si="33"/>
        <v>0</v>
      </c>
      <c r="V138" s="8">
        <f t="shared" si="33"/>
        <v>0</v>
      </c>
      <c r="W138" s="9">
        <f t="shared" si="33"/>
        <v>0</v>
      </c>
      <c r="X138" s="8">
        <f t="shared" si="33"/>
        <v>0</v>
      </c>
      <c r="Y138" s="8">
        <f t="shared" si="23"/>
        <v>0</v>
      </c>
      <c r="Z138" s="8">
        <f t="shared" si="24"/>
        <v>0</v>
      </c>
      <c r="AA138" s="9">
        <v>0</v>
      </c>
      <c r="AB138" s="8">
        <v>0</v>
      </c>
      <c r="AC138" s="9">
        <v>0</v>
      </c>
      <c r="AD138" s="8">
        <v>0</v>
      </c>
      <c r="AE138" s="9">
        <v>0</v>
      </c>
      <c r="AF138" s="8">
        <v>0</v>
      </c>
      <c r="AG138" s="9">
        <v>0</v>
      </c>
      <c r="AH138" s="8">
        <v>0</v>
      </c>
      <c r="AI138" s="9">
        <v>0</v>
      </c>
      <c r="AJ138" s="40">
        <v>0</v>
      </c>
      <c r="AK138" s="9"/>
      <c r="AL138" s="8"/>
      <c r="AM138" s="9">
        <v>0</v>
      </c>
      <c r="AN138" s="40">
        <v>0</v>
      </c>
      <c r="AO138" s="9"/>
      <c r="AP138" s="8"/>
      <c r="AQ138" s="8">
        <f t="shared" si="25"/>
        <v>0</v>
      </c>
      <c r="AR138" s="8">
        <f t="shared" si="26"/>
        <v>0</v>
      </c>
      <c r="AS138" s="9">
        <v>0</v>
      </c>
      <c r="AT138" s="8">
        <v>0</v>
      </c>
      <c r="AU138" s="9">
        <v>0</v>
      </c>
      <c r="AV138" s="8">
        <v>0</v>
      </c>
      <c r="AW138" s="9">
        <v>0</v>
      </c>
      <c r="AX138" s="8">
        <v>0</v>
      </c>
      <c r="AY138" s="9">
        <v>0</v>
      </c>
      <c r="AZ138" s="8">
        <v>0</v>
      </c>
      <c r="BA138" s="9">
        <v>0</v>
      </c>
      <c r="BB138" s="40">
        <v>0</v>
      </c>
      <c r="BC138" s="9"/>
      <c r="BD138" s="8"/>
      <c r="BE138" s="9">
        <v>0</v>
      </c>
      <c r="BF138" s="40">
        <v>0</v>
      </c>
      <c r="BG138" s="9"/>
      <c r="BH138" s="8"/>
      <c r="BI138" s="8">
        <f t="shared" si="27"/>
        <v>0</v>
      </c>
      <c r="BJ138" s="8">
        <f t="shared" si="28"/>
        <v>0</v>
      </c>
      <c r="BK138" s="9">
        <v>0</v>
      </c>
      <c r="BL138" s="8">
        <v>0</v>
      </c>
      <c r="BM138" s="9">
        <v>0</v>
      </c>
      <c r="BN138" s="8">
        <v>0</v>
      </c>
      <c r="BO138" s="9">
        <v>0</v>
      </c>
      <c r="BP138" s="8">
        <v>0</v>
      </c>
      <c r="BQ138" s="9">
        <v>0</v>
      </c>
      <c r="BR138" s="8">
        <v>0</v>
      </c>
      <c r="BS138" s="9">
        <v>0</v>
      </c>
      <c r="BT138" s="40">
        <v>0</v>
      </c>
      <c r="BU138" s="9"/>
      <c r="BV138" s="8"/>
      <c r="BW138" s="9">
        <v>0</v>
      </c>
      <c r="BX138" s="40">
        <v>0</v>
      </c>
      <c r="BY138" s="9"/>
      <c r="BZ138" s="8"/>
      <c r="CA138" s="8">
        <f t="shared" si="29"/>
        <v>0</v>
      </c>
      <c r="CB138" s="8">
        <f t="shared" si="30"/>
        <v>0</v>
      </c>
      <c r="CC138" s="9">
        <v>0</v>
      </c>
      <c r="CD138" s="8">
        <v>0</v>
      </c>
      <c r="CE138" s="9">
        <v>0</v>
      </c>
      <c r="CF138" s="8">
        <v>0</v>
      </c>
      <c r="CG138" s="9">
        <v>0</v>
      </c>
      <c r="CH138" s="8">
        <v>0</v>
      </c>
      <c r="CI138" s="9">
        <v>0</v>
      </c>
      <c r="CJ138" s="8">
        <v>0</v>
      </c>
      <c r="CK138" s="9">
        <v>0</v>
      </c>
      <c r="CL138" s="40">
        <v>0</v>
      </c>
      <c r="CM138" s="9"/>
      <c r="CN138" s="8"/>
      <c r="CO138" s="9">
        <v>0</v>
      </c>
      <c r="CP138" s="40">
        <v>0</v>
      </c>
      <c r="CQ138" s="9"/>
      <c r="CR138" s="8"/>
    </row>
    <row r="139" spans="1:96" x14ac:dyDescent="0.25">
      <c r="A139" s="12"/>
      <c r="B139" s="17" t="s">
        <v>145</v>
      </c>
      <c r="C139" s="12"/>
      <c r="D139" s="25"/>
      <c r="E139" s="26" t="s">
        <v>161</v>
      </c>
      <c r="F139" s="31"/>
      <c r="G139" s="8">
        <f t="shared" ref="G139:G149" si="35">H139+P139+R139+X139</f>
        <v>0</v>
      </c>
      <c r="H139" s="8">
        <f t="shared" ref="H139:H149" si="36">J139+L139+N139</f>
        <v>0</v>
      </c>
      <c r="I139" s="9">
        <f t="shared" si="34"/>
        <v>0</v>
      </c>
      <c r="J139" s="8">
        <f t="shared" si="34"/>
        <v>0</v>
      </c>
      <c r="K139" s="9">
        <f t="shared" si="34"/>
        <v>0</v>
      </c>
      <c r="L139" s="8">
        <f t="shared" si="34"/>
        <v>0</v>
      </c>
      <c r="M139" s="9">
        <f t="shared" si="34"/>
        <v>0</v>
      </c>
      <c r="N139" s="8">
        <f t="shared" si="34"/>
        <v>0</v>
      </c>
      <c r="O139" s="9">
        <f t="shared" si="34"/>
        <v>0</v>
      </c>
      <c r="P139" s="8">
        <f t="shared" si="34"/>
        <v>0</v>
      </c>
      <c r="Q139" s="9">
        <f t="shared" si="34"/>
        <v>0</v>
      </c>
      <c r="R139" s="8">
        <f t="shared" si="34"/>
        <v>0</v>
      </c>
      <c r="S139" s="9">
        <f t="shared" si="34"/>
        <v>0</v>
      </c>
      <c r="T139" s="8">
        <f t="shared" si="33"/>
        <v>0</v>
      </c>
      <c r="U139" s="9">
        <f t="shared" si="33"/>
        <v>0</v>
      </c>
      <c r="V139" s="8">
        <f t="shared" si="33"/>
        <v>0</v>
      </c>
      <c r="W139" s="9">
        <f t="shared" si="33"/>
        <v>0</v>
      </c>
      <c r="X139" s="8">
        <f t="shared" si="33"/>
        <v>0</v>
      </c>
      <c r="Y139" s="8">
        <f t="shared" ref="Y139:Y149" si="37">Z139+AH139+AJ139+AP139</f>
        <v>0</v>
      </c>
      <c r="Z139" s="8">
        <f t="shared" ref="Z139:Z149" si="38">AB139+AD139+AF139</f>
        <v>0</v>
      </c>
      <c r="AA139" s="9">
        <v>0</v>
      </c>
      <c r="AB139" s="8">
        <v>0</v>
      </c>
      <c r="AC139" s="9">
        <v>0</v>
      </c>
      <c r="AD139" s="8">
        <v>0</v>
      </c>
      <c r="AE139" s="9">
        <v>0</v>
      </c>
      <c r="AF139" s="8">
        <v>0</v>
      </c>
      <c r="AG139" s="9">
        <v>0</v>
      </c>
      <c r="AH139" s="8">
        <v>0</v>
      </c>
      <c r="AI139" s="9">
        <v>0</v>
      </c>
      <c r="AJ139" s="40">
        <v>0</v>
      </c>
      <c r="AK139" s="9"/>
      <c r="AL139" s="8"/>
      <c r="AM139" s="9">
        <v>0</v>
      </c>
      <c r="AN139" s="40">
        <v>0</v>
      </c>
      <c r="AO139" s="9"/>
      <c r="AP139" s="8"/>
      <c r="AQ139" s="8">
        <f t="shared" ref="AQ139:AQ149" si="39">AR139+AZ139+BB139+BH139</f>
        <v>0</v>
      </c>
      <c r="AR139" s="8">
        <f t="shared" ref="AR139:AR149" si="40">AT139+AV139+AX139</f>
        <v>0</v>
      </c>
      <c r="AS139" s="9">
        <v>0</v>
      </c>
      <c r="AT139" s="8">
        <v>0</v>
      </c>
      <c r="AU139" s="9">
        <v>0</v>
      </c>
      <c r="AV139" s="8">
        <v>0</v>
      </c>
      <c r="AW139" s="9">
        <v>0</v>
      </c>
      <c r="AX139" s="8">
        <v>0</v>
      </c>
      <c r="AY139" s="9">
        <v>0</v>
      </c>
      <c r="AZ139" s="8">
        <v>0</v>
      </c>
      <c r="BA139" s="9">
        <v>0</v>
      </c>
      <c r="BB139" s="40">
        <v>0</v>
      </c>
      <c r="BC139" s="9"/>
      <c r="BD139" s="8"/>
      <c r="BE139" s="9">
        <v>0</v>
      </c>
      <c r="BF139" s="40">
        <v>0</v>
      </c>
      <c r="BG139" s="9"/>
      <c r="BH139" s="8"/>
      <c r="BI139" s="8">
        <f t="shared" ref="BI139:BI149" si="41">BJ139+BR139+BT139+BZ139</f>
        <v>0</v>
      </c>
      <c r="BJ139" s="8">
        <f t="shared" ref="BJ139:BJ149" si="42">BL139+BN139+BP139</f>
        <v>0</v>
      </c>
      <c r="BK139" s="9">
        <v>0</v>
      </c>
      <c r="BL139" s="8">
        <v>0</v>
      </c>
      <c r="BM139" s="9">
        <v>0</v>
      </c>
      <c r="BN139" s="8">
        <v>0</v>
      </c>
      <c r="BO139" s="9">
        <v>0</v>
      </c>
      <c r="BP139" s="8">
        <v>0</v>
      </c>
      <c r="BQ139" s="9">
        <v>0</v>
      </c>
      <c r="BR139" s="8">
        <v>0</v>
      </c>
      <c r="BS139" s="9">
        <v>0</v>
      </c>
      <c r="BT139" s="40">
        <v>0</v>
      </c>
      <c r="BU139" s="9"/>
      <c r="BV139" s="8"/>
      <c r="BW139" s="9">
        <v>0</v>
      </c>
      <c r="BX139" s="40">
        <v>0</v>
      </c>
      <c r="BY139" s="9"/>
      <c r="BZ139" s="8"/>
      <c r="CA139" s="8">
        <f t="shared" ref="CA139:CA149" si="43">CB139+CJ139+CL139+CR139</f>
        <v>0</v>
      </c>
      <c r="CB139" s="8">
        <f t="shared" ref="CB139:CB149" si="44">CD139+CF139+CH139</f>
        <v>0</v>
      </c>
      <c r="CC139" s="9">
        <v>0</v>
      </c>
      <c r="CD139" s="8">
        <v>0</v>
      </c>
      <c r="CE139" s="9">
        <v>0</v>
      </c>
      <c r="CF139" s="8">
        <v>0</v>
      </c>
      <c r="CG139" s="9">
        <v>0</v>
      </c>
      <c r="CH139" s="8">
        <v>0</v>
      </c>
      <c r="CI139" s="9">
        <v>0</v>
      </c>
      <c r="CJ139" s="8">
        <v>0</v>
      </c>
      <c r="CK139" s="9">
        <v>0</v>
      </c>
      <c r="CL139" s="40">
        <v>0</v>
      </c>
      <c r="CM139" s="9"/>
      <c r="CN139" s="8"/>
      <c r="CO139" s="9">
        <v>0</v>
      </c>
      <c r="CP139" s="40">
        <v>0</v>
      </c>
      <c r="CQ139" s="9"/>
      <c r="CR139" s="8"/>
    </row>
    <row r="140" spans="1:96" x14ac:dyDescent="0.25">
      <c r="A140" s="12">
        <f>1+A138</f>
        <v>109</v>
      </c>
      <c r="B140" s="18" t="s">
        <v>104</v>
      </c>
      <c r="C140" s="12">
        <v>330370</v>
      </c>
      <c r="D140" s="25" t="s">
        <v>178</v>
      </c>
      <c r="E140" s="25" t="s">
        <v>161</v>
      </c>
      <c r="F140" s="31" t="s">
        <v>179</v>
      </c>
      <c r="G140" s="8">
        <f t="shared" si="35"/>
        <v>2967837.5</v>
      </c>
      <c r="H140" s="8">
        <f t="shared" si="36"/>
        <v>0</v>
      </c>
      <c r="I140" s="9">
        <f t="shared" si="34"/>
        <v>0</v>
      </c>
      <c r="J140" s="8">
        <f t="shared" si="34"/>
        <v>0</v>
      </c>
      <c r="K140" s="9">
        <f t="shared" si="34"/>
        <v>0</v>
      </c>
      <c r="L140" s="8">
        <f t="shared" si="34"/>
        <v>0</v>
      </c>
      <c r="M140" s="9">
        <f t="shared" si="34"/>
        <v>0</v>
      </c>
      <c r="N140" s="8">
        <f t="shared" si="34"/>
        <v>0</v>
      </c>
      <c r="O140" s="9">
        <f t="shared" si="34"/>
        <v>25</v>
      </c>
      <c r="P140" s="8">
        <f t="shared" si="34"/>
        <v>2967837.5</v>
      </c>
      <c r="Q140" s="9">
        <f t="shared" si="34"/>
        <v>0</v>
      </c>
      <c r="R140" s="8">
        <f t="shared" si="34"/>
        <v>0</v>
      </c>
      <c r="S140" s="9">
        <f t="shared" si="34"/>
        <v>0</v>
      </c>
      <c r="T140" s="8">
        <f t="shared" si="33"/>
        <v>0</v>
      </c>
      <c r="U140" s="9">
        <f t="shared" si="33"/>
        <v>0</v>
      </c>
      <c r="V140" s="8">
        <f t="shared" si="33"/>
        <v>0</v>
      </c>
      <c r="W140" s="9">
        <f t="shared" si="33"/>
        <v>0</v>
      </c>
      <c r="X140" s="8">
        <f t="shared" si="33"/>
        <v>0</v>
      </c>
      <c r="Y140" s="8">
        <f t="shared" si="37"/>
        <v>949708</v>
      </c>
      <c r="Z140" s="8">
        <f t="shared" si="38"/>
        <v>0</v>
      </c>
      <c r="AA140" s="9">
        <v>0</v>
      </c>
      <c r="AB140" s="8">
        <v>0</v>
      </c>
      <c r="AC140" s="9">
        <v>0</v>
      </c>
      <c r="AD140" s="8">
        <v>0</v>
      </c>
      <c r="AE140" s="9">
        <v>0</v>
      </c>
      <c r="AF140" s="8">
        <v>0</v>
      </c>
      <c r="AG140" s="9">
        <v>8</v>
      </c>
      <c r="AH140" s="8">
        <v>949708</v>
      </c>
      <c r="AI140" s="9">
        <v>0</v>
      </c>
      <c r="AJ140" s="40">
        <v>0</v>
      </c>
      <c r="AK140" s="9"/>
      <c r="AL140" s="8"/>
      <c r="AM140" s="9">
        <v>0</v>
      </c>
      <c r="AN140" s="40">
        <v>0</v>
      </c>
      <c r="AO140" s="9"/>
      <c r="AP140" s="8"/>
      <c r="AQ140" s="8">
        <f t="shared" si="39"/>
        <v>712281</v>
      </c>
      <c r="AR140" s="8">
        <f t="shared" si="40"/>
        <v>0</v>
      </c>
      <c r="AS140" s="9">
        <v>0</v>
      </c>
      <c r="AT140" s="8">
        <v>0</v>
      </c>
      <c r="AU140" s="9">
        <v>0</v>
      </c>
      <c r="AV140" s="8">
        <v>0</v>
      </c>
      <c r="AW140" s="9">
        <v>0</v>
      </c>
      <c r="AX140" s="8">
        <v>0</v>
      </c>
      <c r="AY140" s="9">
        <v>6</v>
      </c>
      <c r="AZ140" s="8">
        <v>712281</v>
      </c>
      <c r="BA140" s="9">
        <v>0</v>
      </c>
      <c r="BB140" s="40">
        <v>0</v>
      </c>
      <c r="BC140" s="9"/>
      <c r="BD140" s="8"/>
      <c r="BE140" s="9">
        <v>0</v>
      </c>
      <c r="BF140" s="40">
        <v>0</v>
      </c>
      <c r="BG140" s="9"/>
      <c r="BH140" s="8"/>
      <c r="BI140" s="8">
        <f t="shared" si="41"/>
        <v>830994.5</v>
      </c>
      <c r="BJ140" s="8">
        <f t="shared" si="42"/>
        <v>0</v>
      </c>
      <c r="BK140" s="9">
        <v>0</v>
      </c>
      <c r="BL140" s="8">
        <v>0</v>
      </c>
      <c r="BM140" s="9">
        <v>0</v>
      </c>
      <c r="BN140" s="8">
        <v>0</v>
      </c>
      <c r="BO140" s="9">
        <v>0</v>
      </c>
      <c r="BP140" s="8">
        <v>0</v>
      </c>
      <c r="BQ140" s="9">
        <v>7</v>
      </c>
      <c r="BR140" s="8">
        <v>830994.5</v>
      </c>
      <c r="BS140" s="9">
        <v>0</v>
      </c>
      <c r="BT140" s="40">
        <v>0</v>
      </c>
      <c r="BU140" s="9"/>
      <c r="BV140" s="8"/>
      <c r="BW140" s="9">
        <v>0</v>
      </c>
      <c r="BX140" s="40">
        <v>0</v>
      </c>
      <c r="BY140" s="9"/>
      <c r="BZ140" s="8"/>
      <c r="CA140" s="8">
        <f t="shared" si="43"/>
        <v>474854</v>
      </c>
      <c r="CB140" s="8">
        <f t="shared" si="44"/>
        <v>0</v>
      </c>
      <c r="CC140" s="9">
        <v>0</v>
      </c>
      <c r="CD140" s="8">
        <v>0</v>
      </c>
      <c r="CE140" s="9">
        <v>0</v>
      </c>
      <c r="CF140" s="8">
        <v>0</v>
      </c>
      <c r="CG140" s="9">
        <v>0</v>
      </c>
      <c r="CH140" s="8">
        <v>0</v>
      </c>
      <c r="CI140" s="9">
        <v>4</v>
      </c>
      <c r="CJ140" s="8">
        <v>474854</v>
      </c>
      <c r="CK140" s="9">
        <v>0</v>
      </c>
      <c r="CL140" s="40">
        <v>0</v>
      </c>
      <c r="CM140" s="9"/>
      <c r="CN140" s="8"/>
      <c r="CO140" s="9">
        <v>0</v>
      </c>
      <c r="CP140" s="40">
        <v>0</v>
      </c>
      <c r="CQ140" s="9"/>
      <c r="CR140" s="8"/>
    </row>
    <row r="141" spans="1:96" x14ac:dyDescent="0.25">
      <c r="A141" s="12">
        <f>1+A140</f>
        <v>110</v>
      </c>
      <c r="B141" s="18" t="s">
        <v>101</v>
      </c>
      <c r="C141" s="12">
        <v>330386</v>
      </c>
      <c r="D141" s="25" t="s">
        <v>178</v>
      </c>
      <c r="E141" s="25" t="s">
        <v>161</v>
      </c>
      <c r="F141" s="31" t="s">
        <v>179</v>
      </c>
      <c r="G141" s="8">
        <f t="shared" si="35"/>
        <v>118713.5</v>
      </c>
      <c r="H141" s="8">
        <f t="shared" si="36"/>
        <v>0</v>
      </c>
      <c r="I141" s="9">
        <f t="shared" si="34"/>
        <v>0</v>
      </c>
      <c r="J141" s="8">
        <f t="shared" si="34"/>
        <v>0</v>
      </c>
      <c r="K141" s="9">
        <f t="shared" si="34"/>
        <v>0</v>
      </c>
      <c r="L141" s="8">
        <f t="shared" si="34"/>
        <v>0</v>
      </c>
      <c r="M141" s="9">
        <f t="shared" si="34"/>
        <v>0</v>
      </c>
      <c r="N141" s="8">
        <f t="shared" si="34"/>
        <v>0</v>
      </c>
      <c r="O141" s="9">
        <f t="shared" si="34"/>
        <v>1</v>
      </c>
      <c r="P141" s="8">
        <f t="shared" si="34"/>
        <v>118713.5</v>
      </c>
      <c r="Q141" s="9">
        <f t="shared" si="34"/>
        <v>0</v>
      </c>
      <c r="R141" s="8">
        <f t="shared" si="34"/>
        <v>0</v>
      </c>
      <c r="S141" s="9">
        <f t="shared" si="34"/>
        <v>0</v>
      </c>
      <c r="T141" s="8">
        <f t="shared" si="33"/>
        <v>0</v>
      </c>
      <c r="U141" s="9">
        <f t="shared" si="33"/>
        <v>0</v>
      </c>
      <c r="V141" s="8">
        <f t="shared" si="33"/>
        <v>0</v>
      </c>
      <c r="W141" s="9">
        <f t="shared" si="33"/>
        <v>0</v>
      </c>
      <c r="X141" s="8">
        <f t="shared" si="33"/>
        <v>0</v>
      </c>
      <c r="Y141" s="8">
        <f t="shared" si="37"/>
        <v>118713.5</v>
      </c>
      <c r="Z141" s="8">
        <f t="shared" si="38"/>
        <v>0</v>
      </c>
      <c r="AA141" s="9">
        <v>0</v>
      </c>
      <c r="AB141" s="8">
        <v>0</v>
      </c>
      <c r="AC141" s="9">
        <v>0</v>
      </c>
      <c r="AD141" s="8">
        <v>0</v>
      </c>
      <c r="AE141" s="9">
        <v>0</v>
      </c>
      <c r="AF141" s="8">
        <v>0</v>
      </c>
      <c r="AG141" s="9">
        <v>1</v>
      </c>
      <c r="AH141" s="8">
        <v>118713.5</v>
      </c>
      <c r="AI141" s="9">
        <v>0</v>
      </c>
      <c r="AJ141" s="40">
        <v>0</v>
      </c>
      <c r="AK141" s="9"/>
      <c r="AL141" s="8"/>
      <c r="AM141" s="9">
        <v>0</v>
      </c>
      <c r="AN141" s="40">
        <v>0</v>
      </c>
      <c r="AO141" s="9"/>
      <c r="AP141" s="8"/>
      <c r="AQ141" s="8">
        <f t="shared" si="39"/>
        <v>0</v>
      </c>
      <c r="AR141" s="8">
        <f t="shared" si="40"/>
        <v>0</v>
      </c>
      <c r="AS141" s="9">
        <v>0</v>
      </c>
      <c r="AT141" s="8">
        <v>0</v>
      </c>
      <c r="AU141" s="9">
        <v>0</v>
      </c>
      <c r="AV141" s="8">
        <v>0</v>
      </c>
      <c r="AW141" s="9">
        <v>0</v>
      </c>
      <c r="AX141" s="8">
        <v>0</v>
      </c>
      <c r="AY141" s="9"/>
      <c r="AZ141" s="8"/>
      <c r="BA141" s="9">
        <v>0</v>
      </c>
      <c r="BB141" s="40">
        <v>0</v>
      </c>
      <c r="BC141" s="9"/>
      <c r="BD141" s="8"/>
      <c r="BE141" s="9">
        <v>0</v>
      </c>
      <c r="BF141" s="40">
        <v>0</v>
      </c>
      <c r="BG141" s="9"/>
      <c r="BH141" s="8"/>
      <c r="BI141" s="8">
        <f t="shared" si="41"/>
        <v>0</v>
      </c>
      <c r="BJ141" s="8">
        <f t="shared" si="42"/>
        <v>0</v>
      </c>
      <c r="BK141" s="9">
        <v>0</v>
      </c>
      <c r="BL141" s="8">
        <v>0</v>
      </c>
      <c r="BM141" s="9">
        <v>0</v>
      </c>
      <c r="BN141" s="8">
        <v>0</v>
      </c>
      <c r="BO141" s="9">
        <v>0</v>
      </c>
      <c r="BP141" s="8">
        <v>0</v>
      </c>
      <c r="BQ141" s="9"/>
      <c r="BR141" s="8"/>
      <c r="BS141" s="9">
        <v>0</v>
      </c>
      <c r="BT141" s="40">
        <v>0</v>
      </c>
      <c r="BU141" s="9"/>
      <c r="BV141" s="8"/>
      <c r="BW141" s="9">
        <v>0</v>
      </c>
      <c r="BX141" s="40">
        <v>0</v>
      </c>
      <c r="BY141" s="9"/>
      <c r="BZ141" s="8"/>
      <c r="CA141" s="8">
        <f t="shared" si="43"/>
        <v>0</v>
      </c>
      <c r="CB141" s="8">
        <f t="shared" si="44"/>
        <v>0</v>
      </c>
      <c r="CC141" s="9">
        <v>0</v>
      </c>
      <c r="CD141" s="8">
        <v>0</v>
      </c>
      <c r="CE141" s="9">
        <v>0</v>
      </c>
      <c r="CF141" s="8">
        <v>0</v>
      </c>
      <c r="CG141" s="9">
        <v>0</v>
      </c>
      <c r="CH141" s="8">
        <v>0</v>
      </c>
      <c r="CI141" s="9"/>
      <c r="CJ141" s="8"/>
      <c r="CK141" s="9">
        <v>0</v>
      </c>
      <c r="CL141" s="40">
        <v>0</v>
      </c>
      <c r="CM141" s="9"/>
      <c r="CN141" s="8"/>
      <c r="CO141" s="9">
        <v>0</v>
      </c>
      <c r="CP141" s="40">
        <v>0</v>
      </c>
      <c r="CQ141" s="9"/>
      <c r="CR141" s="8"/>
    </row>
    <row r="142" spans="1:96" x14ac:dyDescent="0.25">
      <c r="A142" s="12">
        <f t="shared" ref="A142:A145" si="45">1+A141</f>
        <v>111</v>
      </c>
      <c r="B142" s="18" t="s">
        <v>146</v>
      </c>
      <c r="C142" s="12">
        <v>330414</v>
      </c>
      <c r="D142" s="25" t="s">
        <v>178</v>
      </c>
      <c r="E142" s="25" t="s">
        <v>161</v>
      </c>
      <c r="F142" s="31" t="s">
        <v>179</v>
      </c>
      <c r="G142" s="8">
        <f t="shared" si="35"/>
        <v>0</v>
      </c>
      <c r="H142" s="8">
        <f t="shared" si="36"/>
        <v>0</v>
      </c>
      <c r="I142" s="9">
        <f t="shared" si="34"/>
        <v>0</v>
      </c>
      <c r="J142" s="8">
        <f t="shared" si="34"/>
        <v>0</v>
      </c>
      <c r="K142" s="9">
        <f t="shared" si="34"/>
        <v>0</v>
      </c>
      <c r="L142" s="8">
        <f t="shared" si="34"/>
        <v>0</v>
      </c>
      <c r="M142" s="9">
        <f t="shared" si="34"/>
        <v>0</v>
      </c>
      <c r="N142" s="8">
        <f t="shared" si="34"/>
        <v>0</v>
      </c>
      <c r="O142" s="9">
        <f t="shared" si="34"/>
        <v>0</v>
      </c>
      <c r="P142" s="8">
        <f t="shared" si="34"/>
        <v>0</v>
      </c>
      <c r="Q142" s="9">
        <f t="shared" si="34"/>
        <v>0</v>
      </c>
      <c r="R142" s="8">
        <f t="shared" si="34"/>
        <v>0</v>
      </c>
      <c r="S142" s="9">
        <f t="shared" si="34"/>
        <v>0</v>
      </c>
      <c r="T142" s="8">
        <f t="shared" si="33"/>
        <v>0</v>
      </c>
      <c r="U142" s="9">
        <f t="shared" si="33"/>
        <v>0</v>
      </c>
      <c r="V142" s="8">
        <f t="shared" si="33"/>
        <v>0</v>
      </c>
      <c r="W142" s="9">
        <f t="shared" si="33"/>
        <v>0</v>
      </c>
      <c r="X142" s="8">
        <f t="shared" si="33"/>
        <v>0</v>
      </c>
      <c r="Y142" s="8">
        <f t="shared" si="37"/>
        <v>0</v>
      </c>
      <c r="Z142" s="8">
        <f t="shared" si="38"/>
        <v>0</v>
      </c>
      <c r="AA142" s="9">
        <v>0</v>
      </c>
      <c r="AB142" s="8">
        <v>0</v>
      </c>
      <c r="AC142" s="9">
        <v>0</v>
      </c>
      <c r="AD142" s="8">
        <v>0</v>
      </c>
      <c r="AE142" s="9">
        <v>0</v>
      </c>
      <c r="AF142" s="8">
        <v>0</v>
      </c>
      <c r="AG142" s="9">
        <v>0</v>
      </c>
      <c r="AH142" s="8">
        <v>0</v>
      </c>
      <c r="AI142" s="9">
        <v>0</v>
      </c>
      <c r="AJ142" s="40">
        <v>0</v>
      </c>
      <c r="AK142" s="9"/>
      <c r="AL142" s="8"/>
      <c r="AM142" s="9">
        <v>0</v>
      </c>
      <c r="AN142" s="40">
        <v>0</v>
      </c>
      <c r="AO142" s="9"/>
      <c r="AP142" s="8"/>
      <c r="AQ142" s="8">
        <f t="shared" si="39"/>
        <v>0</v>
      </c>
      <c r="AR142" s="8">
        <f t="shared" si="40"/>
        <v>0</v>
      </c>
      <c r="AS142" s="9">
        <v>0</v>
      </c>
      <c r="AT142" s="8">
        <v>0</v>
      </c>
      <c r="AU142" s="9">
        <v>0</v>
      </c>
      <c r="AV142" s="8">
        <v>0</v>
      </c>
      <c r="AW142" s="9">
        <v>0</v>
      </c>
      <c r="AX142" s="8">
        <v>0</v>
      </c>
      <c r="AY142" s="9">
        <v>0</v>
      </c>
      <c r="AZ142" s="8">
        <v>0</v>
      </c>
      <c r="BA142" s="9">
        <v>0</v>
      </c>
      <c r="BB142" s="40">
        <v>0</v>
      </c>
      <c r="BC142" s="9"/>
      <c r="BD142" s="8"/>
      <c r="BE142" s="9">
        <v>0</v>
      </c>
      <c r="BF142" s="40">
        <v>0</v>
      </c>
      <c r="BG142" s="9"/>
      <c r="BH142" s="8"/>
      <c r="BI142" s="8">
        <f t="shared" si="41"/>
        <v>0</v>
      </c>
      <c r="BJ142" s="8">
        <f t="shared" si="42"/>
        <v>0</v>
      </c>
      <c r="BK142" s="9">
        <v>0</v>
      </c>
      <c r="BL142" s="8">
        <v>0</v>
      </c>
      <c r="BM142" s="9">
        <v>0</v>
      </c>
      <c r="BN142" s="8">
        <v>0</v>
      </c>
      <c r="BO142" s="9">
        <v>0</v>
      </c>
      <c r="BP142" s="8">
        <v>0</v>
      </c>
      <c r="BQ142" s="9">
        <v>0</v>
      </c>
      <c r="BR142" s="8">
        <v>0</v>
      </c>
      <c r="BS142" s="9">
        <v>0</v>
      </c>
      <c r="BT142" s="40">
        <v>0</v>
      </c>
      <c r="BU142" s="9"/>
      <c r="BV142" s="8"/>
      <c r="BW142" s="9">
        <v>0</v>
      </c>
      <c r="BX142" s="40">
        <v>0</v>
      </c>
      <c r="BY142" s="9"/>
      <c r="BZ142" s="8"/>
      <c r="CA142" s="8">
        <f t="shared" si="43"/>
        <v>0</v>
      </c>
      <c r="CB142" s="8">
        <f t="shared" si="44"/>
        <v>0</v>
      </c>
      <c r="CC142" s="9">
        <v>0</v>
      </c>
      <c r="CD142" s="8">
        <v>0</v>
      </c>
      <c r="CE142" s="9">
        <v>0</v>
      </c>
      <c r="CF142" s="8">
        <v>0</v>
      </c>
      <c r="CG142" s="9">
        <v>0</v>
      </c>
      <c r="CH142" s="8">
        <v>0</v>
      </c>
      <c r="CI142" s="9">
        <v>0</v>
      </c>
      <c r="CJ142" s="8">
        <v>0</v>
      </c>
      <c r="CK142" s="9">
        <v>0</v>
      </c>
      <c r="CL142" s="40">
        <v>0</v>
      </c>
      <c r="CM142" s="9"/>
      <c r="CN142" s="8"/>
      <c r="CO142" s="9">
        <v>0</v>
      </c>
      <c r="CP142" s="40">
        <v>0</v>
      </c>
      <c r="CQ142" s="9"/>
      <c r="CR142" s="8"/>
    </row>
    <row r="143" spans="1:96" x14ac:dyDescent="0.25">
      <c r="A143" s="12">
        <f t="shared" si="45"/>
        <v>112</v>
      </c>
      <c r="B143" s="18" t="s">
        <v>183</v>
      </c>
      <c r="C143" s="12">
        <v>330366</v>
      </c>
      <c r="D143" s="25" t="s">
        <v>178</v>
      </c>
      <c r="E143" s="25" t="s">
        <v>161</v>
      </c>
      <c r="F143" s="31" t="s">
        <v>179</v>
      </c>
      <c r="G143" s="8">
        <f t="shared" si="35"/>
        <v>118713.5</v>
      </c>
      <c r="H143" s="8">
        <f t="shared" si="36"/>
        <v>0</v>
      </c>
      <c r="I143" s="9">
        <f t="shared" si="34"/>
        <v>0</v>
      </c>
      <c r="J143" s="8">
        <f t="shared" si="34"/>
        <v>0</v>
      </c>
      <c r="K143" s="9">
        <f t="shared" si="34"/>
        <v>0</v>
      </c>
      <c r="L143" s="8">
        <f t="shared" si="34"/>
        <v>0</v>
      </c>
      <c r="M143" s="9">
        <f t="shared" si="34"/>
        <v>0</v>
      </c>
      <c r="N143" s="8">
        <f t="shared" si="34"/>
        <v>0</v>
      </c>
      <c r="O143" s="9">
        <f t="shared" si="34"/>
        <v>1</v>
      </c>
      <c r="P143" s="8">
        <f t="shared" si="34"/>
        <v>118713.5</v>
      </c>
      <c r="Q143" s="9">
        <f t="shared" si="34"/>
        <v>0</v>
      </c>
      <c r="R143" s="8">
        <f t="shared" si="34"/>
        <v>0</v>
      </c>
      <c r="S143" s="9">
        <f t="shared" si="34"/>
        <v>0</v>
      </c>
      <c r="T143" s="8">
        <f t="shared" si="33"/>
        <v>0</v>
      </c>
      <c r="U143" s="9">
        <f t="shared" si="33"/>
        <v>0</v>
      </c>
      <c r="V143" s="8">
        <f t="shared" si="33"/>
        <v>0</v>
      </c>
      <c r="W143" s="9">
        <f t="shared" si="33"/>
        <v>0</v>
      </c>
      <c r="X143" s="8">
        <f t="shared" si="33"/>
        <v>0</v>
      </c>
      <c r="Y143" s="8">
        <f t="shared" si="37"/>
        <v>0</v>
      </c>
      <c r="Z143" s="8">
        <f t="shared" si="38"/>
        <v>0</v>
      </c>
      <c r="AA143" s="9">
        <v>0</v>
      </c>
      <c r="AB143" s="8">
        <v>0</v>
      </c>
      <c r="AC143" s="9">
        <v>0</v>
      </c>
      <c r="AD143" s="8">
        <v>0</v>
      </c>
      <c r="AE143" s="9">
        <v>0</v>
      </c>
      <c r="AF143" s="8">
        <v>0</v>
      </c>
      <c r="AG143" s="9"/>
      <c r="AH143" s="8"/>
      <c r="AI143" s="9">
        <v>0</v>
      </c>
      <c r="AJ143" s="40">
        <v>0</v>
      </c>
      <c r="AK143" s="9"/>
      <c r="AL143" s="8"/>
      <c r="AM143" s="9">
        <v>0</v>
      </c>
      <c r="AN143" s="40">
        <v>0</v>
      </c>
      <c r="AO143" s="9"/>
      <c r="AP143" s="8"/>
      <c r="AQ143" s="8">
        <f t="shared" si="39"/>
        <v>0</v>
      </c>
      <c r="AR143" s="8">
        <f t="shared" si="40"/>
        <v>0</v>
      </c>
      <c r="AS143" s="9">
        <v>0</v>
      </c>
      <c r="AT143" s="8">
        <v>0</v>
      </c>
      <c r="AU143" s="9">
        <v>0</v>
      </c>
      <c r="AV143" s="8">
        <v>0</v>
      </c>
      <c r="AW143" s="9">
        <v>0</v>
      </c>
      <c r="AX143" s="8">
        <v>0</v>
      </c>
      <c r="AY143" s="9"/>
      <c r="AZ143" s="8"/>
      <c r="BA143" s="9">
        <v>0</v>
      </c>
      <c r="BB143" s="40">
        <v>0</v>
      </c>
      <c r="BC143" s="9"/>
      <c r="BD143" s="8"/>
      <c r="BE143" s="9">
        <v>0</v>
      </c>
      <c r="BF143" s="40">
        <v>0</v>
      </c>
      <c r="BG143" s="9"/>
      <c r="BH143" s="8"/>
      <c r="BI143" s="8">
        <f t="shared" si="41"/>
        <v>118713.5</v>
      </c>
      <c r="BJ143" s="8">
        <f t="shared" si="42"/>
        <v>0</v>
      </c>
      <c r="BK143" s="9">
        <v>0</v>
      </c>
      <c r="BL143" s="8">
        <v>0</v>
      </c>
      <c r="BM143" s="9">
        <v>0</v>
      </c>
      <c r="BN143" s="8">
        <v>0</v>
      </c>
      <c r="BO143" s="9">
        <v>0</v>
      </c>
      <c r="BP143" s="8">
        <v>0</v>
      </c>
      <c r="BQ143" s="9">
        <v>1</v>
      </c>
      <c r="BR143" s="8">
        <v>118713.5</v>
      </c>
      <c r="BS143" s="9">
        <v>0</v>
      </c>
      <c r="BT143" s="40">
        <v>0</v>
      </c>
      <c r="BU143" s="9"/>
      <c r="BV143" s="8"/>
      <c r="BW143" s="9">
        <v>0</v>
      </c>
      <c r="BX143" s="40">
        <v>0</v>
      </c>
      <c r="BY143" s="9"/>
      <c r="BZ143" s="8"/>
      <c r="CA143" s="8">
        <f t="shared" si="43"/>
        <v>0</v>
      </c>
      <c r="CB143" s="8">
        <f t="shared" si="44"/>
        <v>0</v>
      </c>
      <c r="CC143" s="9">
        <v>0</v>
      </c>
      <c r="CD143" s="8">
        <v>0</v>
      </c>
      <c r="CE143" s="9">
        <v>0</v>
      </c>
      <c r="CF143" s="8">
        <v>0</v>
      </c>
      <c r="CG143" s="9">
        <v>0</v>
      </c>
      <c r="CH143" s="8">
        <v>0</v>
      </c>
      <c r="CI143" s="9"/>
      <c r="CJ143" s="8"/>
      <c r="CK143" s="9">
        <v>0</v>
      </c>
      <c r="CL143" s="40">
        <v>0</v>
      </c>
      <c r="CM143" s="9"/>
      <c r="CN143" s="8"/>
      <c r="CO143" s="9">
        <v>0</v>
      </c>
      <c r="CP143" s="40">
        <v>0</v>
      </c>
      <c r="CQ143" s="9"/>
      <c r="CR143" s="8"/>
    </row>
    <row r="144" spans="1:96" x14ac:dyDescent="0.25">
      <c r="A144" s="12">
        <f t="shared" si="45"/>
        <v>113</v>
      </c>
      <c r="B144" s="18" t="s">
        <v>184</v>
      </c>
      <c r="C144" s="12">
        <v>330424</v>
      </c>
      <c r="D144" s="25" t="s">
        <v>178</v>
      </c>
      <c r="E144" s="25" t="s">
        <v>161</v>
      </c>
      <c r="F144" s="31" t="s">
        <v>179</v>
      </c>
      <c r="G144" s="8">
        <f t="shared" si="35"/>
        <v>0</v>
      </c>
      <c r="H144" s="8">
        <f t="shared" si="36"/>
        <v>0</v>
      </c>
      <c r="I144" s="9">
        <f t="shared" si="34"/>
        <v>0</v>
      </c>
      <c r="J144" s="8">
        <f t="shared" si="34"/>
        <v>0</v>
      </c>
      <c r="K144" s="9">
        <f t="shared" si="34"/>
        <v>0</v>
      </c>
      <c r="L144" s="8">
        <f t="shared" si="34"/>
        <v>0</v>
      </c>
      <c r="M144" s="9">
        <f t="shared" si="34"/>
        <v>0</v>
      </c>
      <c r="N144" s="8">
        <f t="shared" si="34"/>
        <v>0</v>
      </c>
      <c r="O144" s="9">
        <f t="shared" si="34"/>
        <v>0</v>
      </c>
      <c r="P144" s="8">
        <f t="shared" si="34"/>
        <v>0</v>
      </c>
      <c r="Q144" s="9">
        <f t="shared" si="34"/>
        <v>0</v>
      </c>
      <c r="R144" s="8">
        <f t="shared" si="34"/>
        <v>0</v>
      </c>
      <c r="S144" s="9">
        <f t="shared" si="34"/>
        <v>0</v>
      </c>
      <c r="T144" s="8">
        <f t="shared" si="33"/>
        <v>0</v>
      </c>
      <c r="U144" s="9">
        <f t="shared" si="33"/>
        <v>0</v>
      </c>
      <c r="V144" s="8">
        <f t="shared" si="33"/>
        <v>0</v>
      </c>
      <c r="W144" s="9">
        <f t="shared" si="33"/>
        <v>0</v>
      </c>
      <c r="X144" s="8">
        <f t="shared" si="33"/>
        <v>0</v>
      </c>
      <c r="Y144" s="8">
        <f t="shared" si="37"/>
        <v>0</v>
      </c>
      <c r="Z144" s="8">
        <f t="shared" si="38"/>
        <v>0</v>
      </c>
      <c r="AA144" s="9">
        <v>0</v>
      </c>
      <c r="AB144" s="8">
        <v>0</v>
      </c>
      <c r="AC144" s="9">
        <v>0</v>
      </c>
      <c r="AD144" s="8">
        <v>0</v>
      </c>
      <c r="AE144" s="9">
        <v>0</v>
      </c>
      <c r="AF144" s="8">
        <v>0</v>
      </c>
      <c r="AG144" s="9">
        <v>0</v>
      </c>
      <c r="AH144" s="8">
        <v>0</v>
      </c>
      <c r="AI144" s="9">
        <v>0</v>
      </c>
      <c r="AJ144" s="40">
        <v>0</v>
      </c>
      <c r="AK144" s="9"/>
      <c r="AL144" s="8"/>
      <c r="AM144" s="9">
        <v>0</v>
      </c>
      <c r="AN144" s="40">
        <v>0</v>
      </c>
      <c r="AO144" s="9"/>
      <c r="AP144" s="8"/>
      <c r="AQ144" s="8">
        <f t="shared" si="39"/>
        <v>0</v>
      </c>
      <c r="AR144" s="8">
        <f t="shared" si="40"/>
        <v>0</v>
      </c>
      <c r="AS144" s="9">
        <v>0</v>
      </c>
      <c r="AT144" s="8">
        <v>0</v>
      </c>
      <c r="AU144" s="9">
        <v>0</v>
      </c>
      <c r="AV144" s="8">
        <v>0</v>
      </c>
      <c r="AW144" s="9">
        <v>0</v>
      </c>
      <c r="AX144" s="8">
        <v>0</v>
      </c>
      <c r="AY144" s="9">
        <v>0</v>
      </c>
      <c r="AZ144" s="8">
        <v>0</v>
      </c>
      <c r="BA144" s="9">
        <v>0</v>
      </c>
      <c r="BB144" s="40">
        <v>0</v>
      </c>
      <c r="BC144" s="9"/>
      <c r="BD144" s="8"/>
      <c r="BE144" s="9">
        <v>0</v>
      </c>
      <c r="BF144" s="40">
        <v>0</v>
      </c>
      <c r="BG144" s="9"/>
      <c r="BH144" s="8"/>
      <c r="BI144" s="8">
        <f t="shared" si="41"/>
        <v>0</v>
      </c>
      <c r="BJ144" s="8">
        <f t="shared" si="42"/>
        <v>0</v>
      </c>
      <c r="BK144" s="9">
        <v>0</v>
      </c>
      <c r="BL144" s="8">
        <v>0</v>
      </c>
      <c r="BM144" s="9">
        <v>0</v>
      </c>
      <c r="BN144" s="8">
        <v>0</v>
      </c>
      <c r="BO144" s="9">
        <v>0</v>
      </c>
      <c r="BP144" s="8">
        <v>0</v>
      </c>
      <c r="BQ144" s="9">
        <v>0</v>
      </c>
      <c r="BR144" s="8">
        <v>0</v>
      </c>
      <c r="BS144" s="9">
        <v>0</v>
      </c>
      <c r="BT144" s="40">
        <v>0</v>
      </c>
      <c r="BU144" s="9"/>
      <c r="BV144" s="8"/>
      <c r="BW144" s="9">
        <v>0</v>
      </c>
      <c r="BX144" s="40">
        <v>0</v>
      </c>
      <c r="BY144" s="9"/>
      <c r="BZ144" s="8"/>
      <c r="CA144" s="8">
        <f t="shared" si="43"/>
        <v>0</v>
      </c>
      <c r="CB144" s="8">
        <f t="shared" si="44"/>
        <v>0</v>
      </c>
      <c r="CC144" s="9">
        <v>0</v>
      </c>
      <c r="CD144" s="8">
        <v>0</v>
      </c>
      <c r="CE144" s="9">
        <v>0</v>
      </c>
      <c r="CF144" s="8">
        <v>0</v>
      </c>
      <c r="CG144" s="9">
        <v>0</v>
      </c>
      <c r="CH144" s="8">
        <v>0</v>
      </c>
      <c r="CI144" s="9">
        <v>0</v>
      </c>
      <c r="CJ144" s="8">
        <v>0</v>
      </c>
      <c r="CK144" s="9">
        <v>0</v>
      </c>
      <c r="CL144" s="40">
        <v>0</v>
      </c>
      <c r="CM144" s="9"/>
      <c r="CN144" s="8"/>
      <c r="CO144" s="9">
        <v>0</v>
      </c>
      <c r="CP144" s="40">
        <v>0</v>
      </c>
      <c r="CQ144" s="9"/>
      <c r="CR144" s="8"/>
    </row>
    <row r="145" spans="1:96" x14ac:dyDescent="0.25">
      <c r="A145" s="12">
        <f t="shared" si="45"/>
        <v>114</v>
      </c>
      <c r="B145" s="18" t="s">
        <v>185</v>
      </c>
      <c r="C145" s="12">
        <v>330427</v>
      </c>
      <c r="D145" s="25" t="s">
        <v>178</v>
      </c>
      <c r="E145" s="25" t="s">
        <v>161</v>
      </c>
      <c r="F145" s="31" t="s">
        <v>179</v>
      </c>
      <c r="G145" s="8">
        <f t="shared" si="35"/>
        <v>0</v>
      </c>
      <c r="H145" s="8">
        <f t="shared" si="36"/>
        <v>0</v>
      </c>
      <c r="I145" s="9">
        <f t="shared" si="34"/>
        <v>0</v>
      </c>
      <c r="J145" s="8">
        <f t="shared" si="34"/>
        <v>0</v>
      </c>
      <c r="K145" s="9">
        <f t="shared" si="34"/>
        <v>0</v>
      </c>
      <c r="L145" s="8">
        <f t="shared" si="34"/>
        <v>0</v>
      </c>
      <c r="M145" s="9">
        <f t="shared" si="34"/>
        <v>0</v>
      </c>
      <c r="N145" s="8">
        <f t="shared" si="34"/>
        <v>0</v>
      </c>
      <c r="O145" s="9">
        <f t="shared" si="34"/>
        <v>0</v>
      </c>
      <c r="P145" s="8">
        <f t="shared" si="34"/>
        <v>0</v>
      </c>
      <c r="Q145" s="9">
        <f t="shared" si="34"/>
        <v>0</v>
      </c>
      <c r="R145" s="8">
        <f t="shared" si="34"/>
        <v>0</v>
      </c>
      <c r="S145" s="9">
        <f t="shared" si="34"/>
        <v>0</v>
      </c>
      <c r="T145" s="8">
        <f t="shared" si="33"/>
        <v>0</v>
      </c>
      <c r="U145" s="9">
        <f t="shared" si="33"/>
        <v>0</v>
      </c>
      <c r="V145" s="8">
        <f t="shared" si="33"/>
        <v>0</v>
      </c>
      <c r="W145" s="9">
        <f t="shared" si="33"/>
        <v>0</v>
      </c>
      <c r="X145" s="8">
        <f t="shared" si="33"/>
        <v>0</v>
      </c>
      <c r="Y145" s="8">
        <f t="shared" si="37"/>
        <v>0</v>
      </c>
      <c r="Z145" s="8">
        <f t="shared" si="38"/>
        <v>0</v>
      </c>
      <c r="AA145" s="9">
        <v>0</v>
      </c>
      <c r="AB145" s="8">
        <v>0</v>
      </c>
      <c r="AC145" s="9">
        <v>0</v>
      </c>
      <c r="AD145" s="8">
        <v>0</v>
      </c>
      <c r="AE145" s="9">
        <v>0</v>
      </c>
      <c r="AF145" s="8">
        <v>0</v>
      </c>
      <c r="AG145" s="9">
        <v>0</v>
      </c>
      <c r="AH145" s="8">
        <v>0</v>
      </c>
      <c r="AI145" s="9">
        <v>0</v>
      </c>
      <c r="AJ145" s="40">
        <v>0</v>
      </c>
      <c r="AK145" s="9"/>
      <c r="AL145" s="8"/>
      <c r="AM145" s="9">
        <v>0</v>
      </c>
      <c r="AN145" s="40">
        <v>0</v>
      </c>
      <c r="AO145" s="9"/>
      <c r="AP145" s="8"/>
      <c r="AQ145" s="8">
        <f t="shared" si="39"/>
        <v>0</v>
      </c>
      <c r="AR145" s="8">
        <f t="shared" si="40"/>
        <v>0</v>
      </c>
      <c r="AS145" s="9">
        <v>0</v>
      </c>
      <c r="AT145" s="8">
        <v>0</v>
      </c>
      <c r="AU145" s="9">
        <v>0</v>
      </c>
      <c r="AV145" s="8">
        <v>0</v>
      </c>
      <c r="AW145" s="9">
        <v>0</v>
      </c>
      <c r="AX145" s="8">
        <v>0</v>
      </c>
      <c r="AY145" s="9">
        <v>0</v>
      </c>
      <c r="AZ145" s="8">
        <v>0</v>
      </c>
      <c r="BA145" s="9">
        <v>0</v>
      </c>
      <c r="BB145" s="40">
        <v>0</v>
      </c>
      <c r="BC145" s="9"/>
      <c r="BD145" s="8"/>
      <c r="BE145" s="9">
        <v>0</v>
      </c>
      <c r="BF145" s="40">
        <v>0</v>
      </c>
      <c r="BG145" s="9"/>
      <c r="BH145" s="8"/>
      <c r="BI145" s="8">
        <f t="shared" si="41"/>
        <v>0</v>
      </c>
      <c r="BJ145" s="8">
        <f t="shared" si="42"/>
        <v>0</v>
      </c>
      <c r="BK145" s="9">
        <v>0</v>
      </c>
      <c r="BL145" s="8">
        <v>0</v>
      </c>
      <c r="BM145" s="9">
        <v>0</v>
      </c>
      <c r="BN145" s="8">
        <v>0</v>
      </c>
      <c r="BO145" s="9">
        <v>0</v>
      </c>
      <c r="BP145" s="8">
        <v>0</v>
      </c>
      <c r="BQ145" s="9">
        <v>0</v>
      </c>
      <c r="BR145" s="8">
        <v>0</v>
      </c>
      <c r="BS145" s="9">
        <v>0</v>
      </c>
      <c r="BT145" s="40">
        <v>0</v>
      </c>
      <c r="BU145" s="9"/>
      <c r="BV145" s="8"/>
      <c r="BW145" s="9">
        <v>0</v>
      </c>
      <c r="BX145" s="40">
        <v>0</v>
      </c>
      <c r="BY145" s="9"/>
      <c r="BZ145" s="8"/>
      <c r="CA145" s="8">
        <f t="shared" si="43"/>
        <v>0</v>
      </c>
      <c r="CB145" s="8">
        <f t="shared" si="44"/>
        <v>0</v>
      </c>
      <c r="CC145" s="9">
        <v>0</v>
      </c>
      <c r="CD145" s="8">
        <v>0</v>
      </c>
      <c r="CE145" s="9">
        <v>0</v>
      </c>
      <c r="CF145" s="8">
        <v>0</v>
      </c>
      <c r="CG145" s="9">
        <v>0</v>
      </c>
      <c r="CH145" s="8">
        <v>0</v>
      </c>
      <c r="CI145" s="9">
        <v>0</v>
      </c>
      <c r="CJ145" s="8">
        <v>0</v>
      </c>
      <c r="CK145" s="9">
        <v>0</v>
      </c>
      <c r="CL145" s="40">
        <v>0</v>
      </c>
      <c r="CM145" s="9"/>
      <c r="CN145" s="8"/>
      <c r="CO145" s="9">
        <v>0</v>
      </c>
      <c r="CP145" s="40">
        <v>0</v>
      </c>
      <c r="CQ145" s="9"/>
      <c r="CR145" s="8"/>
    </row>
    <row r="146" spans="1:96" x14ac:dyDescent="0.25">
      <c r="A146" s="12"/>
      <c r="B146" s="17" t="s">
        <v>106</v>
      </c>
      <c r="C146" s="12"/>
      <c r="D146" s="25"/>
      <c r="E146" s="26" t="s">
        <v>160</v>
      </c>
      <c r="F146" s="31"/>
      <c r="G146" s="8">
        <f t="shared" si="35"/>
        <v>0</v>
      </c>
      <c r="H146" s="8">
        <f t="shared" si="36"/>
        <v>0</v>
      </c>
      <c r="I146" s="9">
        <f t="shared" si="34"/>
        <v>0</v>
      </c>
      <c r="J146" s="8">
        <f t="shared" si="34"/>
        <v>0</v>
      </c>
      <c r="K146" s="9">
        <f t="shared" si="34"/>
        <v>0</v>
      </c>
      <c r="L146" s="8">
        <f t="shared" si="34"/>
        <v>0</v>
      </c>
      <c r="M146" s="9">
        <f t="shared" si="34"/>
        <v>0</v>
      </c>
      <c r="N146" s="8">
        <f t="shared" si="34"/>
        <v>0</v>
      </c>
      <c r="O146" s="9">
        <f t="shared" si="34"/>
        <v>0</v>
      </c>
      <c r="P146" s="8">
        <f t="shared" si="34"/>
        <v>0</v>
      </c>
      <c r="Q146" s="9">
        <f t="shared" si="34"/>
        <v>0</v>
      </c>
      <c r="R146" s="8">
        <f t="shared" si="34"/>
        <v>0</v>
      </c>
      <c r="S146" s="9">
        <f t="shared" si="34"/>
        <v>0</v>
      </c>
      <c r="T146" s="8">
        <f t="shared" si="33"/>
        <v>0</v>
      </c>
      <c r="U146" s="9">
        <f t="shared" si="33"/>
        <v>0</v>
      </c>
      <c r="V146" s="8">
        <f t="shared" si="33"/>
        <v>0</v>
      </c>
      <c r="W146" s="9">
        <f t="shared" si="33"/>
        <v>0</v>
      </c>
      <c r="X146" s="8">
        <f t="shared" si="33"/>
        <v>0</v>
      </c>
      <c r="Y146" s="8">
        <f t="shared" si="37"/>
        <v>0</v>
      </c>
      <c r="Z146" s="8">
        <f t="shared" si="38"/>
        <v>0</v>
      </c>
      <c r="AA146" s="9">
        <v>0</v>
      </c>
      <c r="AB146" s="8">
        <v>0</v>
      </c>
      <c r="AC146" s="9">
        <v>0</v>
      </c>
      <c r="AD146" s="8">
        <v>0</v>
      </c>
      <c r="AE146" s="9">
        <v>0</v>
      </c>
      <c r="AF146" s="8">
        <v>0</v>
      </c>
      <c r="AG146" s="9">
        <v>0</v>
      </c>
      <c r="AH146" s="8">
        <v>0</v>
      </c>
      <c r="AI146" s="9">
        <v>0</v>
      </c>
      <c r="AJ146" s="40">
        <v>0</v>
      </c>
      <c r="AK146" s="9"/>
      <c r="AL146" s="8"/>
      <c r="AM146" s="9">
        <v>0</v>
      </c>
      <c r="AN146" s="40">
        <v>0</v>
      </c>
      <c r="AO146" s="9"/>
      <c r="AP146" s="8"/>
      <c r="AQ146" s="8">
        <f t="shared" si="39"/>
        <v>0</v>
      </c>
      <c r="AR146" s="8">
        <f t="shared" si="40"/>
        <v>0</v>
      </c>
      <c r="AS146" s="9">
        <v>0</v>
      </c>
      <c r="AT146" s="8">
        <v>0</v>
      </c>
      <c r="AU146" s="9">
        <v>0</v>
      </c>
      <c r="AV146" s="8">
        <v>0</v>
      </c>
      <c r="AW146" s="9">
        <v>0</v>
      </c>
      <c r="AX146" s="8">
        <v>0</v>
      </c>
      <c r="AY146" s="9">
        <v>0</v>
      </c>
      <c r="AZ146" s="8">
        <v>0</v>
      </c>
      <c r="BA146" s="9">
        <v>0</v>
      </c>
      <c r="BB146" s="40">
        <v>0</v>
      </c>
      <c r="BC146" s="9"/>
      <c r="BD146" s="8"/>
      <c r="BE146" s="9">
        <v>0</v>
      </c>
      <c r="BF146" s="40">
        <v>0</v>
      </c>
      <c r="BG146" s="9"/>
      <c r="BH146" s="8"/>
      <c r="BI146" s="8">
        <f t="shared" si="41"/>
        <v>0</v>
      </c>
      <c r="BJ146" s="8">
        <f t="shared" si="42"/>
        <v>0</v>
      </c>
      <c r="BK146" s="9">
        <v>0</v>
      </c>
      <c r="BL146" s="8">
        <v>0</v>
      </c>
      <c r="BM146" s="9">
        <v>0</v>
      </c>
      <c r="BN146" s="8">
        <v>0</v>
      </c>
      <c r="BO146" s="9">
        <v>0</v>
      </c>
      <c r="BP146" s="8">
        <v>0</v>
      </c>
      <c r="BQ146" s="9">
        <v>0</v>
      </c>
      <c r="BR146" s="8">
        <v>0</v>
      </c>
      <c r="BS146" s="9">
        <v>0</v>
      </c>
      <c r="BT146" s="40">
        <v>0</v>
      </c>
      <c r="BU146" s="9"/>
      <c r="BV146" s="8"/>
      <c r="BW146" s="9">
        <v>0</v>
      </c>
      <c r="BX146" s="40">
        <v>0</v>
      </c>
      <c r="BY146" s="9"/>
      <c r="BZ146" s="8"/>
      <c r="CA146" s="8">
        <f t="shared" si="43"/>
        <v>0</v>
      </c>
      <c r="CB146" s="8">
        <f t="shared" si="44"/>
        <v>0</v>
      </c>
      <c r="CC146" s="9">
        <v>0</v>
      </c>
      <c r="CD146" s="8">
        <v>0</v>
      </c>
      <c r="CE146" s="9">
        <v>0</v>
      </c>
      <c r="CF146" s="8">
        <v>0</v>
      </c>
      <c r="CG146" s="9">
        <v>0</v>
      </c>
      <c r="CH146" s="8">
        <v>0</v>
      </c>
      <c r="CI146" s="9">
        <v>0</v>
      </c>
      <c r="CJ146" s="8">
        <v>0</v>
      </c>
      <c r="CK146" s="9">
        <v>0</v>
      </c>
      <c r="CL146" s="40">
        <v>0</v>
      </c>
      <c r="CM146" s="9"/>
      <c r="CN146" s="8"/>
      <c r="CO146" s="9">
        <v>0</v>
      </c>
      <c r="CP146" s="40">
        <v>0</v>
      </c>
      <c r="CQ146" s="9"/>
      <c r="CR146" s="8"/>
    </row>
    <row r="147" spans="1:96" s="10" customFormat="1" ht="30" x14ac:dyDescent="0.25">
      <c r="A147" s="12">
        <v>115</v>
      </c>
      <c r="B147" s="18" t="s">
        <v>107</v>
      </c>
      <c r="C147" s="12">
        <v>330382</v>
      </c>
      <c r="D147" s="25" t="s">
        <v>174</v>
      </c>
      <c r="E147" s="25" t="s">
        <v>160</v>
      </c>
      <c r="F147" s="31" t="s">
        <v>175</v>
      </c>
      <c r="G147" s="8">
        <f t="shared" si="35"/>
        <v>8725255.3399999999</v>
      </c>
      <c r="H147" s="8">
        <f t="shared" si="36"/>
        <v>0</v>
      </c>
      <c r="I147" s="9">
        <f t="shared" si="34"/>
        <v>0</v>
      </c>
      <c r="J147" s="8">
        <f t="shared" si="34"/>
        <v>0</v>
      </c>
      <c r="K147" s="9">
        <f t="shared" si="34"/>
        <v>0</v>
      </c>
      <c r="L147" s="8">
        <f t="shared" si="34"/>
        <v>0</v>
      </c>
      <c r="M147" s="9">
        <f t="shared" si="34"/>
        <v>0</v>
      </c>
      <c r="N147" s="8">
        <f t="shared" si="34"/>
        <v>0</v>
      </c>
      <c r="O147" s="9">
        <f t="shared" si="34"/>
        <v>0</v>
      </c>
      <c r="P147" s="8">
        <f t="shared" si="34"/>
        <v>0</v>
      </c>
      <c r="Q147" s="9">
        <f t="shared" si="34"/>
        <v>258</v>
      </c>
      <c r="R147" s="8">
        <f t="shared" si="34"/>
        <v>8725255.3399999999</v>
      </c>
      <c r="S147" s="9">
        <f t="shared" si="34"/>
        <v>258</v>
      </c>
      <c r="T147" s="8">
        <f t="shared" si="33"/>
        <v>10854043.41</v>
      </c>
      <c r="U147" s="9">
        <f t="shared" si="33"/>
        <v>0</v>
      </c>
      <c r="V147" s="8">
        <f t="shared" si="33"/>
        <v>0</v>
      </c>
      <c r="W147" s="9">
        <f t="shared" si="33"/>
        <v>0</v>
      </c>
      <c r="X147" s="8">
        <f t="shared" si="33"/>
        <v>0</v>
      </c>
      <c r="Y147" s="8">
        <f t="shared" si="37"/>
        <v>2181313.84</v>
      </c>
      <c r="Z147" s="8">
        <f t="shared" si="38"/>
        <v>0</v>
      </c>
      <c r="AA147" s="9">
        <v>0</v>
      </c>
      <c r="AB147" s="8">
        <v>0</v>
      </c>
      <c r="AC147" s="9">
        <v>0</v>
      </c>
      <c r="AD147" s="8">
        <v>0</v>
      </c>
      <c r="AE147" s="9">
        <v>0</v>
      </c>
      <c r="AF147" s="8">
        <v>0</v>
      </c>
      <c r="AG147" s="9">
        <v>0</v>
      </c>
      <c r="AH147" s="8">
        <v>0</v>
      </c>
      <c r="AI147" s="9">
        <v>65</v>
      </c>
      <c r="AJ147" s="40">
        <v>2181313.84</v>
      </c>
      <c r="AK147" s="9">
        <v>65</v>
      </c>
      <c r="AL147" s="8">
        <v>2713510.85</v>
      </c>
      <c r="AM147" s="9">
        <v>0</v>
      </c>
      <c r="AN147" s="40">
        <v>0</v>
      </c>
      <c r="AO147" s="9"/>
      <c r="AP147" s="8"/>
      <c r="AQ147" s="8">
        <f t="shared" si="39"/>
        <v>2181313.84</v>
      </c>
      <c r="AR147" s="8">
        <f t="shared" si="40"/>
        <v>0</v>
      </c>
      <c r="AS147" s="9">
        <v>0</v>
      </c>
      <c r="AT147" s="8">
        <v>0</v>
      </c>
      <c r="AU147" s="9">
        <v>0</v>
      </c>
      <c r="AV147" s="8">
        <v>0</v>
      </c>
      <c r="AW147" s="9">
        <v>0</v>
      </c>
      <c r="AX147" s="8">
        <v>0</v>
      </c>
      <c r="AY147" s="9">
        <v>0</v>
      </c>
      <c r="AZ147" s="8">
        <v>0</v>
      </c>
      <c r="BA147" s="9">
        <v>65</v>
      </c>
      <c r="BB147" s="40">
        <v>2181313.84</v>
      </c>
      <c r="BC147" s="9">
        <v>65</v>
      </c>
      <c r="BD147" s="8">
        <v>2713510.85</v>
      </c>
      <c r="BE147" s="9">
        <v>0</v>
      </c>
      <c r="BF147" s="40">
        <v>0</v>
      </c>
      <c r="BG147" s="9"/>
      <c r="BH147" s="8"/>
      <c r="BI147" s="8">
        <f t="shared" si="41"/>
        <v>2181313.84</v>
      </c>
      <c r="BJ147" s="8">
        <f t="shared" si="42"/>
        <v>0</v>
      </c>
      <c r="BK147" s="9">
        <v>0</v>
      </c>
      <c r="BL147" s="8">
        <v>0</v>
      </c>
      <c r="BM147" s="9">
        <v>0</v>
      </c>
      <c r="BN147" s="8">
        <v>0</v>
      </c>
      <c r="BO147" s="9">
        <v>0</v>
      </c>
      <c r="BP147" s="8">
        <v>0</v>
      </c>
      <c r="BQ147" s="9">
        <v>0</v>
      </c>
      <c r="BR147" s="8">
        <v>0</v>
      </c>
      <c r="BS147" s="9">
        <v>65</v>
      </c>
      <c r="BT147" s="40">
        <v>2181313.84</v>
      </c>
      <c r="BU147" s="9">
        <v>65</v>
      </c>
      <c r="BV147" s="8">
        <v>2713510.85</v>
      </c>
      <c r="BW147" s="9">
        <v>0</v>
      </c>
      <c r="BX147" s="40">
        <v>0</v>
      </c>
      <c r="BY147" s="9"/>
      <c r="BZ147" s="8"/>
      <c r="CA147" s="8">
        <f t="shared" si="43"/>
        <v>2181313.8199999998</v>
      </c>
      <c r="CB147" s="8">
        <f t="shared" si="44"/>
        <v>0</v>
      </c>
      <c r="CC147" s="9">
        <v>0</v>
      </c>
      <c r="CD147" s="8">
        <v>0</v>
      </c>
      <c r="CE147" s="9">
        <v>0</v>
      </c>
      <c r="CF147" s="8">
        <v>0</v>
      </c>
      <c r="CG147" s="9">
        <v>0</v>
      </c>
      <c r="CH147" s="8">
        <v>0</v>
      </c>
      <c r="CI147" s="9">
        <v>0</v>
      </c>
      <c r="CJ147" s="8">
        <v>0</v>
      </c>
      <c r="CK147" s="9">
        <v>63</v>
      </c>
      <c r="CL147" s="40">
        <v>2181313.8199999998</v>
      </c>
      <c r="CM147" s="9">
        <v>63</v>
      </c>
      <c r="CN147" s="8">
        <v>2713510.86</v>
      </c>
      <c r="CO147" s="9">
        <v>0</v>
      </c>
      <c r="CP147" s="40">
        <v>0</v>
      </c>
      <c r="CQ147" s="9"/>
      <c r="CR147" s="8"/>
    </row>
    <row r="148" spans="1:96" x14ac:dyDescent="0.25">
      <c r="A148" s="14"/>
      <c r="B148" s="17" t="s">
        <v>186</v>
      </c>
      <c r="C148" s="14"/>
      <c r="D148" s="27"/>
      <c r="E148" s="27"/>
      <c r="F148" s="32"/>
      <c r="G148" s="8">
        <f t="shared" si="35"/>
        <v>0</v>
      </c>
      <c r="H148" s="8">
        <f t="shared" si="36"/>
        <v>0</v>
      </c>
      <c r="I148" s="9">
        <f t="shared" si="34"/>
        <v>0</v>
      </c>
      <c r="J148" s="8">
        <f t="shared" si="34"/>
        <v>0</v>
      </c>
      <c r="K148" s="9">
        <f t="shared" ref="K148:S149" si="46">AC148+AU148+BM148+CE148</f>
        <v>0</v>
      </c>
      <c r="L148" s="8">
        <f t="shared" si="46"/>
        <v>0</v>
      </c>
      <c r="M148" s="9">
        <f t="shared" si="46"/>
        <v>0</v>
      </c>
      <c r="N148" s="8">
        <f t="shared" si="46"/>
        <v>0</v>
      </c>
      <c r="O148" s="9">
        <f t="shared" si="46"/>
        <v>0</v>
      </c>
      <c r="P148" s="8">
        <f t="shared" si="46"/>
        <v>0</v>
      </c>
      <c r="Q148" s="9">
        <f t="shared" si="46"/>
        <v>0</v>
      </c>
      <c r="R148" s="8">
        <f t="shared" si="46"/>
        <v>0</v>
      </c>
      <c r="S148" s="9">
        <f t="shared" si="46"/>
        <v>0</v>
      </c>
      <c r="T148" s="8">
        <f t="shared" si="33"/>
        <v>0</v>
      </c>
      <c r="U148" s="9">
        <f t="shared" si="33"/>
        <v>0</v>
      </c>
      <c r="V148" s="8">
        <f t="shared" si="33"/>
        <v>0</v>
      </c>
      <c r="W148" s="9">
        <f t="shared" si="33"/>
        <v>0</v>
      </c>
      <c r="X148" s="8">
        <f t="shared" si="33"/>
        <v>0</v>
      </c>
      <c r="Y148" s="8">
        <f t="shared" si="37"/>
        <v>0</v>
      </c>
      <c r="Z148" s="8">
        <f t="shared" si="38"/>
        <v>0</v>
      </c>
      <c r="AA148" s="9">
        <v>0</v>
      </c>
      <c r="AB148" s="8">
        <v>0</v>
      </c>
      <c r="AC148" s="9">
        <v>0</v>
      </c>
      <c r="AD148" s="8">
        <v>0</v>
      </c>
      <c r="AE148" s="9">
        <v>0</v>
      </c>
      <c r="AF148" s="8">
        <v>0</v>
      </c>
      <c r="AG148" s="9">
        <v>0</v>
      </c>
      <c r="AH148" s="8">
        <v>0</v>
      </c>
      <c r="AI148" s="9"/>
      <c r="AJ148" s="8"/>
      <c r="AK148" s="9"/>
      <c r="AL148" s="8"/>
      <c r="AM148" s="9"/>
      <c r="AN148" s="8"/>
      <c r="AO148" s="9"/>
      <c r="AP148" s="8"/>
      <c r="AQ148" s="8">
        <f t="shared" si="39"/>
        <v>0</v>
      </c>
      <c r="AR148" s="8">
        <f t="shared" si="40"/>
        <v>0</v>
      </c>
      <c r="AS148" s="9">
        <v>0</v>
      </c>
      <c r="AT148" s="8">
        <v>0</v>
      </c>
      <c r="AU148" s="9">
        <v>0</v>
      </c>
      <c r="AV148" s="8">
        <v>0</v>
      </c>
      <c r="AW148" s="9">
        <v>0</v>
      </c>
      <c r="AX148" s="8">
        <v>0</v>
      </c>
      <c r="AY148" s="9">
        <v>0</v>
      </c>
      <c r="AZ148" s="8">
        <v>0</v>
      </c>
      <c r="BA148" s="9"/>
      <c r="BB148" s="8"/>
      <c r="BC148" s="9"/>
      <c r="BD148" s="8"/>
      <c r="BE148" s="9"/>
      <c r="BF148" s="8"/>
      <c r="BG148" s="9"/>
      <c r="BH148" s="8"/>
      <c r="BI148" s="8">
        <f t="shared" si="41"/>
        <v>0</v>
      </c>
      <c r="BJ148" s="8">
        <f t="shared" si="42"/>
        <v>0</v>
      </c>
      <c r="BK148" s="9">
        <v>0</v>
      </c>
      <c r="BL148" s="8">
        <v>0</v>
      </c>
      <c r="BM148" s="9">
        <v>0</v>
      </c>
      <c r="BN148" s="8">
        <v>0</v>
      </c>
      <c r="BO148" s="9">
        <v>0</v>
      </c>
      <c r="BP148" s="8">
        <v>0</v>
      </c>
      <c r="BQ148" s="9">
        <v>0</v>
      </c>
      <c r="BR148" s="8">
        <v>0</v>
      </c>
      <c r="BS148" s="9"/>
      <c r="BT148" s="8"/>
      <c r="BU148" s="9"/>
      <c r="BV148" s="8"/>
      <c r="BW148" s="9"/>
      <c r="BX148" s="8"/>
      <c r="BY148" s="9"/>
      <c r="BZ148" s="8"/>
      <c r="CA148" s="8">
        <f t="shared" si="43"/>
        <v>0</v>
      </c>
      <c r="CB148" s="8">
        <f t="shared" si="44"/>
        <v>0</v>
      </c>
      <c r="CC148" s="9">
        <v>0</v>
      </c>
      <c r="CD148" s="8">
        <v>0</v>
      </c>
      <c r="CE148" s="9">
        <v>0</v>
      </c>
      <c r="CF148" s="8">
        <v>0</v>
      </c>
      <c r="CG148" s="9">
        <v>0</v>
      </c>
      <c r="CH148" s="8">
        <v>0</v>
      </c>
      <c r="CI148" s="9">
        <v>0</v>
      </c>
      <c r="CJ148" s="8">
        <v>0</v>
      </c>
      <c r="CK148" s="9"/>
      <c r="CL148" s="8"/>
      <c r="CM148" s="9"/>
      <c r="CN148" s="8"/>
      <c r="CO148" s="9"/>
      <c r="CP148" s="8"/>
      <c r="CQ148" s="9"/>
      <c r="CR148" s="8"/>
    </row>
    <row r="149" spans="1:96" s="10" customFormat="1" x14ac:dyDescent="0.25">
      <c r="A149" s="12">
        <v>116</v>
      </c>
      <c r="B149" s="18" t="s">
        <v>187</v>
      </c>
      <c r="C149" s="12">
        <v>330423</v>
      </c>
      <c r="D149" s="25" t="s">
        <v>178</v>
      </c>
      <c r="E149" s="25" t="s">
        <v>161</v>
      </c>
      <c r="F149" s="31" t="s">
        <v>175</v>
      </c>
      <c r="G149" s="8">
        <f t="shared" si="35"/>
        <v>0</v>
      </c>
      <c r="H149" s="8">
        <f t="shared" si="36"/>
        <v>0</v>
      </c>
      <c r="I149" s="9">
        <f t="shared" ref="I149:J149" si="47">AA149+AS149+BK149+CC149</f>
        <v>0</v>
      </c>
      <c r="J149" s="8">
        <f t="shared" si="47"/>
        <v>0</v>
      </c>
      <c r="K149" s="9">
        <f t="shared" si="46"/>
        <v>0</v>
      </c>
      <c r="L149" s="8">
        <f t="shared" si="46"/>
        <v>0</v>
      </c>
      <c r="M149" s="9">
        <f t="shared" si="46"/>
        <v>0</v>
      </c>
      <c r="N149" s="8">
        <f t="shared" si="46"/>
        <v>0</v>
      </c>
      <c r="O149" s="9">
        <f t="shared" si="46"/>
        <v>0</v>
      </c>
      <c r="P149" s="8">
        <f t="shared" si="46"/>
        <v>0</v>
      </c>
      <c r="Q149" s="9">
        <f t="shared" si="46"/>
        <v>0</v>
      </c>
      <c r="R149" s="8">
        <f t="shared" si="46"/>
        <v>0</v>
      </c>
      <c r="S149" s="9">
        <f t="shared" si="46"/>
        <v>0</v>
      </c>
      <c r="T149" s="8">
        <f t="shared" si="33"/>
        <v>0</v>
      </c>
      <c r="U149" s="9">
        <f t="shared" si="33"/>
        <v>0</v>
      </c>
      <c r="V149" s="8">
        <f t="shared" si="33"/>
        <v>0</v>
      </c>
      <c r="W149" s="9">
        <f t="shared" si="33"/>
        <v>0</v>
      </c>
      <c r="X149" s="8">
        <f t="shared" si="33"/>
        <v>0</v>
      </c>
      <c r="Y149" s="8">
        <f t="shared" si="37"/>
        <v>0</v>
      </c>
      <c r="Z149" s="8">
        <f t="shared" si="38"/>
        <v>0</v>
      </c>
      <c r="AA149" s="16">
        <v>0</v>
      </c>
      <c r="AB149" s="15">
        <v>0</v>
      </c>
      <c r="AC149" s="16">
        <v>0</v>
      </c>
      <c r="AD149" s="15">
        <v>0</v>
      </c>
      <c r="AE149" s="16">
        <v>0</v>
      </c>
      <c r="AF149" s="15">
        <v>0</v>
      </c>
      <c r="AG149" s="16">
        <v>0</v>
      </c>
      <c r="AH149" s="15">
        <v>0</v>
      </c>
      <c r="AI149" s="16"/>
      <c r="AJ149" s="15"/>
      <c r="AK149" s="16"/>
      <c r="AL149" s="15"/>
      <c r="AM149" s="16"/>
      <c r="AN149" s="15"/>
      <c r="AO149" s="16"/>
      <c r="AP149" s="15"/>
      <c r="AQ149" s="8">
        <f t="shared" si="39"/>
        <v>0</v>
      </c>
      <c r="AR149" s="8">
        <f t="shared" si="40"/>
        <v>0</v>
      </c>
      <c r="AS149" s="16">
        <v>0</v>
      </c>
      <c r="AT149" s="15">
        <v>0</v>
      </c>
      <c r="AU149" s="16">
        <v>0</v>
      </c>
      <c r="AV149" s="15">
        <v>0</v>
      </c>
      <c r="AW149" s="16">
        <v>0</v>
      </c>
      <c r="AX149" s="15">
        <v>0</v>
      </c>
      <c r="AY149" s="16">
        <v>0</v>
      </c>
      <c r="AZ149" s="15">
        <v>0</v>
      </c>
      <c r="BA149" s="16"/>
      <c r="BB149" s="15"/>
      <c r="BC149" s="16"/>
      <c r="BD149" s="15"/>
      <c r="BE149" s="16"/>
      <c r="BF149" s="15"/>
      <c r="BG149" s="16"/>
      <c r="BH149" s="15"/>
      <c r="BI149" s="8">
        <f t="shared" si="41"/>
        <v>0</v>
      </c>
      <c r="BJ149" s="8">
        <f t="shared" si="42"/>
        <v>0</v>
      </c>
      <c r="BK149" s="16">
        <v>0</v>
      </c>
      <c r="BL149" s="15">
        <v>0</v>
      </c>
      <c r="BM149" s="16">
        <v>0</v>
      </c>
      <c r="BN149" s="15">
        <v>0</v>
      </c>
      <c r="BO149" s="16">
        <v>0</v>
      </c>
      <c r="BP149" s="15">
        <v>0</v>
      </c>
      <c r="BQ149" s="16">
        <v>0</v>
      </c>
      <c r="BR149" s="15">
        <v>0</v>
      </c>
      <c r="BS149" s="16"/>
      <c r="BT149" s="15"/>
      <c r="BU149" s="16"/>
      <c r="BV149" s="15"/>
      <c r="BW149" s="16"/>
      <c r="BX149" s="15"/>
      <c r="BY149" s="16"/>
      <c r="BZ149" s="15"/>
      <c r="CA149" s="8">
        <f t="shared" si="43"/>
        <v>0</v>
      </c>
      <c r="CB149" s="8">
        <f t="shared" si="44"/>
        <v>0</v>
      </c>
      <c r="CC149" s="16">
        <v>0</v>
      </c>
      <c r="CD149" s="15">
        <v>0</v>
      </c>
      <c r="CE149" s="16">
        <v>0</v>
      </c>
      <c r="CF149" s="15">
        <v>0</v>
      </c>
      <c r="CG149" s="16">
        <v>0</v>
      </c>
      <c r="CH149" s="15">
        <v>0</v>
      </c>
      <c r="CI149" s="16">
        <v>0</v>
      </c>
      <c r="CJ149" s="15">
        <v>0</v>
      </c>
      <c r="CK149" s="16"/>
      <c r="CL149" s="15"/>
      <c r="CM149" s="16"/>
      <c r="CN149" s="15"/>
      <c r="CO149" s="16"/>
      <c r="CP149" s="15"/>
      <c r="CQ149" s="16"/>
      <c r="CR149" s="15"/>
    </row>
    <row r="150" spans="1:96" s="10" customFormat="1" ht="14.25" x14ac:dyDescent="0.2">
      <c r="A150" s="14"/>
      <c r="B150" s="17" t="s">
        <v>149</v>
      </c>
      <c r="C150" s="14"/>
      <c r="D150" s="27"/>
      <c r="E150" s="34"/>
      <c r="F150" s="32"/>
      <c r="G150" s="15">
        <f t="shared" ref="G150:X150" si="48">SUBTOTAL(109,G9:G149)</f>
        <v>4187539072.4499998</v>
      </c>
      <c r="H150" s="15">
        <f t="shared" si="48"/>
        <v>1635799194.46</v>
      </c>
      <c r="I150" s="16">
        <f t="shared" si="48"/>
        <v>1093825</v>
      </c>
      <c r="J150" s="15">
        <f t="shared" si="48"/>
        <v>647922103.73000002</v>
      </c>
      <c r="K150" s="16">
        <f t="shared" si="48"/>
        <v>208688</v>
      </c>
      <c r="L150" s="15">
        <f t="shared" si="48"/>
        <v>84465898.560000002</v>
      </c>
      <c r="M150" s="16">
        <f t="shared" si="48"/>
        <v>664241</v>
      </c>
      <c r="N150" s="15">
        <f t="shared" si="48"/>
        <v>903411192.16999996</v>
      </c>
      <c r="O150" s="16">
        <f t="shared" si="48"/>
        <v>23875</v>
      </c>
      <c r="P150" s="15">
        <f t="shared" si="48"/>
        <v>476816026.55000001</v>
      </c>
      <c r="Q150" s="16">
        <f t="shared" si="48"/>
        <v>57257</v>
      </c>
      <c r="R150" s="15">
        <f t="shared" si="48"/>
        <v>1856107635.8099999</v>
      </c>
      <c r="S150" s="16">
        <f t="shared" si="48"/>
        <v>1556</v>
      </c>
      <c r="T150" s="15">
        <f t="shared" si="48"/>
        <v>65894636.189999998</v>
      </c>
      <c r="U150" s="16">
        <f t="shared" si="48"/>
        <v>2047</v>
      </c>
      <c r="V150" s="15">
        <f t="shared" si="48"/>
        <v>360703150.76999998</v>
      </c>
      <c r="W150" s="16">
        <f t="shared" si="48"/>
        <v>106510</v>
      </c>
      <c r="X150" s="15">
        <f t="shared" si="48"/>
        <v>218816215.63</v>
      </c>
      <c r="Y150" s="15">
        <f>SUBTOTAL(109,Y9:Y149)</f>
        <v>1055888618.1</v>
      </c>
      <c r="Z150" s="15">
        <f t="shared" ref="Z150:AP150" si="49">SUBTOTAL(109,Z9:Z149)</f>
        <v>417641810.08999997</v>
      </c>
      <c r="AA150" s="16">
        <f t="shared" si="49"/>
        <v>273462</v>
      </c>
      <c r="AB150" s="15">
        <f t="shared" si="49"/>
        <v>165655912.31</v>
      </c>
      <c r="AC150" s="16">
        <f t="shared" si="49"/>
        <v>52181</v>
      </c>
      <c r="AD150" s="15">
        <f t="shared" si="49"/>
        <v>21116474.739999998</v>
      </c>
      <c r="AE150" s="16">
        <f t="shared" si="49"/>
        <v>166065</v>
      </c>
      <c r="AF150" s="15">
        <f t="shared" si="49"/>
        <v>230869423.03999999</v>
      </c>
      <c r="AG150" s="16">
        <f t="shared" si="49"/>
        <v>5979</v>
      </c>
      <c r="AH150" s="15">
        <f t="shared" si="49"/>
        <v>119474835.04000001</v>
      </c>
      <c r="AI150" s="16">
        <f t="shared" si="49"/>
        <v>14319</v>
      </c>
      <c r="AJ150" s="15">
        <f t="shared" si="49"/>
        <v>464026909.02999997</v>
      </c>
      <c r="AK150" s="16">
        <f t="shared" si="49"/>
        <v>390</v>
      </c>
      <c r="AL150" s="15">
        <f t="shared" si="49"/>
        <v>16473659.050000001</v>
      </c>
      <c r="AM150" s="16">
        <f t="shared" si="49"/>
        <v>514</v>
      </c>
      <c r="AN150" s="15">
        <f t="shared" si="49"/>
        <v>90175787.709999993</v>
      </c>
      <c r="AO150" s="16">
        <f t="shared" si="49"/>
        <v>26631</v>
      </c>
      <c r="AP150" s="15">
        <f t="shared" si="49"/>
        <v>54745063.939999998</v>
      </c>
      <c r="AQ150" s="15">
        <f>SUBTOTAL(109,AQ9:AQ149)</f>
        <v>1055491467.63</v>
      </c>
      <c r="AR150" s="15">
        <f t="shared" ref="AR150:BH150" si="50">SUBTOTAL(109,AR9:AR149)</f>
        <v>417641810.08999997</v>
      </c>
      <c r="AS150" s="16">
        <f t="shared" si="50"/>
        <v>273462</v>
      </c>
      <c r="AT150" s="15">
        <f t="shared" si="50"/>
        <v>165655912.31</v>
      </c>
      <c r="AU150" s="16">
        <f t="shared" si="50"/>
        <v>52181</v>
      </c>
      <c r="AV150" s="15">
        <f t="shared" si="50"/>
        <v>21116474.739999998</v>
      </c>
      <c r="AW150" s="16">
        <f t="shared" si="50"/>
        <v>166065</v>
      </c>
      <c r="AX150" s="15">
        <f t="shared" si="50"/>
        <v>230869423.03999999</v>
      </c>
      <c r="AY150" s="16">
        <f t="shared" si="50"/>
        <v>5976</v>
      </c>
      <c r="AZ150" s="15">
        <f t="shared" si="50"/>
        <v>119118694.56999999</v>
      </c>
      <c r="BA150" s="16">
        <f t="shared" si="50"/>
        <v>14319</v>
      </c>
      <c r="BB150" s="15">
        <f t="shared" si="50"/>
        <v>464026909.02999997</v>
      </c>
      <c r="BC150" s="16">
        <f t="shared" si="50"/>
        <v>390</v>
      </c>
      <c r="BD150" s="15">
        <f t="shared" si="50"/>
        <v>16473659.050000001</v>
      </c>
      <c r="BE150" s="16">
        <f t="shared" si="50"/>
        <v>514</v>
      </c>
      <c r="BF150" s="15">
        <f t="shared" si="50"/>
        <v>90303655.709999993</v>
      </c>
      <c r="BG150" s="16">
        <f t="shared" si="50"/>
        <v>26631</v>
      </c>
      <c r="BH150" s="15">
        <f t="shared" si="50"/>
        <v>54704053.939999998</v>
      </c>
      <c r="BI150" s="15">
        <f>SUBTOTAL(109,BI9:BI149)</f>
        <v>1055721448.64</v>
      </c>
      <c r="BJ150" s="15">
        <f t="shared" ref="BJ150:BZ150" si="51">SUBTOTAL(109,BJ9:BJ149)</f>
        <v>417641810.08999997</v>
      </c>
      <c r="BK150" s="16">
        <f t="shared" si="51"/>
        <v>273462</v>
      </c>
      <c r="BL150" s="15">
        <f t="shared" si="51"/>
        <v>165655912.31</v>
      </c>
      <c r="BM150" s="16">
        <f t="shared" si="51"/>
        <v>52181</v>
      </c>
      <c r="BN150" s="15">
        <f t="shared" si="51"/>
        <v>21116474.739999998</v>
      </c>
      <c r="BO150" s="16">
        <f t="shared" si="51"/>
        <v>166065</v>
      </c>
      <c r="BP150" s="15">
        <f t="shared" si="51"/>
        <v>230869423.03999999</v>
      </c>
      <c r="BQ150" s="16">
        <f t="shared" si="51"/>
        <v>5977</v>
      </c>
      <c r="BR150" s="15">
        <f t="shared" si="51"/>
        <v>119348675.65000001</v>
      </c>
      <c r="BS150" s="16">
        <f t="shared" si="51"/>
        <v>14319</v>
      </c>
      <c r="BT150" s="15">
        <f t="shared" si="51"/>
        <v>464026909.02999997</v>
      </c>
      <c r="BU150" s="16">
        <f t="shared" si="51"/>
        <v>390</v>
      </c>
      <c r="BV150" s="15">
        <f t="shared" si="51"/>
        <v>16473659.050000001</v>
      </c>
      <c r="BW150" s="16">
        <f t="shared" si="51"/>
        <v>513</v>
      </c>
      <c r="BX150" s="15">
        <f t="shared" si="51"/>
        <v>90111853.709999993</v>
      </c>
      <c r="BY150" s="16">
        <f t="shared" si="51"/>
        <v>26627</v>
      </c>
      <c r="BZ150" s="15">
        <f t="shared" si="51"/>
        <v>54704053.869999997</v>
      </c>
      <c r="CA150" s="15">
        <f>SUBTOTAL(109,CA9:CA149)</f>
        <v>1020437538.08</v>
      </c>
      <c r="CB150" s="15">
        <f t="shared" ref="CB150:CR150" si="52">SUBTOTAL(109,CB9:CB149)</f>
        <v>382873764.19</v>
      </c>
      <c r="CC150" s="16">
        <f t="shared" si="52"/>
        <v>273439</v>
      </c>
      <c r="CD150" s="15">
        <f t="shared" si="52"/>
        <v>150954366.80000001</v>
      </c>
      <c r="CE150" s="16">
        <f t="shared" si="52"/>
        <v>52145</v>
      </c>
      <c r="CF150" s="15">
        <f t="shared" si="52"/>
        <v>21116474.34</v>
      </c>
      <c r="CG150" s="16">
        <f t="shared" si="52"/>
        <v>166046</v>
      </c>
      <c r="CH150" s="15">
        <f t="shared" si="52"/>
        <v>210802923.05000001</v>
      </c>
      <c r="CI150" s="16">
        <f t="shared" si="52"/>
        <v>5943</v>
      </c>
      <c r="CJ150" s="15">
        <f t="shared" si="52"/>
        <v>118873821.29000001</v>
      </c>
      <c r="CK150" s="16">
        <f t="shared" si="52"/>
        <v>14300</v>
      </c>
      <c r="CL150" s="15">
        <f t="shared" si="52"/>
        <v>464026908.72000003</v>
      </c>
      <c r="CM150" s="16">
        <f t="shared" si="52"/>
        <v>386</v>
      </c>
      <c r="CN150" s="15">
        <f t="shared" si="52"/>
        <v>16473659.039999999</v>
      </c>
      <c r="CO150" s="16">
        <f t="shared" si="52"/>
        <v>506</v>
      </c>
      <c r="CP150" s="15">
        <f t="shared" si="52"/>
        <v>90111853.640000001</v>
      </c>
      <c r="CQ150" s="16">
        <f t="shared" si="52"/>
        <v>26621</v>
      </c>
      <c r="CR150" s="15">
        <f t="shared" si="52"/>
        <v>54663043.880000003</v>
      </c>
    </row>
    <row r="152" spans="1:96" x14ac:dyDescent="0.25">
      <c r="B152" s="35" t="s">
        <v>197</v>
      </c>
      <c r="C152" s="36">
        <f>C150-D150-L150-N150-T150</f>
        <v>-1053771726.92</v>
      </c>
      <c r="D152" s="36">
        <f>D150-F150-H150-J150</f>
        <v>-2283721298.1900001</v>
      </c>
      <c r="E152" s="6"/>
      <c r="F152" s="6"/>
      <c r="G152" s="36">
        <f>G150-H150-P150-R150-X150</f>
        <v>0</v>
      </c>
      <c r="H152" s="36">
        <f>H150-J150-L150-N150</f>
        <v>0</v>
      </c>
      <c r="R152" s="36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</row>
    <row r="153" spans="1:96" x14ac:dyDescent="0.25">
      <c r="B153" s="35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9"/>
      <c r="S153" s="39"/>
      <c r="T153" s="38"/>
      <c r="U153" s="38"/>
      <c r="V153" s="38"/>
      <c r="W153" s="38"/>
      <c r="X153" s="38"/>
      <c r="Y153" s="6"/>
      <c r="Z153" s="6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6"/>
      <c r="AR153" s="6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6"/>
      <c r="BJ153" s="6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6"/>
      <c r="CB153" s="6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</row>
    <row r="154" spans="1:96" x14ac:dyDescent="0.25">
      <c r="B154" s="35" t="s">
        <v>198</v>
      </c>
      <c r="C154" s="39">
        <f>C150-U150-AM150-BE150-BW150</f>
        <v>-3588</v>
      </c>
      <c r="D154" s="39">
        <f t="shared" ref="D154:F154" si="53">D150-V150-AN150-BF150-BX150</f>
        <v>-631294447.89999998</v>
      </c>
      <c r="E154" s="39">
        <f t="shared" si="53"/>
        <v>-186399</v>
      </c>
      <c r="F154" s="39">
        <f t="shared" si="53"/>
        <v>-382969387.38</v>
      </c>
      <c r="G154" s="39">
        <f>G150-Y150-AQ150-BI150-CA150</f>
        <v>0</v>
      </c>
      <c r="H154" s="39">
        <f t="shared" ref="H154:X154" si="54">H150-Z150-AR150-BJ150-CB150</f>
        <v>0</v>
      </c>
      <c r="I154" s="39">
        <f t="shared" si="54"/>
        <v>0</v>
      </c>
      <c r="J154" s="39">
        <f t="shared" si="54"/>
        <v>0</v>
      </c>
      <c r="K154" s="39">
        <f t="shared" si="54"/>
        <v>0</v>
      </c>
      <c r="L154" s="39">
        <f t="shared" si="54"/>
        <v>0</v>
      </c>
      <c r="M154" s="39">
        <f t="shared" si="54"/>
        <v>0</v>
      </c>
      <c r="N154" s="39">
        <f t="shared" si="54"/>
        <v>0</v>
      </c>
      <c r="O154" s="39">
        <f t="shared" si="54"/>
        <v>0</v>
      </c>
      <c r="P154" s="39">
        <f t="shared" si="54"/>
        <v>0</v>
      </c>
      <c r="Q154" s="39">
        <f t="shared" si="54"/>
        <v>0</v>
      </c>
      <c r="R154" s="39">
        <f t="shared" si="54"/>
        <v>0</v>
      </c>
      <c r="S154" s="39">
        <f t="shared" si="54"/>
        <v>0</v>
      </c>
      <c r="T154" s="39">
        <f t="shared" si="54"/>
        <v>0</v>
      </c>
      <c r="U154" s="39">
        <f t="shared" si="54"/>
        <v>0</v>
      </c>
      <c r="V154" s="39">
        <f t="shared" si="54"/>
        <v>0</v>
      </c>
      <c r="W154" s="39">
        <f t="shared" si="54"/>
        <v>0</v>
      </c>
      <c r="X154" s="39">
        <f t="shared" si="54"/>
        <v>0</v>
      </c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</row>
  </sheetData>
  <customSheetViews>
    <customSheetView guid="{40AA6847-ADDF-4C74-8B3E-D1CCBEEB7235}" scale="90" showPageBreaks="1" zeroValues="0" printArea="1" hiddenColumns="1" view="pageBreakPreview">
      <pane xSplit="5" ySplit="8" topLeftCell="H9" activePane="bottomRight" state="frozen"/>
      <selection pane="bottomRight" activeCell="G2" sqref="G2:X2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"/>
    </customSheetView>
    <customSheetView guid="{6ACAC417-79FB-499C-A411-B589206B17E5}" scale="75" showPageBreaks="1" zeroValues="0" printArea="1" hiddenColumns="1" view="pageBreakPreview">
      <pane xSplit="2" ySplit="8" topLeftCell="G129" activePane="bottomRight" state="frozen"/>
      <selection pane="bottomRight" activeCell="CI10" sqref="CI10:CI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2"/>
    </customSheetView>
    <customSheetView guid="{A438F315-6496-4240-8882-7C29E0FE4492}" scale="75" showPageBreaks="1" zeroValues="0" printArea="1" hiddenColumns="1" view="pageBreakPreview">
      <pane xSplit="2" ySplit="8" topLeftCell="G135" activePane="bottomRight" state="frozen"/>
      <selection pane="bottomRight" activeCell="CC10" sqref="CC10:CH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3"/>
    </customSheetView>
    <customSheetView guid="{2AE181D0-EBE1-4976-8A10-E11977F7D69E}" scale="90" showPageBreaks="1" zeroValues="0" printArea="1" hiddenColumns="1" view="pageBreakPreview">
      <pane xSplit="2" ySplit="8" topLeftCell="G143" activePane="bottomRight" state="frozen"/>
      <selection pane="bottomRight" activeCell="CD27" sqref="CD2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4"/>
    </customSheetView>
    <customSheetView guid="{EDC71DCB-7AA5-4C5F-98A0-59C6796EDD33}" scale="90" showPageBreaks="1" zeroValues="0" printArea="1" hiddenColumns="1" view="pageBreakPreview">
      <pane xSplit="5" ySplit="8" topLeftCell="CE9" activePane="bottomRight" state="frozen"/>
      <selection pane="bottomRight" activeCell="CG13" sqref="CG13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5"/>
    </customSheetView>
  </customSheetViews>
  <mergeCells count="98">
    <mergeCell ref="CQ6:CQ7"/>
    <mergeCell ref="CR6:CR7"/>
    <mergeCell ref="CI6:CI7"/>
    <mergeCell ref="CJ6:CJ7"/>
    <mergeCell ref="CK6:CK7"/>
    <mergeCell ref="CL6:CL7"/>
    <mergeCell ref="CM6:CN6"/>
    <mergeCell ref="CO6:CP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CG6:CH6"/>
    <mergeCell ref="BZ6:BZ7"/>
    <mergeCell ref="CB6:CB7"/>
    <mergeCell ref="CC6:CD6"/>
    <mergeCell ref="CE6:CF6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U1:X1"/>
    <mergeCell ref="G2:X2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</mergeCells>
  <printOptions horizontalCentered="1"/>
  <pageMargins left="0.23622047244094491" right="0.23622047244094491" top="0.39370078740157483" bottom="0.23622047244094491" header="0.31496062992125984" footer="0.31496062992125984"/>
  <pageSetup paperSize="8" scale="58" fitToHeight="2" orientation="landscape" r:id="rId6"/>
  <colBreaks count="4" manualBreakCount="4">
    <brk id="24" max="150" man="1"/>
    <brk id="42" max="150" man="1"/>
    <brk id="60" max="150" man="1"/>
    <brk id="78" max="1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54"/>
  <sheetViews>
    <sheetView showZeros="0" view="pageBreakPreview" zoomScale="90" zoomScaleSheetLayoutView="90" workbookViewId="0">
      <pane xSplit="6" ySplit="8" topLeftCell="H9" activePane="bottomRight" state="frozen"/>
      <selection pane="topRight" activeCell="G1" sqref="G1"/>
      <selection pane="bottomLeft" activeCell="A9" sqref="A9"/>
      <selection pane="bottomRight" activeCell="G2" sqref="G2:X2"/>
    </sheetView>
  </sheetViews>
  <sheetFormatPr defaultRowHeight="15" x14ac:dyDescent="0.25"/>
  <cols>
    <col min="1" max="1" width="6.28515625" style="4" customWidth="1"/>
    <col min="2" max="2" width="75.42578125" style="5" customWidth="1"/>
    <col min="3" max="5" width="15.7109375" style="5" hidden="1" customWidth="1"/>
    <col min="6" max="6" width="15.7109375" style="33" hidden="1" customWidth="1"/>
    <col min="7" max="7" width="19" style="6" customWidth="1"/>
    <col min="8" max="8" width="18" style="6" customWidth="1"/>
    <col min="9" max="9" width="11.28515625" style="6" customWidth="1"/>
    <col min="10" max="10" width="17.7109375" style="6" customWidth="1"/>
    <col min="11" max="11" width="11.85546875" style="6" customWidth="1"/>
    <col min="12" max="12" width="14.42578125" style="6" customWidth="1"/>
    <col min="13" max="13" width="12" style="6" customWidth="1"/>
    <col min="14" max="14" width="17.7109375" style="6" customWidth="1"/>
    <col min="15" max="15" width="13.7109375" style="6" customWidth="1"/>
    <col min="16" max="16" width="17.140625" style="6" customWidth="1"/>
    <col min="17" max="17" width="11.28515625" style="6" customWidth="1"/>
    <col min="18" max="18" width="16.28515625" style="6" customWidth="1"/>
    <col min="19" max="19" width="12.42578125" style="6" customWidth="1"/>
    <col min="20" max="20" width="14.5703125" style="6" customWidth="1"/>
    <col min="21" max="21" width="11.28515625" style="6" customWidth="1"/>
    <col min="22" max="22" width="16.7109375" style="6" customWidth="1"/>
    <col min="23" max="23" width="10.42578125" style="6" customWidth="1"/>
    <col min="24" max="24" width="16.7109375" style="6" customWidth="1"/>
    <col min="25" max="25" width="16.7109375" style="1" customWidth="1"/>
    <col min="26" max="35" width="9.140625" style="1"/>
    <col min="36" max="36" width="12" style="1" bestFit="1" customWidth="1"/>
    <col min="37" max="37" width="9.140625" style="1"/>
    <col min="38" max="38" width="11.5703125" style="1" bestFit="1" customWidth="1"/>
    <col min="39" max="39" width="9.140625" style="1"/>
    <col min="40" max="40" width="11.140625" style="1" bestFit="1" customWidth="1"/>
    <col min="41" max="41" width="9.140625" style="1"/>
    <col min="42" max="43" width="19.42578125" style="1" customWidth="1"/>
    <col min="44" max="53" width="9.140625" style="1"/>
    <col min="54" max="54" width="12" style="1" bestFit="1" customWidth="1"/>
    <col min="55" max="55" width="9.140625" style="1"/>
    <col min="56" max="56" width="11.5703125" style="1" bestFit="1" customWidth="1"/>
    <col min="57" max="57" width="9.140625" style="1"/>
    <col min="58" max="58" width="11.140625" style="1" bestFit="1" customWidth="1"/>
    <col min="59" max="59" width="9.140625" style="1"/>
    <col min="60" max="61" width="15.42578125" style="1" customWidth="1"/>
    <col min="62" max="71" width="9.140625" style="1"/>
    <col min="72" max="72" width="12" style="1" bestFit="1" customWidth="1"/>
    <col min="73" max="73" width="9.140625" style="1"/>
    <col min="74" max="74" width="11.5703125" style="1" bestFit="1" customWidth="1"/>
    <col min="75" max="75" width="9.140625" style="1"/>
    <col min="76" max="76" width="11.140625" style="1" bestFit="1" customWidth="1"/>
    <col min="77" max="77" width="9.140625" style="1"/>
    <col min="78" max="79" width="13.85546875" style="1" customWidth="1"/>
    <col min="80" max="89" width="9.140625" style="1"/>
    <col min="90" max="90" width="12" style="1" bestFit="1" customWidth="1"/>
    <col min="91" max="91" width="9.140625" style="1"/>
    <col min="92" max="92" width="11.5703125" style="1" bestFit="1" customWidth="1"/>
    <col min="93" max="93" width="9.140625" style="1"/>
    <col min="94" max="94" width="11.140625" style="1" bestFit="1" customWidth="1"/>
    <col min="95" max="95" width="9.140625" style="1"/>
    <col min="96" max="96" width="15" style="1" customWidth="1"/>
    <col min="97" max="16384" width="9.140625" style="1"/>
  </cols>
  <sheetData>
    <row r="1" spans="1:96" ht="70.5" customHeight="1" x14ac:dyDescent="0.25">
      <c r="A1" s="1"/>
      <c r="B1" s="2"/>
      <c r="C1" s="2"/>
      <c r="D1" s="2"/>
      <c r="E1" s="2"/>
      <c r="F1" s="28"/>
      <c r="U1" s="55" t="s">
        <v>205</v>
      </c>
      <c r="V1" s="56"/>
      <c r="W1" s="56"/>
      <c r="X1" s="56"/>
    </row>
    <row r="2" spans="1:96" ht="18.75" x14ac:dyDescent="0.3">
      <c r="A2" s="21"/>
      <c r="B2" s="11"/>
      <c r="C2" s="11"/>
      <c r="D2" s="11"/>
      <c r="E2" s="11"/>
      <c r="F2" s="29"/>
      <c r="G2" s="53" t="s">
        <v>196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96" x14ac:dyDescent="0.25">
      <c r="A3" s="1"/>
      <c r="B3" s="2"/>
      <c r="C3" s="2"/>
      <c r="D3" s="2"/>
      <c r="E3" s="2"/>
      <c r="F3" s="28"/>
    </row>
    <row r="4" spans="1:96" ht="15" customHeight="1" x14ac:dyDescent="0.25">
      <c r="A4" s="44" t="s">
        <v>0</v>
      </c>
      <c r="B4" s="44" t="s">
        <v>1</v>
      </c>
      <c r="C4" s="44" t="s">
        <v>151</v>
      </c>
      <c r="D4" s="44" t="s">
        <v>152</v>
      </c>
      <c r="E4" s="44" t="s">
        <v>153</v>
      </c>
      <c r="F4" s="44" t="s">
        <v>154</v>
      </c>
      <c r="G4" s="47" t="s">
        <v>194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7" t="s">
        <v>190</v>
      </c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7" t="s">
        <v>191</v>
      </c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7" t="s">
        <v>192</v>
      </c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7" t="s">
        <v>193</v>
      </c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</row>
    <row r="5" spans="1:96" ht="44.25" customHeight="1" x14ac:dyDescent="0.25">
      <c r="A5" s="45"/>
      <c r="B5" s="45"/>
      <c r="C5" s="45"/>
      <c r="D5" s="45"/>
      <c r="E5" s="45"/>
      <c r="F5" s="45"/>
      <c r="G5" s="51" t="s">
        <v>122</v>
      </c>
      <c r="H5" s="49" t="s">
        <v>108</v>
      </c>
      <c r="I5" s="50"/>
      <c r="J5" s="50"/>
      <c r="K5" s="50"/>
      <c r="L5" s="50"/>
      <c r="M5" s="50"/>
      <c r="N5" s="50"/>
      <c r="O5" s="49" t="s">
        <v>115</v>
      </c>
      <c r="P5" s="50"/>
      <c r="Q5" s="49" t="s">
        <v>118</v>
      </c>
      <c r="R5" s="50"/>
      <c r="S5" s="50"/>
      <c r="T5" s="50"/>
      <c r="U5" s="50"/>
      <c r="V5" s="50"/>
      <c r="W5" s="49" t="s">
        <v>119</v>
      </c>
      <c r="X5" s="50"/>
      <c r="Y5" s="51" t="s">
        <v>122</v>
      </c>
      <c r="Z5" s="49" t="s">
        <v>108</v>
      </c>
      <c r="AA5" s="50"/>
      <c r="AB5" s="50"/>
      <c r="AC5" s="50"/>
      <c r="AD5" s="50"/>
      <c r="AE5" s="50"/>
      <c r="AF5" s="50"/>
      <c r="AG5" s="49" t="s">
        <v>115</v>
      </c>
      <c r="AH5" s="50"/>
      <c r="AI5" s="49" t="s">
        <v>118</v>
      </c>
      <c r="AJ5" s="50"/>
      <c r="AK5" s="50"/>
      <c r="AL5" s="50"/>
      <c r="AM5" s="50"/>
      <c r="AN5" s="50"/>
      <c r="AO5" s="49" t="s">
        <v>119</v>
      </c>
      <c r="AP5" s="50"/>
      <c r="AQ5" s="51" t="s">
        <v>122</v>
      </c>
      <c r="AR5" s="49" t="s">
        <v>108</v>
      </c>
      <c r="AS5" s="50"/>
      <c r="AT5" s="50"/>
      <c r="AU5" s="50"/>
      <c r="AV5" s="50"/>
      <c r="AW5" s="50"/>
      <c r="AX5" s="50"/>
      <c r="AY5" s="49" t="s">
        <v>115</v>
      </c>
      <c r="AZ5" s="50"/>
      <c r="BA5" s="49" t="s">
        <v>118</v>
      </c>
      <c r="BB5" s="50"/>
      <c r="BC5" s="50"/>
      <c r="BD5" s="50"/>
      <c r="BE5" s="50"/>
      <c r="BF5" s="50"/>
      <c r="BG5" s="49" t="s">
        <v>119</v>
      </c>
      <c r="BH5" s="50"/>
      <c r="BI5" s="51" t="s">
        <v>122</v>
      </c>
      <c r="BJ5" s="49" t="s">
        <v>108</v>
      </c>
      <c r="BK5" s="50"/>
      <c r="BL5" s="50"/>
      <c r="BM5" s="50"/>
      <c r="BN5" s="50"/>
      <c r="BO5" s="50"/>
      <c r="BP5" s="50"/>
      <c r="BQ5" s="49" t="s">
        <v>115</v>
      </c>
      <c r="BR5" s="50"/>
      <c r="BS5" s="49" t="s">
        <v>118</v>
      </c>
      <c r="BT5" s="50"/>
      <c r="BU5" s="50"/>
      <c r="BV5" s="50"/>
      <c r="BW5" s="50"/>
      <c r="BX5" s="50"/>
      <c r="BY5" s="49" t="s">
        <v>119</v>
      </c>
      <c r="BZ5" s="50"/>
      <c r="CA5" s="51" t="s">
        <v>122</v>
      </c>
      <c r="CB5" s="49" t="s">
        <v>108</v>
      </c>
      <c r="CC5" s="50"/>
      <c r="CD5" s="50"/>
      <c r="CE5" s="50"/>
      <c r="CF5" s="50"/>
      <c r="CG5" s="50"/>
      <c r="CH5" s="50"/>
      <c r="CI5" s="49" t="s">
        <v>115</v>
      </c>
      <c r="CJ5" s="50"/>
      <c r="CK5" s="49" t="s">
        <v>118</v>
      </c>
      <c r="CL5" s="50"/>
      <c r="CM5" s="50"/>
      <c r="CN5" s="50"/>
      <c r="CO5" s="50"/>
      <c r="CP5" s="50"/>
      <c r="CQ5" s="49" t="s">
        <v>119</v>
      </c>
      <c r="CR5" s="50"/>
    </row>
    <row r="6" spans="1:96" ht="33" customHeight="1" x14ac:dyDescent="0.25">
      <c r="A6" s="45"/>
      <c r="B6" s="45"/>
      <c r="C6" s="45"/>
      <c r="D6" s="45"/>
      <c r="E6" s="45"/>
      <c r="F6" s="45"/>
      <c r="G6" s="52"/>
      <c r="H6" s="49" t="s">
        <v>121</v>
      </c>
      <c r="I6" s="49" t="s">
        <v>110</v>
      </c>
      <c r="J6" s="50"/>
      <c r="K6" s="49" t="s">
        <v>112</v>
      </c>
      <c r="L6" s="50"/>
      <c r="M6" s="49" t="s">
        <v>113</v>
      </c>
      <c r="N6" s="50"/>
      <c r="O6" s="49" t="s">
        <v>116</v>
      </c>
      <c r="P6" s="49" t="s">
        <v>109</v>
      </c>
      <c r="Q6" s="49" t="s">
        <v>123</v>
      </c>
      <c r="R6" s="49" t="s">
        <v>121</v>
      </c>
      <c r="S6" s="49" t="s">
        <v>124</v>
      </c>
      <c r="T6" s="50"/>
      <c r="U6" s="49" t="s">
        <v>125</v>
      </c>
      <c r="V6" s="50"/>
      <c r="W6" s="49" t="s">
        <v>120</v>
      </c>
      <c r="X6" s="49" t="s">
        <v>109</v>
      </c>
      <c r="Y6" s="52"/>
      <c r="Z6" s="49" t="s">
        <v>121</v>
      </c>
      <c r="AA6" s="49" t="s">
        <v>110</v>
      </c>
      <c r="AB6" s="50"/>
      <c r="AC6" s="49" t="s">
        <v>112</v>
      </c>
      <c r="AD6" s="50"/>
      <c r="AE6" s="49" t="s">
        <v>113</v>
      </c>
      <c r="AF6" s="50"/>
      <c r="AG6" s="49" t="s">
        <v>116</v>
      </c>
      <c r="AH6" s="49" t="s">
        <v>109</v>
      </c>
      <c r="AI6" s="49" t="s">
        <v>123</v>
      </c>
      <c r="AJ6" s="49" t="s">
        <v>121</v>
      </c>
      <c r="AK6" s="49" t="s">
        <v>124</v>
      </c>
      <c r="AL6" s="50"/>
      <c r="AM6" s="49" t="s">
        <v>125</v>
      </c>
      <c r="AN6" s="50"/>
      <c r="AO6" s="49" t="s">
        <v>120</v>
      </c>
      <c r="AP6" s="49" t="s">
        <v>109</v>
      </c>
      <c r="AQ6" s="52"/>
      <c r="AR6" s="49" t="s">
        <v>121</v>
      </c>
      <c r="AS6" s="49" t="s">
        <v>110</v>
      </c>
      <c r="AT6" s="50"/>
      <c r="AU6" s="49" t="s">
        <v>112</v>
      </c>
      <c r="AV6" s="50"/>
      <c r="AW6" s="49" t="s">
        <v>113</v>
      </c>
      <c r="AX6" s="50"/>
      <c r="AY6" s="49" t="s">
        <v>116</v>
      </c>
      <c r="AZ6" s="49" t="s">
        <v>109</v>
      </c>
      <c r="BA6" s="49" t="s">
        <v>123</v>
      </c>
      <c r="BB6" s="49" t="s">
        <v>121</v>
      </c>
      <c r="BC6" s="49" t="s">
        <v>124</v>
      </c>
      <c r="BD6" s="50"/>
      <c r="BE6" s="49" t="s">
        <v>125</v>
      </c>
      <c r="BF6" s="50"/>
      <c r="BG6" s="49" t="s">
        <v>120</v>
      </c>
      <c r="BH6" s="49" t="s">
        <v>109</v>
      </c>
      <c r="BI6" s="52"/>
      <c r="BJ6" s="49" t="s">
        <v>121</v>
      </c>
      <c r="BK6" s="49" t="s">
        <v>110</v>
      </c>
      <c r="BL6" s="50"/>
      <c r="BM6" s="49" t="s">
        <v>112</v>
      </c>
      <c r="BN6" s="50"/>
      <c r="BO6" s="49" t="s">
        <v>113</v>
      </c>
      <c r="BP6" s="50"/>
      <c r="BQ6" s="49" t="s">
        <v>116</v>
      </c>
      <c r="BR6" s="49" t="s">
        <v>109</v>
      </c>
      <c r="BS6" s="49" t="s">
        <v>123</v>
      </c>
      <c r="BT6" s="49" t="s">
        <v>121</v>
      </c>
      <c r="BU6" s="49" t="s">
        <v>124</v>
      </c>
      <c r="BV6" s="50"/>
      <c r="BW6" s="49" t="s">
        <v>125</v>
      </c>
      <c r="BX6" s="50"/>
      <c r="BY6" s="49" t="s">
        <v>120</v>
      </c>
      <c r="BZ6" s="49" t="s">
        <v>109</v>
      </c>
      <c r="CA6" s="52"/>
      <c r="CB6" s="49" t="s">
        <v>121</v>
      </c>
      <c r="CC6" s="49" t="s">
        <v>110</v>
      </c>
      <c r="CD6" s="50"/>
      <c r="CE6" s="49" t="s">
        <v>112</v>
      </c>
      <c r="CF6" s="50"/>
      <c r="CG6" s="49" t="s">
        <v>113</v>
      </c>
      <c r="CH6" s="50"/>
      <c r="CI6" s="49" t="s">
        <v>116</v>
      </c>
      <c r="CJ6" s="49" t="s">
        <v>109</v>
      </c>
      <c r="CK6" s="49" t="s">
        <v>123</v>
      </c>
      <c r="CL6" s="49" t="s">
        <v>121</v>
      </c>
      <c r="CM6" s="49" t="s">
        <v>124</v>
      </c>
      <c r="CN6" s="50"/>
      <c r="CO6" s="49" t="s">
        <v>125</v>
      </c>
      <c r="CP6" s="50"/>
      <c r="CQ6" s="49" t="s">
        <v>120</v>
      </c>
      <c r="CR6" s="49" t="s">
        <v>109</v>
      </c>
    </row>
    <row r="7" spans="1:96" ht="51" x14ac:dyDescent="0.25">
      <c r="A7" s="46"/>
      <c r="B7" s="46"/>
      <c r="C7" s="46"/>
      <c r="D7" s="46"/>
      <c r="E7" s="46"/>
      <c r="F7" s="46"/>
      <c r="G7" s="52"/>
      <c r="H7" s="50"/>
      <c r="I7" s="22" t="s">
        <v>111</v>
      </c>
      <c r="J7" s="22" t="s">
        <v>109</v>
      </c>
      <c r="K7" s="22" t="s">
        <v>111</v>
      </c>
      <c r="L7" s="22" t="s">
        <v>109</v>
      </c>
      <c r="M7" s="22" t="s">
        <v>114</v>
      </c>
      <c r="N7" s="22" t="s">
        <v>109</v>
      </c>
      <c r="O7" s="50"/>
      <c r="P7" s="50"/>
      <c r="Q7" s="50"/>
      <c r="R7" s="50"/>
      <c r="S7" s="22" t="s">
        <v>117</v>
      </c>
      <c r="T7" s="22" t="s">
        <v>109</v>
      </c>
      <c r="U7" s="22" t="s">
        <v>117</v>
      </c>
      <c r="V7" s="22" t="s">
        <v>109</v>
      </c>
      <c r="W7" s="50"/>
      <c r="X7" s="50"/>
      <c r="Y7" s="52"/>
      <c r="Z7" s="50"/>
      <c r="AA7" s="22" t="s">
        <v>111</v>
      </c>
      <c r="AB7" s="22" t="s">
        <v>109</v>
      </c>
      <c r="AC7" s="22" t="s">
        <v>111</v>
      </c>
      <c r="AD7" s="22" t="s">
        <v>109</v>
      </c>
      <c r="AE7" s="22" t="s">
        <v>114</v>
      </c>
      <c r="AF7" s="22" t="s">
        <v>109</v>
      </c>
      <c r="AG7" s="50"/>
      <c r="AH7" s="50"/>
      <c r="AI7" s="50"/>
      <c r="AJ7" s="50"/>
      <c r="AK7" s="22" t="s">
        <v>117</v>
      </c>
      <c r="AL7" s="22" t="s">
        <v>109</v>
      </c>
      <c r="AM7" s="22" t="s">
        <v>117</v>
      </c>
      <c r="AN7" s="22" t="s">
        <v>109</v>
      </c>
      <c r="AO7" s="50"/>
      <c r="AP7" s="50"/>
      <c r="AQ7" s="52"/>
      <c r="AR7" s="50"/>
      <c r="AS7" s="22" t="s">
        <v>111</v>
      </c>
      <c r="AT7" s="22" t="s">
        <v>109</v>
      </c>
      <c r="AU7" s="22" t="s">
        <v>111</v>
      </c>
      <c r="AV7" s="22" t="s">
        <v>109</v>
      </c>
      <c r="AW7" s="22" t="s">
        <v>114</v>
      </c>
      <c r="AX7" s="22" t="s">
        <v>109</v>
      </c>
      <c r="AY7" s="50"/>
      <c r="AZ7" s="50"/>
      <c r="BA7" s="50"/>
      <c r="BB7" s="50"/>
      <c r="BC7" s="22" t="s">
        <v>117</v>
      </c>
      <c r="BD7" s="22" t="s">
        <v>109</v>
      </c>
      <c r="BE7" s="22" t="s">
        <v>117</v>
      </c>
      <c r="BF7" s="22" t="s">
        <v>109</v>
      </c>
      <c r="BG7" s="50"/>
      <c r="BH7" s="50"/>
      <c r="BI7" s="52"/>
      <c r="BJ7" s="50"/>
      <c r="BK7" s="22" t="s">
        <v>111</v>
      </c>
      <c r="BL7" s="22" t="s">
        <v>109</v>
      </c>
      <c r="BM7" s="22" t="s">
        <v>111</v>
      </c>
      <c r="BN7" s="22" t="s">
        <v>109</v>
      </c>
      <c r="BO7" s="22" t="s">
        <v>114</v>
      </c>
      <c r="BP7" s="22" t="s">
        <v>109</v>
      </c>
      <c r="BQ7" s="50"/>
      <c r="BR7" s="50"/>
      <c r="BS7" s="50"/>
      <c r="BT7" s="50"/>
      <c r="BU7" s="22" t="s">
        <v>117</v>
      </c>
      <c r="BV7" s="22" t="s">
        <v>109</v>
      </c>
      <c r="BW7" s="22" t="s">
        <v>117</v>
      </c>
      <c r="BX7" s="22" t="s">
        <v>109</v>
      </c>
      <c r="BY7" s="50"/>
      <c r="BZ7" s="50"/>
      <c r="CA7" s="52"/>
      <c r="CB7" s="50"/>
      <c r="CC7" s="22" t="s">
        <v>111</v>
      </c>
      <c r="CD7" s="22" t="s">
        <v>109</v>
      </c>
      <c r="CE7" s="22" t="s">
        <v>111</v>
      </c>
      <c r="CF7" s="22" t="s">
        <v>109</v>
      </c>
      <c r="CG7" s="22" t="s">
        <v>114</v>
      </c>
      <c r="CH7" s="22" t="s">
        <v>109</v>
      </c>
      <c r="CI7" s="50"/>
      <c r="CJ7" s="50"/>
      <c r="CK7" s="50"/>
      <c r="CL7" s="50"/>
      <c r="CM7" s="22" t="s">
        <v>117</v>
      </c>
      <c r="CN7" s="22" t="s">
        <v>109</v>
      </c>
      <c r="CO7" s="22" t="s">
        <v>117</v>
      </c>
      <c r="CP7" s="22" t="s">
        <v>109</v>
      </c>
      <c r="CQ7" s="50"/>
      <c r="CR7" s="50"/>
    </row>
    <row r="8" spans="1:96" s="3" customFormat="1" ht="13.5" x14ac:dyDescent="0.2">
      <c r="A8" s="23" t="s">
        <v>188</v>
      </c>
      <c r="B8" s="23" t="s">
        <v>189</v>
      </c>
      <c r="C8" s="23"/>
      <c r="D8" s="24"/>
      <c r="E8" s="24"/>
      <c r="F8" s="30"/>
      <c r="G8" s="7">
        <v>1</v>
      </c>
      <c r="H8" s="7">
        <f>1+G8</f>
        <v>2</v>
      </c>
      <c r="I8" s="7">
        <f t="shared" ref="I8:X8" si="0">1+H8</f>
        <v>3</v>
      </c>
      <c r="J8" s="7">
        <f t="shared" si="0"/>
        <v>4</v>
      </c>
      <c r="K8" s="7">
        <f t="shared" si="0"/>
        <v>5</v>
      </c>
      <c r="L8" s="7">
        <f t="shared" si="0"/>
        <v>6</v>
      </c>
      <c r="M8" s="7">
        <f t="shared" si="0"/>
        <v>7</v>
      </c>
      <c r="N8" s="7">
        <f t="shared" si="0"/>
        <v>8</v>
      </c>
      <c r="O8" s="7">
        <f t="shared" si="0"/>
        <v>9</v>
      </c>
      <c r="P8" s="7">
        <f t="shared" si="0"/>
        <v>10</v>
      </c>
      <c r="Q8" s="7">
        <f t="shared" si="0"/>
        <v>11</v>
      </c>
      <c r="R8" s="7">
        <f t="shared" si="0"/>
        <v>12</v>
      </c>
      <c r="S8" s="7">
        <f t="shared" si="0"/>
        <v>13</v>
      </c>
      <c r="T8" s="7">
        <f t="shared" si="0"/>
        <v>14</v>
      </c>
      <c r="U8" s="7">
        <f t="shared" si="0"/>
        <v>15</v>
      </c>
      <c r="V8" s="7">
        <f t="shared" si="0"/>
        <v>16</v>
      </c>
      <c r="W8" s="7">
        <f t="shared" si="0"/>
        <v>17</v>
      </c>
      <c r="X8" s="7">
        <f t="shared" si="0"/>
        <v>18</v>
      </c>
      <c r="Y8" s="7">
        <v>1</v>
      </c>
      <c r="Z8" s="7">
        <f>1+Y8</f>
        <v>2</v>
      </c>
      <c r="AA8" s="7">
        <f t="shared" ref="AA8:AP8" si="1">1+Z8</f>
        <v>3</v>
      </c>
      <c r="AB8" s="7">
        <f t="shared" si="1"/>
        <v>4</v>
      </c>
      <c r="AC8" s="7">
        <f t="shared" si="1"/>
        <v>5</v>
      </c>
      <c r="AD8" s="7">
        <f t="shared" si="1"/>
        <v>6</v>
      </c>
      <c r="AE8" s="7">
        <f t="shared" si="1"/>
        <v>7</v>
      </c>
      <c r="AF8" s="7">
        <f t="shared" si="1"/>
        <v>8</v>
      </c>
      <c r="AG8" s="7">
        <f t="shared" si="1"/>
        <v>9</v>
      </c>
      <c r="AH8" s="7">
        <f t="shared" si="1"/>
        <v>10</v>
      </c>
      <c r="AI8" s="7">
        <f t="shared" si="1"/>
        <v>11</v>
      </c>
      <c r="AJ8" s="7">
        <f t="shared" si="1"/>
        <v>12</v>
      </c>
      <c r="AK8" s="7">
        <f t="shared" si="1"/>
        <v>13</v>
      </c>
      <c r="AL8" s="7">
        <f t="shared" si="1"/>
        <v>14</v>
      </c>
      <c r="AM8" s="7">
        <f t="shared" si="1"/>
        <v>15</v>
      </c>
      <c r="AN8" s="7">
        <f t="shared" si="1"/>
        <v>16</v>
      </c>
      <c r="AO8" s="7">
        <f t="shared" si="1"/>
        <v>17</v>
      </c>
      <c r="AP8" s="7">
        <f t="shared" si="1"/>
        <v>18</v>
      </c>
      <c r="AQ8" s="7">
        <v>1</v>
      </c>
      <c r="AR8" s="7">
        <f>1+AQ8</f>
        <v>2</v>
      </c>
      <c r="AS8" s="7">
        <f t="shared" ref="AS8:BH8" si="2">1+AR8</f>
        <v>3</v>
      </c>
      <c r="AT8" s="7">
        <f t="shared" si="2"/>
        <v>4</v>
      </c>
      <c r="AU8" s="7">
        <f t="shared" si="2"/>
        <v>5</v>
      </c>
      <c r="AV8" s="7">
        <f t="shared" si="2"/>
        <v>6</v>
      </c>
      <c r="AW8" s="7">
        <f t="shared" si="2"/>
        <v>7</v>
      </c>
      <c r="AX8" s="7">
        <f t="shared" si="2"/>
        <v>8</v>
      </c>
      <c r="AY8" s="7">
        <f t="shared" si="2"/>
        <v>9</v>
      </c>
      <c r="AZ8" s="7">
        <f t="shared" si="2"/>
        <v>10</v>
      </c>
      <c r="BA8" s="7">
        <f t="shared" si="2"/>
        <v>11</v>
      </c>
      <c r="BB8" s="7">
        <f t="shared" si="2"/>
        <v>12</v>
      </c>
      <c r="BC8" s="7">
        <f t="shared" si="2"/>
        <v>13</v>
      </c>
      <c r="BD8" s="7">
        <f t="shared" si="2"/>
        <v>14</v>
      </c>
      <c r="BE8" s="7">
        <f t="shared" si="2"/>
        <v>15</v>
      </c>
      <c r="BF8" s="7">
        <f t="shared" si="2"/>
        <v>16</v>
      </c>
      <c r="BG8" s="7">
        <f t="shared" si="2"/>
        <v>17</v>
      </c>
      <c r="BH8" s="7">
        <f t="shared" si="2"/>
        <v>18</v>
      </c>
      <c r="BI8" s="7">
        <v>1</v>
      </c>
      <c r="BJ8" s="7">
        <f>1+BI8</f>
        <v>2</v>
      </c>
      <c r="BK8" s="7">
        <f t="shared" ref="BK8:BZ8" si="3">1+BJ8</f>
        <v>3</v>
      </c>
      <c r="BL8" s="7">
        <f t="shared" si="3"/>
        <v>4</v>
      </c>
      <c r="BM8" s="7">
        <f t="shared" si="3"/>
        <v>5</v>
      </c>
      <c r="BN8" s="7">
        <f t="shared" si="3"/>
        <v>6</v>
      </c>
      <c r="BO8" s="7">
        <f t="shared" si="3"/>
        <v>7</v>
      </c>
      <c r="BP8" s="7">
        <f t="shared" si="3"/>
        <v>8</v>
      </c>
      <c r="BQ8" s="7">
        <f t="shared" si="3"/>
        <v>9</v>
      </c>
      <c r="BR8" s="7">
        <f t="shared" si="3"/>
        <v>10</v>
      </c>
      <c r="BS8" s="7">
        <f t="shared" si="3"/>
        <v>11</v>
      </c>
      <c r="BT8" s="7">
        <f t="shared" si="3"/>
        <v>12</v>
      </c>
      <c r="BU8" s="7">
        <f t="shared" si="3"/>
        <v>13</v>
      </c>
      <c r="BV8" s="7">
        <f t="shared" si="3"/>
        <v>14</v>
      </c>
      <c r="BW8" s="7">
        <f t="shared" si="3"/>
        <v>15</v>
      </c>
      <c r="BX8" s="7">
        <f t="shared" si="3"/>
        <v>16</v>
      </c>
      <c r="BY8" s="7">
        <f t="shared" si="3"/>
        <v>17</v>
      </c>
      <c r="BZ8" s="7">
        <f t="shared" si="3"/>
        <v>18</v>
      </c>
      <c r="CA8" s="7">
        <v>1</v>
      </c>
      <c r="CB8" s="7">
        <f>1+CA8</f>
        <v>2</v>
      </c>
      <c r="CC8" s="7">
        <f t="shared" ref="CC8:CR8" si="4">1+CB8</f>
        <v>3</v>
      </c>
      <c r="CD8" s="7">
        <f t="shared" si="4"/>
        <v>4</v>
      </c>
      <c r="CE8" s="7">
        <f t="shared" si="4"/>
        <v>5</v>
      </c>
      <c r="CF8" s="7">
        <f t="shared" si="4"/>
        <v>6</v>
      </c>
      <c r="CG8" s="7">
        <f t="shared" si="4"/>
        <v>7</v>
      </c>
      <c r="CH8" s="7">
        <f t="shared" si="4"/>
        <v>8</v>
      </c>
      <c r="CI8" s="7">
        <f t="shared" si="4"/>
        <v>9</v>
      </c>
      <c r="CJ8" s="7">
        <f t="shared" si="4"/>
        <v>10</v>
      </c>
      <c r="CK8" s="7">
        <f t="shared" si="4"/>
        <v>11</v>
      </c>
      <c r="CL8" s="7">
        <f t="shared" si="4"/>
        <v>12</v>
      </c>
      <c r="CM8" s="7">
        <f t="shared" si="4"/>
        <v>13</v>
      </c>
      <c r="CN8" s="7">
        <f t="shared" si="4"/>
        <v>14</v>
      </c>
      <c r="CO8" s="7">
        <f t="shared" si="4"/>
        <v>15</v>
      </c>
      <c r="CP8" s="7">
        <f t="shared" si="4"/>
        <v>16</v>
      </c>
      <c r="CQ8" s="7">
        <f t="shared" si="4"/>
        <v>17</v>
      </c>
      <c r="CR8" s="7">
        <f t="shared" si="4"/>
        <v>18</v>
      </c>
    </row>
    <row r="9" spans="1:96" x14ac:dyDescent="0.25">
      <c r="A9" s="12"/>
      <c r="B9" s="17" t="s">
        <v>126</v>
      </c>
      <c r="C9" s="12"/>
      <c r="D9" s="25"/>
      <c r="E9" s="26" t="s">
        <v>155</v>
      </c>
      <c r="F9" s="31"/>
      <c r="G9" s="8"/>
      <c r="H9" s="8"/>
      <c r="I9" s="9">
        <v>0</v>
      </c>
      <c r="J9" s="8"/>
      <c r="K9" s="9">
        <v>0</v>
      </c>
      <c r="L9" s="8"/>
      <c r="M9" s="9">
        <v>0</v>
      </c>
      <c r="N9" s="8"/>
      <c r="O9" s="9">
        <v>0</v>
      </c>
      <c r="P9" s="8"/>
      <c r="Q9" s="9">
        <v>0</v>
      </c>
      <c r="R9" s="8"/>
      <c r="S9" s="9"/>
      <c r="T9" s="8"/>
      <c r="U9" s="9">
        <v>0</v>
      </c>
      <c r="V9" s="8"/>
      <c r="W9" s="9">
        <v>0</v>
      </c>
      <c r="X9" s="8"/>
      <c r="Y9" s="8"/>
      <c r="Z9" s="8"/>
      <c r="AA9" s="9">
        <v>0</v>
      </c>
      <c r="AB9" s="8"/>
      <c r="AC9" s="9">
        <v>0</v>
      </c>
      <c r="AD9" s="8"/>
      <c r="AE9" s="9">
        <v>0</v>
      </c>
      <c r="AF9" s="8"/>
      <c r="AG9" s="9">
        <v>0</v>
      </c>
      <c r="AH9" s="8"/>
      <c r="AI9" s="9">
        <v>0</v>
      </c>
      <c r="AJ9" s="8"/>
      <c r="AK9" s="9"/>
      <c r="AL9" s="8"/>
      <c r="AM9" s="9">
        <v>0</v>
      </c>
      <c r="AN9" s="8"/>
      <c r="AO9" s="9">
        <v>0</v>
      </c>
      <c r="AP9" s="8"/>
      <c r="AQ9" s="8"/>
      <c r="AR9" s="8"/>
      <c r="AS9" s="9">
        <v>0</v>
      </c>
      <c r="AT9" s="8"/>
      <c r="AU9" s="9">
        <v>0</v>
      </c>
      <c r="AV9" s="8"/>
      <c r="AW9" s="9">
        <v>0</v>
      </c>
      <c r="AX9" s="8"/>
      <c r="AY9" s="9">
        <v>0</v>
      </c>
      <c r="AZ9" s="8"/>
      <c r="BA9" s="9">
        <v>0</v>
      </c>
      <c r="BB9" s="8"/>
      <c r="BC9" s="9"/>
      <c r="BD9" s="8"/>
      <c r="BE9" s="9">
        <v>0</v>
      </c>
      <c r="BF9" s="8"/>
      <c r="BG9" s="9">
        <v>0</v>
      </c>
      <c r="BH9" s="8"/>
      <c r="BI9" s="8"/>
      <c r="BJ9" s="8"/>
      <c r="BK9" s="9">
        <v>0</v>
      </c>
      <c r="BL9" s="8"/>
      <c r="BM9" s="9">
        <v>0</v>
      </c>
      <c r="BN9" s="8"/>
      <c r="BO9" s="9">
        <v>0</v>
      </c>
      <c r="BP9" s="8"/>
      <c r="BQ9" s="9">
        <v>0</v>
      </c>
      <c r="BR9" s="8"/>
      <c r="BS9" s="9">
        <v>0</v>
      </c>
      <c r="BT9" s="8"/>
      <c r="BU9" s="9"/>
      <c r="BV9" s="8"/>
      <c r="BW9" s="9">
        <v>0</v>
      </c>
      <c r="BX9" s="8"/>
      <c r="BY9" s="9">
        <v>0</v>
      </c>
      <c r="BZ9" s="8"/>
      <c r="CA9" s="8"/>
      <c r="CB9" s="8"/>
      <c r="CC9" s="9">
        <v>0</v>
      </c>
      <c r="CD9" s="8"/>
      <c r="CE9" s="9">
        <v>0</v>
      </c>
      <c r="CF9" s="8"/>
      <c r="CG9" s="9">
        <v>0</v>
      </c>
      <c r="CH9" s="8"/>
      <c r="CI9" s="9">
        <v>0</v>
      </c>
      <c r="CJ9" s="8"/>
      <c r="CK9" s="9">
        <v>0</v>
      </c>
      <c r="CL9" s="8"/>
      <c r="CM9" s="9"/>
      <c r="CN9" s="8"/>
      <c r="CO9" s="9">
        <v>0</v>
      </c>
      <c r="CP9" s="8"/>
      <c r="CQ9" s="9">
        <v>0</v>
      </c>
      <c r="CR9" s="8"/>
    </row>
    <row r="10" spans="1:96" ht="15" customHeight="1" x14ac:dyDescent="0.25">
      <c r="A10" s="12">
        <v>1</v>
      </c>
      <c r="B10" s="18" t="s">
        <v>2</v>
      </c>
      <c r="C10" s="12">
        <v>330278</v>
      </c>
      <c r="D10" s="25" t="s">
        <v>156</v>
      </c>
      <c r="E10" s="25" t="s">
        <v>155</v>
      </c>
      <c r="F10" s="31" t="s">
        <v>157</v>
      </c>
      <c r="G10" s="8">
        <f>H10+P10+R10+X10</f>
        <v>39102375.810000002</v>
      </c>
      <c r="H10" s="8">
        <f>J10+L10+N10</f>
        <v>5276590.3</v>
      </c>
      <c r="I10" s="9">
        <f>AA10+AS10+BK10+CC10</f>
        <v>9016</v>
      </c>
      <c r="J10" s="8">
        <f t="shared" ref="J10:X25" si="5">AB10+AT10+BL10+CD10</f>
        <v>3055277.93</v>
      </c>
      <c r="K10" s="9">
        <f t="shared" si="5"/>
        <v>473</v>
      </c>
      <c r="L10" s="8">
        <f t="shared" si="5"/>
        <v>165703.88</v>
      </c>
      <c r="M10" s="9">
        <f t="shared" si="5"/>
        <v>2012</v>
      </c>
      <c r="N10" s="8">
        <f t="shared" si="5"/>
        <v>2055608.49</v>
      </c>
      <c r="O10" s="9">
        <f t="shared" si="5"/>
        <v>43</v>
      </c>
      <c r="P10" s="8">
        <f t="shared" si="5"/>
        <v>591367.34</v>
      </c>
      <c r="Q10" s="9">
        <f t="shared" si="5"/>
        <v>904</v>
      </c>
      <c r="R10" s="8">
        <f t="shared" si="5"/>
        <v>33234418.170000002</v>
      </c>
      <c r="S10" s="9">
        <f t="shared" si="5"/>
        <v>0</v>
      </c>
      <c r="T10" s="8">
        <f t="shared" si="5"/>
        <v>0</v>
      </c>
      <c r="U10" s="9">
        <f t="shared" si="5"/>
        <v>23</v>
      </c>
      <c r="V10" s="8">
        <f t="shared" si="5"/>
        <v>5673283.5</v>
      </c>
      <c r="W10" s="9">
        <f t="shared" si="5"/>
        <v>0</v>
      </c>
      <c r="X10" s="8">
        <f t="shared" si="5"/>
        <v>0</v>
      </c>
      <c r="Y10" s="8">
        <f>Z10+AH10+AJ10+AP10</f>
        <v>9812907.1300000008</v>
      </c>
      <c r="Z10" s="8">
        <f>AB10+AD10+AF10</f>
        <v>1356460.75</v>
      </c>
      <c r="AA10" s="9">
        <v>2254</v>
      </c>
      <c r="AB10" s="8">
        <v>783222.33</v>
      </c>
      <c r="AC10" s="9">
        <v>118</v>
      </c>
      <c r="AD10" s="8">
        <v>41425.97</v>
      </c>
      <c r="AE10" s="9">
        <v>503</v>
      </c>
      <c r="AF10" s="8">
        <v>531812.44999999995</v>
      </c>
      <c r="AG10" s="9">
        <v>11</v>
      </c>
      <c r="AH10" s="8">
        <v>147841.84</v>
      </c>
      <c r="AI10" s="9">
        <v>226</v>
      </c>
      <c r="AJ10" s="40">
        <v>8308604.54</v>
      </c>
      <c r="AK10" s="9"/>
      <c r="AL10" s="8"/>
      <c r="AM10" s="9">
        <v>6</v>
      </c>
      <c r="AN10" s="40">
        <v>1418320.88</v>
      </c>
      <c r="AO10" s="9"/>
      <c r="AP10" s="8"/>
      <c r="AQ10" s="8">
        <f>AR10+AZ10+BB10+BH10</f>
        <v>9812907.1300000008</v>
      </c>
      <c r="AR10" s="8">
        <f>AT10+AV10+AX10</f>
        <v>1356460.75</v>
      </c>
      <c r="AS10" s="9">
        <v>2254</v>
      </c>
      <c r="AT10" s="8">
        <v>783222.33</v>
      </c>
      <c r="AU10" s="9">
        <v>118</v>
      </c>
      <c r="AV10" s="8">
        <v>41425.97</v>
      </c>
      <c r="AW10" s="9">
        <v>503</v>
      </c>
      <c r="AX10" s="8">
        <v>531812.44999999995</v>
      </c>
      <c r="AY10" s="9">
        <v>11</v>
      </c>
      <c r="AZ10" s="8">
        <v>147841.84</v>
      </c>
      <c r="BA10" s="9">
        <v>226</v>
      </c>
      <c r="BB10" s="40">
        <v>8308604.54</v>
      </c>
      <c r="BC10" s="9"/>
      <c r="BD10" s="8"/>
      <c r="BE10" s="9">
        <v>6</v>
      </c>
      <c r="BF10" s="40">
        <v>1418320.88</v>
      </c>
      <c r="BG10" s="9"/>
      <c r="BH10" s="8"/>
      <c r="BI10" s="8">
        <f>BJ10+BR10+BT10+BZ10</f>
        <v>9812907.1300000008</v>
      </c>
      <c r="BJ10" s="8">
        <f>BL10+BN10+BP10</f>
        <v>1356460.75</v>
      </c>
      <c r="BK10" s="9">
        <v>2254</v>
      </c>
      <c r="BL10" s="8">
        <v>783222.33</v>
      </c>
      <c r="BM10" s="9">
        <v>118</v>
      </c>
      <c r="BN10" s="8">
        <v>41425.97</v>
      </c>
      <c r="BO10" s="9">
        <v>503</v>
      </c>
      <c r="BP10" s="8">
        <v>531812.44999999995</v>
      </c>
      <c r="BQ10" s="9">
        <v>11</v>
      </c>
      <c r="BR10" s="8">
        <v>147841.84</v>
      </c>
      <c r="BS10" s="9">
        <v>226</v>
      </c>
      <c r="BT10" s="40">
        <v>8308604.54</v>
      </c>
      <c r="BU10" s="9"/>
      <c r="BV10" s="8"/>
      <c r="BW10" s="9">
        <v>6</v>
      </c>
      <c r="BX10" s="40">
        <v>1418320.88</v>
      </c>
      <c r="BY10" s="9"/>
      <c r="BZ10" s="8"/>
      <c r="CA10" s="8">
        <f>CB10+CJ10+CL10+CR10</f>
        <v>9663654.4199999999</v>
      </c>
      <c r="CB10" s="8">
        <f>CD10+CF10+CH10</f>
        <v>1207208.05</v>
      </c>
      <c r="CC10" s="9">
        <v>2254</v>
      </c>
      <c r="CD10" s="8">
        <v>705610.94</v>
      </c>
      <c r="CE10" s="9">
        <v>119</v>
      </c>
      <c r="CF10" s="8">
        <v>41425.97</v>
      </c>
      <c r="CG10" s="9">
        <v>503</v>
      </c>
      <c r="CH10" s="8">
        <v>460171.14</v>
      </c>
      <c r="CI10" s="9">
        <v>10</v>
      </c>
      <c r="CJ10" s="8">
        <v>147841.82</v>
      </c>
      <c r="CK10" s="9">
        <v>226</v>
      </c>
      <c r="CL10" s="40">
        <v>8308604.5499999998</v>
      </c>
      <c r="CM10" s="9"/>
      <c r="CN10" s="8"/>
      <c r="CO10" s="9">
        <v>5</v>
      </c>
      <c r="CP10" s="40">
        <v>1418320.86</v>
      </c>
      <c r="CQ10" s="9"/>
      <c r="CR10" s="8"/>
    </row>
    <row r="11" spans="1:96" ht="15" customHeight="1" x14ac:dyDescent="0.25">
      <c r="A11" s="12">
        <v>2</v>
      </c>
      <c r="B11" s="18" t="s">
        <v>3</v>
      </c>
      <c r="C11" s="12">
        <v>330268</v>
      </c>
      <c r="D11" s="25" t="s">
        <v>156</v>
      </c>
      <c r="E11" s="25" t="s">
        <v>155</v>
      </c>
      <c r="F11" s="31" t="s">
        <v>157</v>
      </c>
      <c r="G11" s="8">
        <f t="shared" ref="G11:G74" si="6">H11+P11+R11+X11</f>
        <v>10271376.220000001</v>
      </c>
      <c r="H11" s="8">
        <f t="shared" ref="H11:H74" si="7">J11+L11+N11</f>
        <v>719104.2</v>
      </c>
      <c r="I11" s="9">
        <f t="shared" ref="I11:X40" si="8">AA11+AS11+BK11+CC11</f>
        <v>2021</v>
      </c>
      <c r="J11" s="8">
        <f t="shared" si="5"/>
        <v>316405.84999999998</v>
      </c>
      <c r="K11" s="9">
        <f t="shared" si="5"/>
        <v>0</v>
      </c>
      <c r="L11" s="8">
        <f t="shared" si="5"/>
        <v>0</v>
      </c>
      <c r="M11" s="9">
        <f t="shared" si="5"/>
        <v>923</v>
      </c>
      <c r="N11" s="8">
        <f t="shared" si="5"/>
        <v>402698.35</v>
      </c>
      <c r="O11" s="9">
        <f t="shared" si="5"/>
        <v>290</v>
      </c>
      <c r="P11" s="8">
        <f t="shared" si="5"/>
        <v>6987907.4699999997</v>
      </c>
      <c r="Q11" s="9">
        <f t="shared" si="5"/>
        <v>74</v>
      </c>
      <c r="R11" s="8">
        <f t="shared" si="5"/>
        <v>2564364.5499999998</v>
      </c>
      <c r="S11" s="9">
        <f t="shared" si="5"/>
        <v>0</v>
      </c>
      <c r="T11" s="8">
        <f t="shared" si="5"/>
        <v>0</v>
      </c>
      <c r="U11" s="9">
        <f t="shared" si="5"/>
        <v>2</v>
      </c>
      <c r="V11" s="8">
        <f t="shared" si="5"/>
        <v>187280.02</v>
      </c>
      <c r="W11" s="9">
        <f t="shared" si="5"/>
        <v>0</v>
      </c>
      <c r="X11" s="8">
        <f t="shared" si="5"/>
        <v>0</v>
      </c>
      <c r="Y11" s="8">
        <f t="shared" ref="Y11:Y74" si="9">Z11+AH11+AJ11+AP11</f>
        <v>2567844.06</v>
      </c>
      <c r="Z11" s="8">
        <f t="shared" ref="Z11:Z74" si="10">AB11+AD11+AF11</f>
        <v>179776.05</v>
      </c>
      <c r="AA11" s="9">
        <v>505</v>
      </c>
      <c r="AB11" s="8">
        <v>79101.460000000006</v>
      </c>
      <c r="AC11" s="9">
        <v>0</v>
      </c>
      <c r="AD11" s="8">
        <v>0</v>
      </c>
      <c r="AE11" s="9">
        <v>231</v>
      </c>
      <c r="AF11" s="8">
        <v>100674.59</v>
      </c>
      <c r="AG11" s="9">
        <v>73</v>
      </c>
      <c r="AH11" s="8">
        <v>1746976.87</v>
      </c>
      <c r="AI11" s="9">
        <v>19</v>
      </c>
      <c r="AJ11" s="40">
        <v>641091.14</v>
      </c>
      <c r="AK11" s="9"/>
      <c r="AL11" s="8"/>
      <c r="AM11" s="9">
        <v>1</v>
      </c>
      <c r="AN11" s="40">
        <v>96820.01</v>
      </c>
      <c r="AO11" s="9"/>
      <c r="AP11" s="8"/>
      <c r="AQ11" s="8">
        <f t="shared" ref="AQ11:AQ74" si="11">AR11+AZ11+BB11+BH11</f>
        <v>2567844.06</v>
      </c>
      <c r="AR11" s="8">
        <f t="shared" ref="AR11:AR74" si="12">AT11+AV11+AX11</f>
        <v>179776.05</v>
      </c>
      <c r="AS11" s="9">
        <v>505</v>
      </c>
      <c r="AT11" s="8">
        <v>79101.460000000006</v>
      </c>
      <c r="AU11" s="9">
        <v>0</v>
      </c>
      <c r="AV11" s="8">
        <v>0</v>
      </c>
      <c r="AW11" s="9">
        <v>231</v>
      </c>
      <c r="AX11" s="8">
        <v>100674.59</v>
      </c>
      <c r="AY11" s="9">
        <v>73</v>
      </c>
      <c r="AZ11" s="8">
        <v>1746976.87</v>
      </c>
      <c r="BA11" s="9">
        <v>19</v>
      </c>
      <c r="BB11" s="40">
        <v>641091.14</v>
      </c>
      <c r="BC11" s="9"/>
      <c r="BD11" s="8"/>
      <c r="BE11" s="9">
        <v>1</v>
      </c>
      <c r="BF11" s="40">
        <f>46820.01+43640</f>
        <v>90460.01</v>
      </c>
      <c r="BG11" s="9"/>
      <c r="BH11" s="8"/>
      <c r="BI11" s="8">
        <f t="shared" ref="BI11:BI74" si="13">BJ11+BR11+BT11+BZ11</f>
        <v>2567844.06</v>
      </c>
      <c r="BJ11" s="8">
        <f t="shared" ref="BJ11:BJ74" si="14">BL11+BN11+BP11</f>
        <v>179776.05</v>
      </c>
      <c r="BK11" s="9">
        <v>505</v>
      </c>
      <c r="BL11" s="8">
        <v>79101.460000000006</v>
      </c>
      <c r="BM11" s="9">
        <v>0</v>
      </c>
      <c r="BN11" s="8">
        <v>0</v>
      </c>
      <c r="BO11" s="9">
        <v>231</v>
      </c>
      <c r="BP11" s="8">
        <v>100674.59</v>
      </c>
      <c r="BQ11" s="9">
        <v>73</v>
      </c>
      <c r="BR11" s="8">
        <v>1746976.87</v>
      </c>
      <c r="BS11" s="9">
        <v>19</v>
      </c>
      <c r="BT11" s="40">
        <v>641091.14</v>
      </c>
      <c r="BU11" s="9"/>
      <c r="BV11" s="8"/>
      <c r="BW11" s="9"/>
      <c r="BX11" s="40"/>
      <c r="BY11" s="9"/>
      <c r="BZ11" s="8"/>
      <c r="CA11" s="8">
        <f t="shared" ref="CA11:CA74" si="15">CB11+CJ11+CL11+CR11</f>
        <v>2567844.04</v>
      </c>
      <c r="CB11" s="8">
        <f t="shared" ref="CB11:CB74" si="16">CD11+CF11+CH11</f>
        <v>179776.05</v>
      </c>
      <c r="CC11" s="9">
        <v>506</v>
      </c>
      <c r="CD11" s="8">
        <v>79101.47</v>
      </c>
      <c r="CE11" s="9">
        <v>0</v>
      </c>
      <c r="CF11" s="8">
        <v>0</v>
      </c>
      <c r="CG11" s="9">
        <v>230</v>
      </c>
      <c r="CH11" s="8">
        <v>100674.58</v>
      </c>
      <c r="CI11" s="9">
        <v>71</v>
      </c>
      <c r="CJ11" s="8">
        <v>1746976.86</v>
      </c>
      <c r="CK11" s="9">
        <v>17</v>
      </c>
      <c r="CL11" s="40">
        <v>641091.13</v>
      </c>
      <c r="CM11" s="9"/>
      <c r="CN11" s="8"/>
      <c r="CO11" s="9">
        <v>0</v>
      </c>
      <c r="CP11" s="40"/>
      <c r="CQ11" s="9"/>
      <c r="CR11" s="8"/>
    </row>
    <row r="12" spans="1:96" ht="15" customHeight="1" x14ac:dyDescent="0.25">
      <c r="A12" s="12">
        <v>3</v>
      </c>
      <c r="B12" s="18" t="s">
        <v>4</v>
      </c>
      <c r="C12" s="12">
        <v>330098</v>
      </c>
      <c r="D12" s="25" t="s">
        <v>156</v>
      </c>
      <c r="E12" s="25" t="s">
        <v>155</v>
      </c>
      <c r="F12" s="31" t="s">
        <v>157</v>
      </c>
      <c r="G12" s="8">
        <f t="shared" si="6"/>
        <v>189335260.03</v>
      </c>
      <c r="H12" s="8">
        <f t="shared" si="7"/>
        <v>24487051.940000001</v>
      </c>
      <c r="I12" s="9">
        <f t="shared" si="8"/>
        <v>9599</v>
      </c>
      <c r="J12" s="8">
        <f t="shared" si="5"/>
        <v>5399621.1799999997</v>
      </c>
      <c r="K12" s="9">
        <f t="shared" si="5"/>
        <v>0</v>
      </c>
      <c r="L12" s="8">
        <f t="shared" si="5"/>
        <v>0</v>
      </c>
      <c r="M12" s="9">
        <f t="shared" si="5"/>
        <v>1</v>
      </c>
      <c r="N12" s="8">
        <f t="shared" si="5"/>
        <v>19087430.760000002</v>
      </c>
      <c r="O12" s="9">
        <f t="shared" si="5"/>
        <v>173</v>
      </c>
      <c r="P12" s="8">
        <f t="shared" si="5"/>
        <v>10654362.34</v>
      </c>
      <c r="Q12" s="9">
        <f t="shared" si="5"/>
        <v>3975</v>
      </c>
      <c r="R12" s="8">
        <f t="shared" si="5"/>
        <v>154193845.75</v>
      </c>
      <c r="S12" s="9">
        <f t="shared" si="5"/>
        <v>0</v>
      </c>
      <c r="T12" s="8">
        <f t="shared" si="5"/>
        <v>0</v>
      </c>
      <c r="U12" s="9">
        <f t="shared" si="5"/>
        <v>23</v>
      </c>
      <c r="V12" s="8">
        <f t="shared" si="5"/>
        <v>4114787.99</v>
      </c>
      <c r="W12" s="9">
        <f t="shared" si="5"/>
        <v>0</v>
      </c>
      <c r="X12" s="8">
        <f t="shared" si="5"/>
        <v>0</v>
      </c>
      <c r="Y12" s="8">
        <f t="shared" si="9"/>
        <v>47333815.020000003</v>
      </c>
      <c r="Z12" s="8">
        <f t="shared" si="10"/>
        <v>6121762.9900000002</v>
      </c>
      <c r="AA12" s="9">
        <v>2400</v>
      </c>
      <c r="AB12" s="8">
        <v>1349905.3</v>
      </c>
      <c r="AC12" s="9">
        <v>0</v>
      </c>
      <c r="AD12" s="8">
        <v>0</v>
      </c>
      <c r="AE12" s="9">
        <v>0</v>
      </c>
      <c r="AF12" s="8">
        <v>4771857.6900000004</v>
      </c>
      <c r="AG12" s="9">
        <v>43</v>
      </c>
      <c r="AH12" s="8">
        <v>2663590.59</v>
      </c>
      <c r="AI12" s="9">
        <v>994</v>
      </c>
      <c r="AJ12" s="40">
        <v>38548461.439999998</v>
      </c>
      <c r="AK12" s="9"/>
      <c r="AL12" s="8"/>
      <c r="AM12" s="9">
        <v>6</v>
      </c>
      <c r="AN12" s="40">
        <v>1028697</v>
      </c>
      <c r="AO12" s="9"/>
      <c r="AP12" s="8"/>
      <c r="AQ12" s="8">
        <f t="shared" si="11"/>
        <v>47333815.020000003</v>
      </c>
      <c r="AR12" s="8">
        <f t="shared" si="12"/>
        <v>6121762.9900000002</v>
      </c>
      <c r="AS12" s="9">
        <v>2400</v>
      </c>
      <c r="AT12" s="8">
        <v>1349905.3</v>
      </c>
      <c r="AU12" s="9">
        <v>0</v>
      </c>
      <c r="AV12" s="8">
        <v>0</v>
      </c>
      <c r="AW12" s="9">
        <v>0</v>
      </c>
      <c r="AX12" s="8">
        <v>4771857.6900000004</v>
      </c>
      <c r="AY12" s="9">
        <v>43</v>
      </c>
      <c r="AZ12" s="8">
        <v>2663590.59</v>
      </c>
      <c r="BA12" s="9">
        <v>994</v>
      </c>
      <c r="BB12" s="40">
        <v>38548461.439999998</v>
      </c>
      <c r="BC12" s="9"/>
      <c r="BD12" s="8"/>
      <c r="BE12" s="9">
        <v>6</v>
      </c>
      <c r="BF12" s="40">
        <v>1028697</v>
      </c>
      <c r="BG12" s="9"/>
      <c r="BH12" s="8"/>
      <c r="BI12" s="8">
        <f t="shared" si="13"/>
        <v>47333815.020000003</v>
      </c>
      <c r="BJ12" s="8">
        <f t="shared" si="14"/>
        <v>6121762.9900000002</v>
      </c>
      <c r="BK12" s="9">
        <v>2400</v>
      </c>
      <c r="BL12" s="8">
        <v>1349905.3</v>
      </c>
      <c r="BM12" s="9">
        <v>0</v>
      </c>
      <c r="BN12" s="8">
        <v>0</v>
      </c>
      <c r="BO12" s="9">
        <v>0</v>
      </c>
      <c r="BP12" s="8">
        <v>4771857.6900000004</v>
      </c>
      <c r="BQ12" s="9">
        <v>43</v>
      </c>
      <c r="BR12" s="8">
        <v>2663590.59</v>
      </c>
      <c r="BS12" s="9">
        <v>994</v>
      </c>
      <c r="BT12" s="40">
        <v>38548461.439999998</v>
      </c>
      <c r="BU12" s="9"/>
      <c r="BV12" s="8"/>
      <c r="BW12" s="9">
        <v>6</v>
      </c>
      <c r="BX12" s="40">
        <v>1028697</v>
      </c>
      <c r="BY12" s="9"/>
      <c r="BZ12" s="8"/>
      <c r="CA12" s="8">
        <f t="shared" si="15"/>
        <v>47333814.969999999</v>
      </c>
      <c r="CB12" s="8">
        <f t="shared" si="16"/>
        <v>6121762.9699999997</v>
      </c>
      <c r="CC12" s="9">
        <v>2399</v>
      </c>
      <c r="CD12" s="8">
        <v>1349905.28</v>
      </c>
      <c r="CE12" s="9">
        <v>0</v>
      </c>
      <c r="CF12" s="8">
        <v>0</v>
      </c>
      <c r="CG12" s="9">
        <v>1</v>
      </c>
      <c r="CH12" s="8">
        <v>4771857.6900000004</v>
      </c>
      <c r="CI12" s="9">
        <v>44</v>
      </c>
      <c r="CJ12" s="8">
        <v>2663590.5699999998</v>
      </c>
      <c r="CK12" s="9">
        <v>993</v>
      </c>
      <c r="CL12" s="40">
        <v>38548461.43</v>
      </c>
      <c r="CM12" s="9"/>
      <c r="CN12" s="8"/>
      <c r="CO12" s="9">
        <v>5</v>
      </c>
      <c r="CP12" s="40">
        <v>1028696.99</v>
      </c>
      <c r="CQ12" s="9"/>
      <c r="CR12" s="8"/>
    </row>
    <row r="13" spans="1:96" ht="15" customHeight="1" x14ac:dyDescent="0.25">
      <c r="A13" s="12">
        <v>4</v>
      </c>
      <c r="B13" s="18" t="s">
        <v>5</v>
      </c>
      <c r="C13" s="12">
        <v>330103</v>
      </c>
      <c r="D13" s="25" t="s">
        <v>156</v>
      </c>
      <c r="E13" s="25" t="s">
        <v>155</v>
      </c>
      <c r="F13" s="31" t="s">
        <v>157</v>
      </c>
      <c r="G13" s="8">
        <f t="shared" si="6"/>
        <v>140942509.08000001</v>
      </c>
      <c r="H13" s="8">
        <f t="shared" si="7"/>
        <v>7200661.3200000003</v>
      </c>
      <c r="I13" s="9">
        <f t="shared" si="8"/>
        <v>5112</v>
      </c>
      <c r="J13" s="8">
        <f t="shared" si="5"/>
        <v>417295.35999999999</v>
      </c>
      <c r="K13" s="9">
        <f t="shared" si="5"/>
        <v>0</v>
      </c>
      <c r="L13" s="8">
        <f t="shared" si="5"/>
        <v>0</v>
      </c>
      <c r="M13" s="9">
        <f t="shared" si="5"/>
        <v>523</v>
      </c>
      <c r="N13" s="8">
        <f t="shared" si="5"/>
        <v>6783365.96</v>
      </c>
      <c r="O13" s="9">
        <f t="shared" si="5"/>
        <v>367</v>
      </c>
      <c r="P13" s="8">
        <f t="shared" si="5"/>
        <v>30490835.559999999</v>
      </c>
      <c r="Q13" s="9">
        <f t="shared" si="5"/>
        <v>1115</v>
      </c>
      <c r="R13" s="8">
        <f t="shared" si="5"/>
        <v>103251012.2</v>
      </c>
      <c r="S13" s="9">
        <f t="shared" si="5"/>
        <v>0</v>
      </c>
      <c r="T13" s="8">
        <f t="shared" si="5"/>
        <v>0</v>
      </c>
      <c r="U13" s="9">
        <f t="shared" si="5"/>
        <v>70</v>
      </c>
      <c r="V13" s="8">
        <f t="shared" si="5"/>
        <v>9114945.5899999999</v>
      </c>
      <c r="W13" s="9">
        <f t="shared" si="5"/>
        <v>0</v>
      </c>
      <c r="X13" s="8">
        <f t="shared" si="5"/>
        <v>0</v>
      </c>
      <c r="Y13" s="8">
        <f t="shared" si="9"/>
        <v>35235627.270000003</v>
      </c>
      <c r="Z13" s="8">
        <f t="shared" si="10"/>
        <v>1800165.33</v>
      </c>
      <c r="AA13" s="9">
        <v>1278</v>
      </c>
      <c r="AB13" s="8">
        <v>104323.84</v>
      </c>
      <c r="AC13" s="9">
        <v>0</v>
      </c>
      <c r="AD13" s="8">
        <v>0</v>
      </c>
      <c r="AE13" s="9">
        <v>131</v>
      </c>
      <c r="AF13" s="8">
        <v>1695841.49</v>
      </c>
      <c r="AG13" s="9">
        <v>92</v>
      </c>
      <c r="AH13" s="8">
        <v>7622708.8899999997</v>
      </c>
      <c r="AI13" s="9">
        <v>279</v>
      </c>
      <c r="AJ13" s="40">
        <v>25812753.050000001</v>
      </c>
      <c r="AK13" s="9"/>
      <c r="AL13" s="8"/>
      <c r="AM13" s="9">
        <v>18</v>
      </c>
      <c r="AN13" s="40">
        <v>2278736.4</v>
      </c>
      <c r="AO13" s="9"/>
      <c r="AP13" s="8"/>
      <c r="AQ13" s="8">
        <f t="shared" si="11"/>
        <v>35235627.270000003</v>
      </c>
      <c r="AR13" s="8">
        <f t="shared" si="12"/>
        <v>1800165.33</v>
      </c>
      <c r="AS13" s="9">
        <v>1278</v>
      </c>
      <c r="AT13" s="8">
        <v>104323.84</v>
      </c>
      <c r="AU13" s="9">
        <v>0</v>
      </c>
      <c r="AV13" s="8">
        <v>0</v>
      </c>
      <c r="AW13" s="9">
        <v>131</v>
      </c>
      <c r="AX13" s="8">
        <v>1695841.49</v>
      </c>
      <c r="AY13" s="9">
        <v>92</v>
      </c>
      <c r="AZ13" s="8">
        <v>7622708.8899999997</v>
      </c>
      <c r="BA13" s="9">
        <v>279</v>
      </c>
      <c r="BB13" s="40">
        <v>25812753.050000001</v>
      </c>
      <c r="BC13" s="9"/>
      <c r="BD13" s="8"/>
      <c r="BE13" s="9">
        <v>18</v>
      </c>
      <c r="BF13" s="40">
        <v>2278736.4</v>
      </c>
      <c r="BG13" s="9"/>
      <c r="BH13" s="8"/>
      <c r="BI13" s="8">
        <f t="shared" si="13"/>
        <v>35235627.270000003</v>
      </c>
      <c r="BJ13" s="8">
        <f t="shared" si="14"/>
        <v>1800165.33</v>
      </c>
      <c r="BK13" s="9">
        <v>1278</v>
      </c>
      <c r="BL13" s="8">
        <v>104323.84</v>
      </c>
      <c r="BM13" s="9">
        <v>0</v>
      </c>
      <c r="BN13" s="8">
        <v>0</v>
      </c>
      <c r="BO13" s="9">
        <v>131</v>
      </c>
      <c r="BP13" s="8">
        <v>1695841.49</v>
      </c>
      <c r="BQ13" s="9">
        <v>92</v>
      </c>
      <c r="BR13" s="8">
        <v>7622708.8899999997</v>
      </c>
      <c r="BS13" s="9">
        <v>279</v>
      </c>
      <c r="BT13" s="40">
        <v>25812753.050000001</v>
      </c>
      <c r="BU13" s="9"/>
      <c r="BV13" s="8"/>
      <c r="BW13" s="9">
        <v>18</v>
      </c>
      <c r="BX13" s="40">
        <v>2278736.4</v>
      </c>
      <c r="BY13" s="9"/>
      <c r="BZ13" s="8"/>
      <c r="CA13" s="8">
        <f t="shared" si="15"/>
        <v>35235627.270000003</v>
      </c>
      <c r="CB13" s="8">
        <f t="shared" si="16"/>
        <v>1800165.33</v>
      </c>
      <c r="CC13" s="9">
        <v>1278</v>
      </c>
      <c r="CD13" s="8">
        <v>104323.84</v>
      </c>
      <c r="CE13" s="9">
        <v>0</v>
      </c>
      <c r="CF13" s="8">
        <v>0</v>
      </c>
      <c r="CG13" s="9">
        <v>130</v>
      </c>
      <c r="CH13" s="8">
        <v>1695841.49</v>
      </c>
      <c r="CI13" s="9">
        <v>91</v>
      </c>
      <c r="CJ13" s="8">
        <v>7622708.8899999997</v>
      </c>
      <c r="CK13" s="9">
        <v>278</v>
      </c>
      <c r="CL13" s="40">
        <v>25812753.050000001</v>
      </c>
      <c r="CM13" s="9"/>
      <c r="CN13" s="8"/>
      <c r="CO13" s="9">
        <v>16</v>
      </c>
      <c r="CP13" s="40">
        <v>2278736.39</v>
      </c>
      <c r="CQ13" s="9"/>
      <c r="CR13" s="8"/>
    </row>
    <row r="14" spans="1:96" ht="15" customHeight="1" x14ac:dyDescent="0.25">
      <c r="A14" s="12">
        <v>5</v>
      </c>
      <c r="B14" s="18" t="s">
        <v>6</v>
      </c>
      <c r="C14" s="12">
        <v>330272</v>
      </c>
      <c r="D14" s="25" t="s">
        <v>156</v>
      </c>
      <c r="E14" s="25" t="s">
        <v>155</v>
      </c>
      <c r="F14" s="31" t="s">
        <v>157</v>
      </c>
      <c r="G14" s="8">
        <f t="shared" si="6"/>
        <v>3184601.16</v>
      </c>
      <c r="H14" s="8">
        <f t="shared" si="7"/>
        <v>3184601.16</v>
      </c>
      <c r="I14" s="9">
        <f t="shared" si="8"/>
        <v>1042</v>
      </c>
      <c r="J14" s="8">
        <f t="shared" si="5"/>
        <v>470855.45</v>
      </c>
      <c r="K14" s="9">
        <f t="shared" si="5"/>
        <v>1162</v>
      </c>
      <c r="L14" s="8">
        <f t="shared" si="5"/>
        <v>590996.12</v>
      </c>
      <c r="M14" s="9">
        <f t="shared" si="5"/>
        <v>1999</v>
      </c>
      <c r="N14" s="8">
        <f t="shared" si="5"/>
        <v>2122749.59</v>
      </c>
      <c r="O14" s="9">
        <f t="shared" si="5"/>
        <v>0</v>
      </c>
      <c r="P14" s="8">
        <f t="shared" si="5"/>
        <v>0</v>
      </c>
      <c r="Q14" s="9">
        <f t="shared" si="5"/>
        <v>0</v>
      </c>
      <c r="R14" s="8">
        <f t="shared" si="5"/>
        <v>0</v>
      </c>
      <c r="S14" s="9">
        <f t="shared" si="5"/>
        <v>0</v>
      </c>
      <c r="T14" s="8">
        <f t="shared" si="5"/>
        <v>0</v>
      </c>
      <c r="U14" s="9">
        <f t="shared" si="5"/>
        <v>0</v>
      </c>
      <c r="V14" s="8">
        <f t="shared" si="5"/>
        <v>0</v>
      </c>
      <c r="W14" s="9">
        <f t="shared" si="5"/>
        <v>0</v>
      </c>
      <c r="X14" s="8">
        <f t="shared" si="5"/>
        <v>0</v>
      </c>
      <c r="Y14" s="8">
        <f t="shared" si="9"/>
        <v>796150.29</v>
      </c>
      <c r="Z14" s="8">
        <f t="shared" si="10"/>
        <v>796150.29</v>
      </c>
      <c r="AA14" s="9">
        <v>261</v>
      </c>
      <c r="AB14" s="8">
        <v>117713.86</v>
      </c>
      <c r="AC14" s="9">
        <v>291</v>
      </c>
      <c r="AD14" s="8">
        <v>147749.03</v>
      </c>
      <c r="AE14" s="9">
        <v>500</v>
      </c>
      <c r="AF14" s="8">
        <v>530687.4</v>
      </c>
      <c r="AG14" s="9">
        <v>0</v>
      </c>
      <c r="AH14" s="8">
        <v>0</v>
      </c>
      <c r="AI14" s="9">
        <v>0</v>
      </c>
      <c r="AJ14" s="40">
        <v>0</v>
      </c>
      <c r="AK14" s="9"/>
      <c r="AL14" s="8"/>
      <c r="AM14" s="9">
        <v>0</v>
      </c>
      <c r="AN14" s="40">
        <v>0</v>
      </c>
      <c r="AO14" s="9"/>
      <c r="AP14" s="8"/>
      <c r="AQ14" s="8">
        <f t="shared" si="11"/>
        <v>796150.29</v>
      </c>
      <c r="AR14" s="8">
        <f t="shared" si="12"/>
        <v>796150.29</v>
      </c>
      <c r="AS14" s="9">
        <v>261</v>
      </c>
      <c r="AT14" s="8">
        <v>117713.86</v>
      </c>
      <c r="AU14" s="9">
        <v>291</v>
      </c>
      <c r="AV14" s="8">
        <v>147749.03</v>
      </c>
      <c r="AW14" s="9">
        <v>500</v>
      </c>
      <c r="AX14" s="8">
        <v>530687.4</v>
      </c>
      <c r="AY14" s="9">
        <v>0</v>
      </c>
      <c r="AZ14" s="8">
        <v>0</v>
      </c>
      <c r="BA14" s="9">
        <v>0</v>
      </c>
      <c r="BB14" s="40">
        <v>0</v>
      </c>
      <c r="BC14" s="9"/>
      <c r="BD14" s="8"/>
      <c r="BE14" s="9">
        <v>0</v>
      </c>
      <c r="BF14" s="40">
        <v>0</v>
      </c>
      <c r="BG14" s="9"/>
      <c r="BH14" s="8"/>
      <c r="BI14" s="8">
        <f t="shared" si="13"/>
        <v>796150.29</v>
      </c>
      <c r="BJ14" s="8">
        <f t="shared" si="14"/>
        <v>796150.29</v>
      </c>
      <c r="BK14" s="9">
        <v>261</v>
      </c>
      <c r="BL14" s="8">
        <v>117713.86</v>
      </c>
      <c r="BM14" s="9">
        <v>291</v>
      </c>
      <c r="BN14" s="8">
        <v>147749.03</v>
      </c>
      <c r="BO14" s="9">
        <v>500</v>
      </c>
      <c r="BP14" s="8">
        <v>530687.4</v>
      </c>
      <c r="BQ14" s="9">
        <v>0</v>
      </c>
      <c r="BR14" s="8">
        <v>0</v>
      </c>
      <c r="BS14" s="9">
        <v>0</v>
      </c>
      <c r="BT14" s="40">
        <v>0</v>
      </c>
      <c r="BU14" s="9"/>
      <c r="BV14" s="8"/>
      <c r="BW14" s="9">
        <v>0</v>
      </c>
      <c r="BX14" s="40">
        <v>0</v>
      </c>
      <c r="BY14" s="9"/>
      <c r="BZ14" s="8"/>
      <c r="CA14" s="8">
        <f t="shared" si="15"/>
        <v>796150.29</v>
      </c>
      <c r="CB14" s="8">
        <f t="shared" si="16"/>
        <v>796150.29</v>
      </c>
      <c r="CC14" s="9">
        <v>259</v>
      </c>
      <c r="CD14" s="8">
        <v>117713.87</v>
      </c>
      <c r="CE14" s="9">
        <v>289</v>
      </c>
      <c r="CF14" s="8">
        <v>147749.03</v>
      </c>
      <c r="CG14" s="9">
        <v>499</v>
      </c>
      <c r="CH14" s="8">
        <v>530687.39</v>
      </c>
      <c r="CI14" s="9">
        <v>0</v>
      </c>
      <c r="CJ14" s="8">
        <v>0</v>
      </c>
      <c r="CK14" s="9">
        <v>0</v>
      </c>
      <c r="CL14" s="40">
        <v>0</v>
      </c>
      <c r="CM14" s="9"/>
      <c r="CN14" s="8"/>
      <c r="CO14" s="9">
        <v>0</v>
      </c>
      <c r="CP14" s="40">
        <v>0</v>
      </c>
      <c r="CQ14" s="9"/>
      <c r="CR14" s="8"/>
    </row>
    <row r="15" spans="1:96" ht="15" customHeight="1" x14ac:dyDescent="0.25">
      <c r="A15" s="12">
        <v>6</v>
      </c>
      <c r="B15" s="18" t="s">
        <v>7</v>
      </c>
      <c r="C15" s="12">
        <v>330273</v>
      </c>
      <c r="D15" s="25" t="s">
        <v>158</v>
      </c>
      <c r="E15" s="25" t="s">
        <v>155</v>
      </c>
      <c r="F15" s="31" t="s">
        <v>159</v>
      </c>
      <c r="G15" s="8">
        <f t="shared" si="6"/>
        <v>2239701.77</v>
      </c>
      <c r="H15" s="8">
        <f t="shared" si="7"/>
        <v>0</v>
      </c>
      <c r="I15" s="9">
        <f t="shared" si="8"/>
        <v>0</v>
      </c>
      <c r="J15" s="8">
        <f t="shared" si="5"/>
        <v>0</v>
      </c>
      <c r="K15" s="9">
        <f t="shared" si="5"/>
        <v>0</v>
      </c>
      <c r="L15" s="8">
        <f t="shared" si="5"/>
        <v>0</v>
      </c>
      <c r="M15" s="9">
        <f t="shared" si="5"/>
        <v>0</v>
      </c>
      <c r="N15" s="8">
        <f t="shared" si="5"/>
        <v>0</v>
      </c>
      <c r="O15" s="9">
        <f t="shared" si="5"/>
        <v>0</v>
      </c>
      <c r="P15" s="8">
        <f t="shared" si="5"/>
        <v>0</v>
      </c>
      <c r="Q15" s="9">
        <f t="shared" si="5"/>
        <v>116</v>
      </c>
      <c r="R15" s="8">
        <f t="shared" si="5"/>
        <v>2239701.77</v>
      </c>
      <c r="S15" s="9">
        <f t="shared" si="5"/>
        <v>0</v>
      </c>
      <c r="T15" s="8">
        <f t="shared" si="5"/>
        <v>0</v>
      </c>
      <c r="U15" s="9">
        <f t="shared" si="5"/>
        <v>0</v>
      </c>
      <c r="V15" s="8">
        <f t="shared" si="5"/>
        <v>0</v>
      </c>
      <c r="W15" s="9">
        <f t="shared" si="5"/>
        <v>0</v>
      </c>
      <c r="X15" s="8">
        <f t="shared" si="5"/>
        <v>0</v>
      </c>
      <c r="Y15" s="8">
        <f t="shared" si="9"/>
        <v>559925.43999999994</v>
      </c>
      <c r="Z15" s="8">
        <f t="shared" si="10"/>
        <v>0</v>
      </c>
      <c r="AA15" s="9">
        <v>0</v>
      </c>
      <c r="AB15" s="8">
        <v>0</v>
      </c>
      <c r="AC15" s="9">
        <v>0</v>
      </c>
      <c r="AD15" s="8">
        <v>0</v>
      </c>
      <c r="AE15" s="9">
        <v>0</v>
      </c>
      <c r="AF15" s="8">
        <v>0</v>
      </c>
      <c r="AG15" s="9">
        <v>0</v>
      </c>
      <c r="AH15" s="8">
        <v>0</v>
      </c>
      <c r="AI15" s="9">
        <v>29</v>
      </c>
      <c r="AJ15" s="40">
        <v>559925.43999999994</v>
      </c>
      <c r="AK15" s="9"/>
      <c r="AL15" s="8"/>
      <c r="AM15" s="9">
        <v>0</v>
      </c>
      <c r="AN15" s="40">
        <v>0</v>
      </c>
      <c r="AO15" s="9"/>
      <c r="AP15" s="8"/>
      <c r="AQ15" s="8">
        <f t="shared" si="11"/>
        <v>559925.43999999994</v>
      </c>
      <c r="AR15" s="8">
        <f t="shared" si="12"/>
        <v>0</v>
      </c>
      <c r="AS15" s="9">
        <v>0</v>
      </c>
      <c r="AT15" s="8">
        <v>0</v>
      </c>
      <c r="AU15" s="9">
        <v>0</v>
      </c>
      <c r="AV15" s="8">
        <v>0</v>
      </c>
      <c r="AW15" s="9">
        <v>0</v>
      </c>
      <c r="AX15" s="8">
        <v>0</v>
      </c>
      <c r="AY15" s="9">
        <v>0</v>
      </c>
      <c r="AZ15" s="8">
        <v>0</v>
      </c>
      <c r="BA15" s="9">
        <v>29</v>
      </c>
      <c r="BB15" s="40">
        <v>559925.43999999994</v>
      </c>
      <c r="BC15" s="9"/>
      <c r="BD15" s="8"/>
      <c r="BE15" s="9">
        <v>0</v>
      </c>
      <c r="BF15" s="40">
        <v>0</v>
      </c>
      <c r="BG15" s="9"/>
      <c r="BH15" s="8"/>
      <c r="BI15" s="8">
        <f t="shared" si="13"/>
        <v>559925.43999999994</v>
      </c>
      <c r="BJ15" s="8">
        <f t="shared" si="14"/>
        <v>0</v>
      </c>
      <c r="BK15" s="9">
        <v>0</v>
      </c>
      <c r="BL15" s="8">
        <v>0</v>
      </c>
      <c r="BM15" s="9">
        <v>0</v>
      </c>
      <c r="BN15" s="8">
        <v>0</v>
      </c>
      <c r="BO15" s="9">
        <v>0</v>
      </c>
      <c r="BP15" s="8">
        <v>0</v>
      </c>
      <c r="BQ15" s="9">
        <v>0</v>
      </c>
      <c r="BR15" s="8">
        <v>0</v>
      </c>
      <c r="BS15" s="9">
        <v>29</v>
      </c>
      <c r="BT15" s="40">
        <v>559925.43999999994</v>
      </c>
      <c r="BU15" s="9"/>
      <c r="BV15" s="8"/>
      <c r="BW15" s="9">
        <v>0</v>
      </c>
      <c r="BX15" s="40">
        <v>0</v>
      </c>
      <c r="BY15" s="9"/>
      <c r="BZ15" s="8"/>
      <c r="CA15" s="8">
        <f t="shared" si="15"/>
        <v>559925.44999999995</v>
      </c>
      <c r="CB15" s="8">
        <f t="shared" si="16"/>
        <v>0</v>
      </c>
      <c r="CC15" s="9">
        <v>0</v>
      </c>
      <c r="CD15" s="8">
        <v>0</v>
      </c>
      <c r="CE15" s="9">
        <v>0</v>
      </c>
      <c r="CF15" s="8">
        <v>0</v>
      </c>
      <c r="CG15" s="9">
        <v>0</v>
      </c>
      <c r="CH15" s="8">
        <v>0</v>
      </c>
      <c r="CI15" s="9">
        <v>0</v>
      </c>
      <c r="CJ15" s="8">
        <v>0</v>
      </c>
      <c r="CK15" s="9">
        <v>29</v>
      </c>
      <c r="CL15" s="40">
        <v>559925.44999999995</v>
      </c>
      <c r="CM15" s="9"/>
      <c r="CN15" s="8"/>
      <c r="CO15" s="9">
        <v>0</v>
      </c>
      <c r="CP15" s="40">
        <v>0</v>
      </c>
      <c r="CQ15" s="9"/>
      <c r="CR15" s="8"/>
    </row>
    <row r="16" spans="1:96" ht="15" customHeight="1" x14ac:dyDescent="0.25">
      <c r="A16" s="12">
        <v>7</v>
      </c>
      <c r="B16" s="18" t="s">
        <v>8</v>
      </c>
      <c r="C16" s="12">
        <v>330276</v>
      </c>
      <c r="D16" s="25" t="s">
        <v>156</v>
      </c>
      <c r="E16" s="25" t="s">
        <v>155</v>
      </c>
      <c r="F16" s="31" t="s">
        <v>157</v>
      </c>
      <c r="G16" s="8">
        <f t="shared" si="6"/>
        <v>805983.91</v>
      </c>
      <c r="H16" s="8">
        <f t="shared" si="7"/>
        <v>154015.44</v>
      </c>
      <c r="I16" s="9">
        <f t="shared" si="8"/>
        <v>154</v>
      </c>
      <c r="J16" s="8">
        <f t="shared" si="5"/>
        <v>154015.44</v>
      </c>
      <c r="K16" s="9">
        <f t="shared" si="5"/>
        <v>0</v>
      </c>
      <c r="L16" s="8">
        <f t="shared" si="5"/>
        <v>0</v>
      </c>
      <c r="M16" s="9">
        <f t="shared" si="5"/>
        <v>0</v>
      </c>
      <c r="N16" s="8">
        <f t="shared" si="5"/>
        <v>0</v>
      </c>
      <c r="O16" s="9">
        <f t="shared" si="5"/>
        <v>61</v>
      </c>
      <c r="P16" s="8">
        <f t="shared" si="5"/>
        <v>651968.47</v>
      </c>
      <c r="Q16" s="9">
        <f t="shared" si="5"/>
        <v>0</v>
      </c>
      <c r="R16" s="8">
        <f t="shared" si="5"/>
        <v>0</v>
      </c>
      <c r="S16" s="9">
        <f t="shared" si="5"/>
        <v>0</v>
      </c>
      <c r="T16" s="8">
        <f t="shared" si="5"/>
        <v>0</v>
      </c>
      <c r="U16" s="9">
        <f t="shared" si="5"/>
        <v>0</v>
      </c>
      <c r="V16" s="8">
        <f t="shared" si="5"/>
        <v>0</v>
      </c>
      <c r="W16" s="9">
        <f t="shared" si="5"/>
        <v>0</v>
      </c>
      <c r="X16" s="8">
        <f t="shared" si="5"/>
        <v>0</v>
      </c>
      <c r="Y16" s="8">
        <f t="shared" si="9"/>
        <v>201495.98</v>
      </c>
      <c r="Z16" s="8">
        <f t="shared" si="10"/>
        <v>38503.86</v>
      </c>
      <c r="AA16" s="9">
        <v>39</v>
      </c>
      <c r="AB16" s="8">
        <v>38503.86</v>
      </c>
      <c r="AC16" s="9">
        <v>0</v>
      </c>
      <c r="AD16" s="8">
        <v>0</v>
      </c>
      <c r="AE16" s="9">
        <v>0</v>
      </c>
      <c r="AF16" s="8">
        <v>0</v>
      </c>
      <c r="AG16" s="9">
        <v>15</v>
      </c>
      <c r="AH16" s="8">
        <v>162992.12</v>
      </c>
      <c r="AI16" s="9">
        <v>0</v>
      </c>
      <c r="AJ16" s="40">
        <v>0</v>
      </c>
      <c r="AK16" s="9"/>
      <c r="AL16" s="8"/>
      <c r="AM16" s="9">
        <v>0</v>
      </c>
      <c r="AN16" s="40">
        <v>0</v>
      </c>
      <c r="AO16" s="9"/>
      <c r="AP16" s="8"/>
      <c r="AQ16" s="8">
        <f t="shared" si="11"/>
        <v>201495.98</v>
      </c>
      <c r="AR16" s="8">
        <f t="shared" si="12"/>
        <v>38503.86</v>
      </c>
      <c r="AS16" s="9">
        <v>39</v>
      </c>
      <c r="AT16" s="8">
        <v>38503.86</v>
      </c>
      <c r="AU16" s="9">
        <v>0</v>
      </c>
      <c r="AV16" s="8">
        <v>0</v>
      </c>
      <c r="AW16" s="9">
        <v>0</v>
      </c>
      <c r="AX16" s="8">
        <v>0</v>
      </c>
      <c r="AY16" s="9">
        <v>15</v>
      </c>
      <c r="AZ16" s="8">
        <v>162992.12</v>
      </c>
      <c r="BA16" s="9">
        <v>0</v>
      </c>
      <c r="BB16" s="40">
        <v>0</v>
      </c>
      <c r="BC16" s="9"/>
      <c r="BD16" s="8"/>
      <c r="BE16" s="9">
        <v>0</v>
      </c>
      <c r="BF16" s="40">
        <v>0</v>
      </c>
      <c r="BG16" s="9"/>
      <c r="BH16" s="8"/>
      <c r="BI16" s="8">
        <f t="shared" si="13"/>
        <v>201495.98</v>
      </c>
      <c r="BJ16" s="8">
        <f t="shared" si="14"/>
        <v>38503.86</v>
      </c>
      <c r="BK16" s="9">
        <v>39</v>
      </c>
      <c r="BL16" s="8">
        <v>38503.86</v>
      </c>
      <c r="BM16" s="9">
        <v>0</v>
      </c>
      <c r="BN16" s="8">
        <v>0</v>
      </c>
      <c r="BO16" s="9">
        <v>0</v>
      </c>
      <c r="BP16" s="8">
        <v>0</v>
      </c>
      <c r="BQ16" s="9">
        <v>15</v>
      </c>
      <c r="BR16" s="8">
        <v>162992.12</v>
      </c>
      <c r="BS16" s="9">
        <v>0</v>
      </c>
      <c r="BT16" s="40">
        <v>0</v>
      </c>
      <c r="BU16" s="9"/>
      <c r="BV16" s="8"/>
      <c r="BW16" s="9">
        <v>0</v>
      </c>
      <c r="BX16" s="40">
        <v>0</v>
      </c>
      <c r="BY16" s="9"/>
      <c r="BZ16" s="8"/>
      <c r="CA16" s="8">
        <f t="shared" si="15"/>
        <v>201495.97</v>
      </c>
      <c r="CB16" s="8">
        <f t="shared" si="16"/>
        <v>38503.86</v>
      </c>
      <c r="CC16" s="9">
        <v>37</v>
      </c>
      <c r="CD16" s="8">
        <v>38503.86</v>
      </c>
      <c r="CE16" s="9">
        <v>0</v>
      </c>
      <c r="CF16" s="8">
        <v>0</v>
      </c>
      <c r="CG16" s="9">
        <v>0</v>
      </c>
      <c r="CH16" s="8">
        <v>0</v>
      </c>
      <c r="CI16" s="9">
        <v>16</v>
      </c>
      <c r="CJ16" s="8">
        <v>162992.10999999999</v>
      </c>
      <c r="CK16" s="9">
        <v>0</v>
      </c>
      <c r="CL16" s="40">
        <v>0</v>
      </c>
      <c r="CM16" s="9"/>
      <c r="CN16" s="8"/>
      <c r="CO16" s="9">
        <v>0</v>
      </c>
      <c r="CP16" s="40">
        <v>0</v>
      </c>
      <c r="CQ16" s="9"/>
      <c r="CR16" s="8"/>
    </row>
    <row r="17" spans="1:96" ht="15" customHeight="1" x14ac:dyDescent="0.25">
      <c r="A17" s="12">
        <v>8</v>
      </c>
      <c r="B17" s="18" t="s">
        <v>9</v>
      </c>
      <c r="C17" s="12">
        <v>330328</v>
      </c>
      <c r="D17" s="25" t="s">
        <v>156</v>
      </c>
      <c r="E17" s="25" t="s">
        <v>155</v>
      </c>
      <c r="F17" s="31" t="s">
        <v>157</v>
      </c>
      <c r="G17" s="8">
        <f t="shared" si="6"/>
        <v>12380449.300000001</v>
      </c>
      <c r="H17" s="8">
        <f t="shared" si="7"/>
        <v>90172.5</v>
      </c>
      <c r="I17" s="9">
        <f t="shared" si="8"/>
        <v>275</v>
      </c>
      <c r="J17" s="8">
        <f t="shared" si="5"/>
        <v>90172.5</v>
      </c>
      <c r="K17" s="9">
        <f t="shared" si="5"/>
        <v>0</v>
      </c>
      <c r="L17" s="8">
        <f t="shared" si="5"/>
        <v>0</v>
      </c>
      <c r="M17" s="9">
        <f t="shared" si="5"/>
        <v>0</v>
      </c>
      <c r="N17" s="8">
        <f t="shared" si="5"/>
        <v>0</v>
      </c>
      <c r="O17" s="9">
        <f t="shared" si="5"/>
        <v>0</v>
      </c>
      <c r="P17" s="8">
        <f t="shared" si="5"/>
        <v>0</v>
      </c>
      <c r="Q17" s="9">
        <f t="shared" si="5"/>
        <v>304</v>
      </c>
      <c r="R17" s="8">
        <f t="shared" si="5"/>
        <v>12290276.800000001</v>
      </c>
      <c r="S17" s="9">
        <f t="shared" si="5"/>
        <v>163</v>
      </c>
      <c r="T17" s="8">
        <f t="shared" si="5"/>
        <v>6862076.0199999996</v>
      </c>
      <c r="U17" s="9">
        <f t="shared" si="5"/>
        <v>19</v>
      </c>
      <c r="V17" s="8">
        <f t="shared" si="5"/>
        <v>2972699.5</v>
      </c>
      <c r="W17" s="9">
        <f t="shared" si="5"/>
        <v>0</v>
      </c>
      <c r="X17" s="8">
        <f t="shared" si="5"/>
        <v>0</v>
      </c>
      <c r="Y17" s="8">
        <f t="shared" si="9"/>
        <v>3095112.33</v>
      </c>
      <c r="Z17" s="8">
        <f t="shared" si="10"/>
        <v>22543.13</v>
      </c>
      <c r="AA17" s="9">
        <v>69</v>
      </c>
      <c r="AB17" s="8">
        <v>22543.13</v>
      </c>
      <c r="AC17" s="9">
        <v>0</v>
      </c>
      <c r="AD17" s="8">
        <v>0</v>
      </c>
      <c r="AE17" s="9">
        <v>0</v>
      </c>
      <c r="AF17" s="8">
        <v>0</v>
      </c>
      <c r="AG17" s="9">
        <v>0</v>
      </c>
      <c r="AH17" s="8">
        <v>0</v>
      </c>
      <c r="AI17" s="9">
        <v>76</v>
      </c>
      <c r="AJ17" s="40">
        <v>3072569.2</v>
      </c>
      <c r="AK17" s="9">
        <v>41</v>
      </c>
      <c r="AL17" s="8">
        <v>1715519.01</v>
      </c>
      <c r="AM17" s="9">
        <v>5</v>
      </c>
      <c r="AN17" s="40">
        <v>743174.88</v>
      </c>
      <c r="AO17" s="9"/>
      <c r="AP17" s="8"/>
      <c r="AQ17" s="8">
        <f t="shared" si="11"/>
        <v>3095112.33</v>
      </c>
      <c r="AR17" s="8">
        <f t="shared" si="12"/>
        <v>22543.13</v>
      </c>
      <c r="AS17" s="9">
        <v>69</v>
      </c>
      <c r="AT17" s="8">
        <v>22543.13</v>
      </c>
      <c r="AU17" s="9">
        <v>0</v>
      </c>
      <c r="AV17" s="8">
        <v>0</v>
      </c>
      <c r="AW17" s="9">
        <v>0</v>
      </c>
      <c r="AX17" s="8">
        <v>0</v>
      </c>
      <c r="AY17" s="9">
        <v>0</v>
      </c>
      <c r="AZ17" s="8">
        <v>0</v>
      </c>
      <c r="BA17" s="9">
        <v>76</v>
      </c>
      <c r="BB17" s="40">
        <v>3072569.2</v>
      </c>
      <c r="BC17" s="9">
        <v>41</v>
      </c>
      <c r="BD17" s="8">
        <v>1715519.01</v>
      </c>
      <c r="BE17" s="9">
        <v>5</v>
      </c>
      <c r="BF17" s="40">
        <v>743174.88</v>
      </c>
      <c r="BG17" s="9"/>
      <c r="BH17" s="8"/>
      <c r="BI17" s="8">
        <f t="shared" si="13"/>
        <v>3095112.33</v>
      </c>
      <c r="BJ17" s="8">
        <f t="shared" si="14"/>
        <v>22543.13</v>
      </c>
      <c r="BK17" s="9">
        <v>69</v>
      </c>
      <c r="BL17" s="8">
        <v>22543.13</v>
      </c>
      <c r="BM17" s="9">
        <v>0</v>
      </c>
      <c r="BN17" s="8">
        <v>0</v>
      </c>
      <c r="BO17" s="9">
        <v>0</v>
      </c>
      <c r="BP17" s="8">
        <v>0</v>
      </c>
      <c r="BQ17" s="9">
        <v>0</v>
      </c>
      <c r="BR17" s="8">
        <v>0</v>
      </c>
      <c r="BS17" s="9">
        <v>76</v>
      </c>
      <c r="BT17" s="40">
        <v>3072569.2</v>
      </c>
      <c r="BU17" s="9">
        <v>41</v>
      </c>
      <c r="BV17" s="8">
        <v>1715519.01</v>
      </c>
      <c r="BW17" s="9">
        <v>5</v>
      </c>
      <c r="BX17" s="40">
        <v>743174.88</v>
      </c>
      <c r="BY17" s="9"/>
      <c r="BZ17" s="8"/>
      <c r="CA17" s="8">
        <f t="shared" si="15"/>
        <v>3095112.31</v>
      </c>
      <c r="CB17" s="8">
        <f t="shared" si="16"/>
        <v>22543.11</v>
      </c>
      <c r="CC17" s="9">
        <v>68</v>
      </c>
      <c r="CD17" s="8">
        <v>22543.11</v>
      </c>
      <c r="CE17" s="9">
        <v>0</v>
      </c>
      <c r="CF17" s="8">
        <v>0</v>
      </c>
      <c r="CG17" s="9">
        <v>0</v>
      </c>
      <c r="CH17" s="8">
        <v>0</v>
      </c>
      <c r="CI17" s="9">
        <v>0</v>
      </c>
      <c r="CJ17" s="8">
        <v>0</v>
      </c>
      <c r="CK17" s="9">
        <v>76</v>
      </c>
      <c r="CL17" s="40">
        <v>3072569.2</v>
      </c>
      <c r="CM17" s="9">
        <v>40</v>
      </c>
      <c r="CN17" s="8">
        <v>1715518.99</v>
      </c>
      <c r="CO17" s="9">
        <v>4</v>
      </c>
      <c r="CP17" s="40">
        <v>743174.86</v>
      </c>
      <c r="CQ17" s="9"/>
      <c r="CR17" s="8"/>
    </row>
    <row r="18" spans="1:96" ht="15" customHeight="1" x14ac:dyDescent="0.25">
      <c r="A18" s="12">
        <v>9</v>
      </c>
      <c r="B18" s="18" t="s">
        <v>10</v>
      </c>
      <c r="C18" s="12">
        <v>330291</v>
      </c>
      <c r="D18" s="25" t="s">
        <v>156</v>
      </c>
      <c r="E18" s="25" t="s">
        <v>155</v>
      </c>
      <c r="F18" s="31" t="s">
        <v>157</v>
      </c>
      <c r="G18" s="8">
        <f t="shared" si="6"/>
        <v>13061535.27</v>
      </c>
      <c r="H18" s="8">
        <f t="shared" si="7"/>
        <v>53060.92</v>
      </c>
      <c r="I18" s="9">
        <f t="shared" si="8"/>
        <v>97</v>
      </c>
      <c r="J18" s="8">
        <f t="shared" si="5"/>
        <v>53060.92</v>
      </c>
      <c r="K18" s="9">
        <f t="shared" si="5"/>
        <v>0</v>
      </c>
      <c r="L18" s="8">
        <f t="shared" si="5"/>
        <v>0</v>
      </c>
      <c r="M18" s="9">
        <f t="shared" si="5"/>
        <v>0</v>
      </c>
      <c r="N18" s="8">
        <f t="shared" si="5"/>
        <v>0</v>
      </c>
      <c r="O18" s="9">
        <f t="shared" si="5"/>
        <v>0</v>
      </c>
      <c r="P18" s="8">
        <f t="shared" si="5"/>
        <v>0</v>
      </c>
      <c r="Q18" s="9">
        <f t="shared" si="5"/>
        <v>437</v>
      </c>
      <c r="R18" s="8">
        <f t="shared" si="5"/>
        <v>13008474.35</v>
      </c>
      <c r="S18" s="9">
        <f t="shared" si="5"/>
        <v>0</v>
      </c>
      <c r="T18" s="8">
        <f t="shared" si="5"/>
        <v>0</v>
      </c>
      <c r="U18" s="9">
        <f t="shared" si="5"/>
        <v>0</v>
      </c>
      <c r="V18" s="8">
        <f t="shared" si="5"/>
        <v>0</v>
      </c>
      <c r="W18" s="9">
        <f t="shared" si="5"/>
        <v>0</v>
      </c>
      <c r="X18" s="8">
        <f t="shared" si="5"/>
        <v>0</v>
      </c>
      <c r="Y18" s="8">
        <f t="shared" si="9"/>
        <v>3265383.82</v>
      </c>
      <c r="Z18" s="8">
        <f t="shared" si="10"/>
        <v>13265.23</v>
      </c>
      <c r="AA18" s="9">
        <v>24</v>
      </c>
      <c r="AB18" s="8">
        <v>13265.23</v>
      </c>
      <c r="AC18" s="9">
        <v>0</v>
      </c>
      <c r="AD18" s="8">
        <v>0</v>
      </c>
      <c r="AE18" s="9">
        <v>0</v>
      </c>
      <c r="AF18" s="8">
        <v>0</v>
      </c>
      <c r="AG18" s="9">
        <v>0</v>
      </c>
      <c r="AH18" s="8">
        <v>0</v>
      </c>
      <c r="AI18" s="9">
        <v>109</v>
      </c>
      <c r="AJ18" s="40">
        <v>3252118.59</v>
      </c>
      <c r="AK18" s="9"/>
      <c r="AL18" s="8"/>
      <c r="AM18" s="9">
        <v>0</v>
      </c>
      <c r="AN18" s="40">
        <v>0</v>
      </c>
      <c r="AO18" s="9"/>
      <c r="AP18" s="8"/>
      <c r="AQ18" s="8">
        <f t="shared" si="11"/>
        <v>3265383.82</v>
      </c>
      <c r="AR18" s="8">
        <f t="shared" si="12"/>
        <v>13265.23</v>
      </c>
      <c r="AS18" s="9">
        <v>24</v>
      </c>
      <c r="AT18" s="8">
        <v>13265.23</v>
      </c>
      <c r="AU18" s="9">
        <v>0</v>
      </c>
      <c r="AV18" s="8">
        <v>0</v>
      </c>
      <c r="AW18" s="9">
        <v>0</v>
      </c>
      <c r="AX18" s="8">
        <v>0</v>
      </c>
      <c r="AY18" s="9">
        <v>0</v>
      </c>
      <c r="AZ18" s="8">
        <v>0</v>
      </c>
      <c r="BA18" s="9">
        <v>109</v>
      </c>
      <c r="BB18" s="40">
        <v>3252118.59</v>
      </c>
      <c r="BC18" s="9"/>
      <c r="BD18" s="8"/>
      <c r="BE18" s="9">
        <v>0</v>
      </c>
      <c r="BF18" s="40">
        <v>0</v>
      </c>
      <c r="BG18" s="9"/>
      <c r="BH18" s="8"/>
      <c r="BI18" s="8">
        <f t="shared" si="13"/>
        <v>3265383.82</v>
      </c>
      <c r="BJ18" s="8">
        <f t="shared" si="14"/>
        <v>13265.23</v>
      </c>
      <c r="BK18" s="9">
        <v>24</v>
      </c>
      <c r="BL18" s="8">
        <v>13265.23</v>
      </c>
      <c r="BM18" s="9">
        <v>0</v>
      </c>
      <c r="BN18" s="8">
        <v>0</v>
      </c>
      <c r="BO18" s="9">
        <v>0</v>
      </c>
      <c r="BP18" s="8">
        <v>0</v>
      </c>
      <c r="BQ18" s="9">
        <v>0</v>
      </c>
      <c r="BR18" s="8">
        <v>0</v>
      </c>
      <c r="BS18" s="9">
        <v>109</v>
      </c>
      <c r="BT18" s="40">
        <v>3252118.59</v>
      </c>
      <c r="BU18" s="9"/>
      <c r="BV18" s="8"/>
      <c r="BW18" s="9">
        <v>0</v>
      </c>
      <c r="BX18" s="40">
        <v>0</v>
      </c>
      <c r="BY18" s="9"/>
      <c r="BZ18" s="8"/>
      <c r="CA18" s="8">
        <f t="shared" si="15"/>
        <v>3265383.81</v>
      </c>
      <c r="CB18" s="8">
        <f t="shared" si="16"/>
        <v>13265.23</v>
      </c>
      <c r="CC18" s="9">
        <v>25</v>
      </c>
      <c r="CD18" s="8">
        <v>13265.23</v>
      </c>
      <c r="CE18" s="9">
        <v>0</v>
      </c>
      <c r="CF18" s="8">
        <v>0</v>
      </c>
      <c r="CG18" s="9">
        <v>0</v>
      </c>
      <c r="CH18" s="8">
        <v>0</v>
      </c>
      <c r="CI18" s="9">
        <v>0</v>
      </c>
      <c r="CJ18" s="8">
        <v>0</v>
      </c>
      <c r="CK18" s="9">
        <v>110</v>
      </c>
      <c r="CL18" s="40">
        <v>3252118.58</v>
      </c>
      <c r="CM18" s="9"/>
      <c r="CN18" s="8"/>
      <c r="CO18" s="9">
        <v>0</v>
      </c>
      <c r="CP18" s="40">
        <v>0</v>
      </c>
      <c r="CQ18" s="9"/>
      <c r="CR18" s="8"/>
    </row>
    <row r="19" spans="1:96" x14ac:dyDescent="0.25">
      <c r="A19" s="12"/>
      <c r="B19" s="17" t="s">
        <v>11</v>
      </c>
      <c r="C19" s="12"/>
      <c r="D19" s="25"/>
      <c r="E19" s="25"/>
      <c r="F19" s="31"/>
      <c r="G19" s="8">
        <f t="shared" si="6"/>
        <v>0</v>
      </c>
      <c r="H19" s="8">
        <f t="shared" si="7"/>
        <v>0</v>
      </c>
      <c r="I19" s="9">
        <f t="shared" si="8"/>
        <v>0</v>
      </c>
      <c r="J19" s="8">
        <f t="shared" si="5"/>
        <v>0</v>
      </c>
      <c r="K19" s="9">
        <f t="shared" si="5"/>
        <v>0</v>
      </c>
      <c r="L19" s="8">
        <f t="shared" si="5"/>
        <v>0</v>
      </c>
      <c r="M19" s="9">
        <f t="shared" si="5"/>
        <v>0</v>
      </c>
      <c r="N19" s="8">
        <f t="shared" si="5"/>
        <v>0</v>
      </c>
      <c r="O19" s="9">
        <f t="shared" si="5"/>
        <v>0</v>
      </c>
      <c r="P19" s="8">
        <f t="shared" si="5"/>
        <v>0</v>
      </c>
      <c r="Q19" s="9">
        <f t="shared" si="5"/>
        <v>0</v>
      </c>
      <c r="R19" s="8">
        <f t="shared" si="5"/>
        <v>0</v>
      </c>
      <c r="S19" s="9">
        <f t="shared" si="5"/>
        <v>0</v>
      </c>
      <c r="T19" s="8">
        <f t="shared" si="5"/>
        <v>0</v>
      </c>
      <c r="U19" s="9">
        <f t="shared" si="5"/>
        <v>0</v>
      </c>
      <c r="V19" s="8">
        <f t="shared" si="5"/>
        <v>0</v>
      </c>
      <c r="W19" s="9">
        <f t="shared" si="5"/>
        <v>0</v>
      </c>
      <c r="X19" s="8">
        <f t="shared" si="5"/>
        <v>0</v>
      </c>
      <c r="Y19" s="8">
        <f t="shared" si="9"/>
        <v>0</v>
      </c>
      <c r="Z19" s="8">
        <f t="shared" si="10"/>
        <v>0</v>
      </c>
      <c r="AA19" s="9">
        <v>0</v>
      </c>
      <c r="AB19" s="8">
        <v>0</v>
      </c>
      <c r="AC19" s="9">
        <v>0</v>
      </c>
      <c r="AD19" s="8">
        <v>0</v>
      </c>
      <c r="AE19" s="9">
        <v>0</v>
      </c>
      <c r="AF19" s="8">
        <v>0</v>
      </c>
      <c r="AG19" s="9">
        <v>0</v>
      </c>
      <c r="AH19" s="8">
        <v>0</v>
      </c>
      <c r="AI19" s="9">
        <v>0</v>
      </c>
      <c r="AJ19" s="40">
        <v>0</v>
      </c>
      <c r="AK19" s="9"/>
      <c r="AL19" s="8"/>
      <c r="AM19" s="9">
        <v>0</v>
      </c>
      <c r="AN19" s="40">
        <v>0</v>
      </c>
      <c r="AO19" s="9"/>
      <c r="AP19" s="8"/>
      <c r="AQ19" s="8">
        <f t="shared" si="11"/>
        <v>0</v>
      </c>
      <c r="AR19" s="8">
        <f t="shared" si="12"/>
        <v>0</v>
      </c>
      <c r="AS19" s="9">
        <v>0</v>
      </c>
      <c r="AT19" s="8">
        <v>0</v>
      </c>
      <c r="AU19" s="9">
        <v>0</v>
      </c>
      <c r="AV19" s="8">
        <v>0</v>
      </c>
      <c r="AW19" s="9">
        <v>0</v>
      </c>
      <c r="AX19" s="8">
        <v>0</v>
      </c>
      <c r="AY19" s="9">
        <v>0</v>
      </c>
      <c r="AZ19" s="8">
        <v>0</v>
      </c>
      <c r="BA19" s="9">
        <v>0</v>
      </c>
      <c r="BB19" s="40">
        <v>0</v>
      </c>
      <c r="BC19" s="9"/>
      <c r="BD19" s="8"/>
      <c r="BE19" s="9">
        <v>0</v>
      </c>
      <c r="BF19" s="40">
        <v>0</v>
      </c>
      <c r="BG19" s="9"/>
      <c r="BH19" s="8"/>
      <c r="BI19" s="8">
        <f t="shared" si="13"/>
        <v>0</v>
      </c>
      <c r="BJ19" s="8">
        <f t="shared" si="14"/>
        <v>0</v>
      </c>
      <c r="BK19" s="9">
        <v>0</v>
      </c>
      <c r="BL19" s="8">
        <v>0</v>
      </c>
      <c r="BM19" s="9">
        <v>0</v>
      </c>
      <c r="BN19" s="8">
        <v>0</v>
      </c>
      <c r="BO19" s="9">
        <v>0</v>
      </c>
      <c r="BP19" s="8">
        <v>0</v>
      </c>
      <c r="BQ19" s="9">
        <v>0</v>
      </c>
      <c r="BR19" s="8">
        <v>0</v>
      </c>
      <c r="BS19" s="9">
        <v>0</v>
      </c>
      <c r="BT19" s="40">
        <v>0</v>
      </c>
      <c r="BU19" s="9"/>
      <c r="BV19" s="8"/>
      <c r="BW19" s="9">
        <v>0</v>
      </c>
      <c r="BX19" s="40">
        <v>0</v>
      </c>
      <c r="BY19" s="9"/>
      <c r="BZ19" s="8"/>
      <c r="CA19" s="8">
        <f t="shared" si="15"/>
        <v>0</v>
      </c>
      <c r="CB19" s="8">
        <f t="shared" si="16"/>
        <v>0</v>
      </c>
      <c r="CC19" s="9">
        <v>0</v>
      </c>
      <c r="CD19" s="8">
        <v>0</v>
      </c>
      <c r="CE19" s="9">
        <v>0</v>
      </c>
      <c r="CF19" s="8">
        <v>0</v>
      </c>
      <c r="CG19" s="9">
        <v>0</v>
      </c>
      <c r="CH19" s="8">
        <v>0</v>
      </c>
      <c r="CI19" s="9">
        <v>0</v>
      </c>
      <c r="CJ19" s="8">
        <v>0</v>
      </c>
      <c r="CK19" s="9">
        <v>0</v>
      </c>
      <c r="CL19" s="40">
        <v>0</v>
      </c>
      <c r="CM19" s="9"/>
      <c r="CN19" s="8"/>
      <c r="CO19" s="9">
        <v>0</v>
      </c>
      <c r="CP19" s="40">
        <v>0</v>
      </c>
      <c r="CQ19" s="9"/>
      <c r="CR19" s="8"/>
    </row>
    <row r="20" spans="1:96" ht="15" customHeight="1" x14ac:dyDescent="0.25">
      <c r="A20" s="12">
        <v>10</v>
      </c>
      <c r="B20" s="18" t="s">
        <v>12</v>
      </c>
      <c r="C20" s="12">
        <v>330106</v>
      </c>
      <c r="D20" s="25" t="s">
        <v>156</v>
      </c>
      <c r="E20" s="25" t="s">
        <v>155</v>
      </c>
      <c r="F20" s="31" t="s">
        <v>157</v>
      </c>
      <c r="G20" s="8">
        <f t="shared" si="6"/>
        <v>45572855.289999999</v>
      </c>
      <c r="H20" s="8">
        <f t="shared" si="7"/>
        <v>19434467.34</v>
      </c>
      <c r="I20" s="9">
        <f t="shared" si="8"/>
        <v>9691</v>
      </c>
      <c r="J20" s="8">
        <f t="shared" si="5"/>
        <v>6877583.6299999999</v>
      </c>
      <c r="K20" s="9">
        <f t="shared" si="5"/>
        <v>2790</v>
      </c>
      <c r="L20" s="8">
        <f t="shared" si="5"/>
        <v>1087850.6200000001</v>
      </c>
      <c r="M20" s="9">
        <f t="shared" si="5"/>
        <v>12184</v>
      </c>
      <c r="N20" s="8">
        <f t="shared" si="5"/>
        <v>11469033.09</v>
      </c>
      <c r="O20" s="9">
        <f t="shared" si="5"/>
        <v>417</v>
      </c>
      <c r="P20" s="8">
        <f t="shared" si="5"/>
        <v>6187036.29</v>
      </c>
      <c r="Q20" s="9">
        <f t="shared" si="5"/>
        <v>868</v>
      </c>
      <c r="R20" s="8">
        <f t="shared" si="5"/>
        <v>19951351.66</v>
      </c>
      <c r="S20" s="9">
        <f t="shared" si="5"/>
        <v>0</v>
      </c>
      <c r="T20" s="8">
        <f t="shared" si="5"/>
        <v>0</v>
      </c>
      <c r="U20" s="9">
        <f t="shared" si="5"/>
        <v>4</v>
      </c>
      <c r="V20" s="8">
        <f t="shared" si="5"/>
        <v>509668.71</v>
      </c>
      <c r="W20" s="9">
        <f t="shared" si="5"/>
        <v>0</v>
      </c>
      <c r="X20" s="8">
        <f t="shared" si="5"/>
        <v>0</v>
      </c>
      <c r="Y20" s="8">
        <f t="shared" si="9"/>
        <v>11528951.140000001</v>
      </c>
      <c r="Z20" s="8">
        <f t="shared" si="10"/>
        <v>4994354.1500000004</v>
      </c>
      <c r="AA20" s="9">
        <v>2423</v>
      </c>
      <c r="AB20" s="8">
        <v>1750615.49</v>
      </c>
      <c r="AC20" s="9">
        <v>698</v>
      </c>
      <c r="AD20" s="8">
        <v>271962.65999999997</v>
      </c>
      <c r="AE20" s="9">
        <v>3046</v>
      </c>
      <c r="AF20" s="8">
        <v>2971776</v>
      </c>
      <c r="AG20" s="9">
        <v>104</v>
      </c>
      <c r="AH20" s="8">
        <v>1546759.07</v>
      </c>
      <c r="AI20" s="9">
        <v>217</v>
      </c>
      <c r="AJ20" s="40">
        <v>4987837.92</v>
      </c>
      <c r="AK20" s="9"/>
      <c r="AL20" s="8"/>
      <c r="AM20" s="9">
        <v>1</v>
      </c>
      <c r="AN20" s="40">
        <v>127417.18</v>
      </c>
      <c r="AO20" s="9"/>
      <c r="AP20" s="8"/>
      <c r="AQ20" s="8">
        <f t="shared" si="11"/>
        <v>11528951.140000001</v>
      </c>
      <c r="AR20" s="8">
        <f t="shared" si="12"/>
        <v>4994354.1500000004</v>
      </c>
      <c r="AS20" s="9">
        <v>2423</v>
      </c>
      <c r="AT20" s="8">
        <v>1750615.49</v>
      </c>
      <c r="AU20" s="9">
        <v>698</v>
      </c>
      <c r="AV20" s="8">
        <v>271962.65999999997</v>
      </c>
      <c r="AW20" s="9">
        <v>3046</v>
      </c>
      <c r="AX20" s="8">
        <v>2971776</v>
      </c>
      <c r="AY20" s="9">
        <v>104</v>
      </c>
      <c r="AZ20" s="8">
        <v>1546759.07</v>
      </c>
      <c r="BA20" s="9">
        <v>217</v>
      </c>
      <c r="BB20" s="40">
        <v>4987837.92</v>
      </c>
      <c r="BC20" s="9"/>
      <c r="BD20" s="8"/>
      <c r="BE20" s="9">
        <v>1</v>
      </c>
      <c r="BF20" s="40">
        <v>127417.18</v>
      </c>
      <c r="BG20" s="9"/>
      <c r="BH20" s="8"/>
      <c r="BI20" s="8">
        <f t="shared" si="13"/>
        <v>11528951.140000001</v>
      </c>
      <c r="BJ20" s="8">
        <f t="shared" si="14"/>
        <v>4994354.1500000004</v>
      </c>
      <c r="BK20" s="9">
        <v>2423</v>
      </c>
      <c r="BL20" s="8">
        <v>1750615.49</v>
      </c>
      <c r="BM20" s="9">
        <v>698</v>
      </c>
      <c r="BN20" s="8">
        <v>271962.65999999997</v>
      </c>
      <c r="BO20" s="9">
        <v>3046</v>
      </c>
      <c r="BP20" s="8">
        <v>2971776</v>
      </c>
      <c r="BQ20" s="9">
        <v>104</v>
      </c>
      <c r="BR20" s="8">
        <v>1546759.07</v>
      </c>
      <c r="BS20" s="9">
        <v>217</v>
      </c>
      <c r="BT20" s="40">
        <v>4987837.92</v>
      </c>
      <c r="BU20" s="9"/>
      <c r="BV20" s="8"/>
      <c r="BW20" s="9">
        <v>1</v>
      </c>
      <c r="BX20" s="40">
        <v>127417.18</v>
      </c>
      <c r="BY20" s="9"/>
      <c r="BZ20" s="8"/>
      <c r="CA20" s="8">
        <f t="shared" si="15"/>
        <v>10986001.869999999</v>
      </c>
      <c r="CB20" s="8">
        <f t="shared" si="16"/>
        <v>4451404.8899999997</v>
      </c>
      <c r="CC20" s="9">
        <v>2422</v>
      </c>
      <c r="CD20" s="8">
        <v>1625737.16</v>
      </c>
      <c r="CE20" s="9">
        <v>696</v>
      </c>
      <c r="CF20" s="8">
        <v>271962.64</v>
      </c>
      <c r="CG20" s="9">
        <v>3046</v>
      </c>
      <c r="CH20" s="8">
        <v>2553705.09</v>
      </c>
      <c r="CI20" s="9">
        <v>105</v>
      </c>
      <c r="CJ20" s="8">
        <v>1546759.08</v>
      </c>
      <c r="CK20" s="9">
        <v>217</v>
      </c>
      <c r="CL20" s="40">
        <v>4987837.9000000004</v>
      </c>
      <c r="CM20" s="9"/>
      <c r="CN20" s="8"/>
      <c r="CO20" s="9">
        <v>1</v>
      </c>
      <c r="CP20" s="40">
        <v>127417.17</v>
      </c>
      <c r="CQ20" s="9"/>
      <c r="CR20" s="8"/>
    </row>
    <row r="21" spans="1:96" ht="15" customHeight="1" x14ac:dyDescent="0.25">
      <c r="A21" s="12">
        <v>11</v>
      </c>
      <c r="B21" s="18" t="s">
        <v>13</v>
      </c>
      <c r="C21" s="12">
        <v>330287</v>
      </c>
      <c r="D21" s="25" t="s">
        <v>156</v>
      </c>
      <c r="E21" s="25" t="s">
        <v>155</v>
      </c>
      <c r="F21" s="31" t="s">
        <v>157</v>
      </c>
      <c r="G21" s="8">
        <f t="shared" si="6"/>
        <v>39326914.060000002</v>
      </c>
      <c r="H21" s="8">
        <f t="shared" si="7"/>
        <v>1093736.8</v>
      </c>
      <c r="I21" s="9">
        <f t="shared" si="8"/>
        <v>90</v>
      </c>
      <c r="J21" s="8">
        <f t="shared" si="5"/>
        <v>3109.98</v>
      </c>
      <c r="K21" s="9">
        <f t="shared" si="5"/>
        <v>1589</v>
      </c>
      <c r="L21" s="8">
        <f t="shared" si="5"/>
        <v>704425.11</v>
      </c>
      <c r="M21" s="9">
        <f t="shared" si="5"/>
        <v>193</v>
      </c>
      <c r="N21" s="8">
        <f t="shared" si="5"/>
        <v>386201.71</v>
      </c>
      <c r="O21" s="9">
        <f t="shared" si="5"/>
        <v>0</v>
      </c>
      <c r="P21" s="8">
        <f t="shared" si="5"/>
        <v>0</v>
      </c>
      <c r="Q21" s="9">
        <f t="shared" si="5"/>
        <v>1302</v>
      </c>
      <c r="R21" s="8">
        <f t="shared" si="5"/>
        <v>38233177.259999998</v>
      </c>
      <c r="S21" s="9">
        <f t="shared" si="5"/>
        <v>0</v>
      </c>
      <c r="T21" s="8">
        <f t="shared" si="5"/>
        <v>0</v>
      </c>
      <c r="U21" s="9">
        <f t="shared" si="5"/>
        <v>8</v>
      </c>
      <c r="V21" s="8">
        <f t="shared" si="5"/>
        <v>1383210.68</v>
      </c>
      <c r="W21" s="9">
        <f t="shared" si="5"/>
        <v>0</v>
      </c>
      <c r="X21" s="8">
        <f t="shared" si="5"/>
        <v>0</v>
      </c>
      <c r="Y21" s="8">
        <f t="shared" si="9"/>
        <v>9831728.5299999993</v>
      </c>
      <c r="Z21" s="8">
        <f t="shared" si="10"/>
        <v>273434.21000000002</v>
      </c>
      <c r="AA21" s="9">
        <v>23</v>
      </c>
      <c r="AB21" s="8">
        <v>777.5</v>
      </c>
      <c r="AC21" s="9">
        <v>397</v>
      </c>
      <c r="AD21" s="8">
        <v>176106.28</v>
      </c>
      <c r="AE21" s="9">
        <v>48</v>
      </c>
      <c r="AF21" s="8">
        <v>96550.43</v>
      </c>
      <c r="AG21" s="9">
        <v>0</v>
      </c>
      <c r="AH21" s="8">
        <v>0</v>
      </c>
      <c r="AI21" s="9">
        <v>326</v>
      </c>
      <c r="AJ21" s="40">
        <v>9558294.3200000003</v>
      </c>
      <c r="AK21" s="9"/>
      <c r="AL21" s="8"/>
      <c r="AM21" s="9">
        <v>2</v>
      </c>
      <c r="AN21" s="40">
        <v>345802.67</v>
      </c>
      <c r="AO21" s="9"/>
      <c r="AP21" s="8"/>
      <c r="AQ21" s="8">
        <f t="shared" si="11"/>
        <v>9831728.5299999993</v>
      </c>
      <c r="AR21" s="8">
        <f t="shared" si="12"/>
        <v>273434.21000000002</v>
      </c>
      <c r="AS21" s="9">
        <v>23</v>
      </c>
      <c r="AT21" s="8">
        <v>777.5</v>
      </c>
      <c r="AU21" s="9">
        <v>397</v>
      </c>
      <c r="AV21" s="8">
        <v>176106.28</v>
      </c>
      <c r="AW21" s="9">
        <v>48</v>
      </c>
      <c r="AX21" s="8">
        <v>96550.43</v>
      </c>
      <c r="AY21" s="9">
        <v>0</v>
      </c>
      <c r="AZ21" s="8">
        <v>0</v>
      </c>
      <c r="BA21" s="9">
        <v>326</v>
      </c>
      <c r="BB21" s="40">
        <v>9558294.3200000003</v>
      </c>
      <c r="BC21" s="9"/>
      <c r="BD21" s="8"/>
      <c r="BE21" s="9">
        <v>2</v>
      </c>
      <c r="BF21" s="40">
        <v>345802.67</v>
      </c>
      <c r="BG21" s="9"/>
      <c r="BH21" s="8"/>
      <c r="BI21" s="8">
        <f t="shared" si="13"/>
        <v>9831728.5299999993</v>
      </c>
      <c r="BJ21" s="8">
        <f t="shared" si="14"/>
        <v>273434.21000000002</v>
      </c>
      <c r="BK21" s="9">
        <v>23</v>
      </c>
      <c r="BL21" s="8">
        <v>777.5</v>
      </c>
      <c r="BM21" s="9">
        <v>397</v>
      </c>
      <c r="BN21" s="8">
        <v>176106.28</v>
      </c>
      <c r="BO21" s="9">
        <v>48</v>
      </c>
      <c r="BP21" s="8">
        <v>96550.43</v>
      </c>
      <c r="BQ21" s="9">
        <v>0</v>
      </c>
      <c r="BR21" s="8">
        <v>0</v>
      </c>
      <c r="BS21" s="9">
        <v>326</v>
      </c>
      <c r="BT21" s="40">
        <v>9558294.3200000003</v>
      </c>
      <c r="BU21" s="9"/>
      <c r="BV21" s="8"/>
      <c r="BW21" s="9">
        <v>2</v>
      </c>
      <c r="BX21" s="40">
        <v>345802.67</v>
      </c>
      <c r="BY21" s="9"/>
      <c r="BZ21" s="8"/>
      <c r="CA21" s="8">
        <f t="shared" si="15"/>
        <v>9831728.4700000007</v>
      </c>
      <c r="CB21" s="8">
        <f t="shared" si="16"/>
        <v>273434.17</v>
      </c>
      <c r="CC21" s="9">
        <v>21</v>
      </c>
      <c r="CD21" s="8">
        <v>777.48</v>
      </c>
      <c r="CE21" s="9">
        <v>398</v>
      </c>
      <c r="CF21" s="8">
        <v>176106.27</v>
      </c>
      <c r="CG21" s="9">
        <v>49</v>
      </c>
      <c r="CH21" s="8">
        <v>96550.42</v>
      </c>
      <c r="CI21" s="9">
        <v>0</v>
      </c>
      <c r="CJ21" s="8">
        <v>0</v>
      </c>
      <c r="CK21" s="9">
        <v>324</v>
      </c>
      <c r="CL21" s="40">
        <v>9558294.3000000007</v>
      </c>
      <c r="CM21" s="9"/>
      <c r="CN21" s="8"/>
      <c r="CO21" s="9">
        <v>2</v>
      </c>
      <c r="CP21" s="40">
        <v>345802.67</v>
      </c>
      <c r="CQ21" s="9"/>
      <c r="CR21" s="8"/>
    </row>
    <row r="22" spans="1:96" ht="15" customHeight="1" x14ac:dyDescent="0.25">
      <c r="A22" s="12">
        <v>12</v>
      </c>
      <c r="B22" s="18" t="s">
        <v>14</v>
      </c>
      <c r="C22" s="12">
        <v>330292</v>
      </c>
      <c r="D22" s="25" t="s">
        <v>156</v>
      </c>
      <c r="E22" s="25" t="s">
        <v>155</v>
      </c>
      <c r="F22" s="31" t="s">
        <v>157</v>
      </c>
      <c r="G22" s="8">
        <f t="shared" si="6"/>
        <v>11532518.390000001</v>
      </c>
      <c r="H22" s="8">
        <f t="shared" si="7"/>
        <v>638931.17000000004</v>
      </c>
      <c r="I22" s="9">
        <f t="shared" si="8"/>
        <v>2123</v>
      </c>
      <c r="J22" s="8">
        <f t="shared" si="5"/>
        <v>505081.27</v>
      </c>
      <c r="K22" s="9">
        <f t="shared" si="5"/>
        <v>0</v>
      </c>
      <c r="L22" s="8">
        <f t="shared" si="5"/>
        <v>0</v>
      </c>
      <c r="M22" s="9">
        <f t="shared" si="5"/>
        <v>0</v>
      </c>
      <c r="N22" s="8">
        <f t="shared" si="5"/>
        <v>133849.9</v>
      </c>
      <c r="O22" s="9">
        <f t="shared" si="5"/>
        <v>57</v>
      </c>
      <c r="P22" s="8">
        <f t="shared" si="5"/>
        <v>524405.65</v>
      </c>
      <c r="Q22" s="9">
        <f t="shared" si="5"/>
        <v>507</v>
      </c>
      <c r="R22" s="8">
        <f t="shared" si="5"/>
        <v>10369181.57</v>
      </c>
      <c r="S22" s="9">
        <f t="shared" si="5"/>
        <v>0</v>
      </c>
      <c r="T22" s="8">
        <f t="shared" si="5"/>
        <v>0</v>
      </c>
      <c r="U22" s="9">
        <f t="shared" si="5"/>
        <v>0</v>
      </c>
      <c r="V22" s="8">
        <f t="shared" si="5"/>
        <v>0</v>
      </c>
      <c r="W22" s="9">
        <f t="shared" si="5"/>
        <v>0</v>
      </c>
      <c r="X22" s="8">
        <f t="shared" si="5"/>
        <v>0</v>
      </c>
      <c r="Y22" s="8">
        <f t="shared" si="9"/>
        <v>2883129.6</v>
      </c>
      <c r="Z22" s="8">
        <f t="shared" si="10"/>
        <v>159732.79999999999</v>
      </c>
      <c r="AA22" s="9">
        <v>531</v>
      </c>
      <c r="AB22" s="8">
        <v>126270.32</v>
      </c>
      <c r="AC22" s="9">
        <v>0</v>
      </c>
      <c r="AD22" s="8">
        <v>0</v>
      </c>
      <c r="AE22" s="9">
        <v>0</v>
      </c>
      <c r="AF22" s="8">
        <v>33462.480000000003</v>
      </c>
      <c r="AG22" s="9">
        <v>14</v>
      </c>
      <c r="AH22" s="8">
        <v>131101.41</v>
      </c>
      <c r="AI22" s="9">
        <v>127</v>
      </c>
      <c r="AJ22" s="40">
        <v>2592295.39</v>
      </c>
      <c r="AK22" s="9"/>
      <c r="AL22" s="8"/>
      <c r="AM22" s="9">
        <v>0</v>
      </c>
      <c r="AN22" s="40">
        <v>0</v>
      </c>
      <c r="AO22" s="9"/>
      <c r="AP22" s="8"/>
      <c r="AQ22" s="8">
        <f t="shared" si="11"/>
        <v>2883129.6</v>
      </c>
      <c r="AR22" s="8">
        <f t="shared" si="12"/>
        <v>159732.79999999999</v>
      </c>
      <c r="AS22" s="9">
        <v>531</v>
      </c>
      <c r="AT22" s="8">
        <v>126270.32</v>
      </c>
      <c r="AU22" s="9">
        <v>0</v>
      </c>
      <c r="AV22" s="8">
        <v>0</v>
      </c>
      <c r="AW22" s="9">
        <v>0</v>
      </c>
      <c r="AX22" s="8">
        <v>33462.480000000003</v>
      </c>
      <c r="AY22" s="9">
        <v>14</v>
      </c>
      <c r="AZ22" s="8">
        <v>131101.41</v>
      </c>
      <c r="BA22" s="9">
        <v>127</v>
      </c>
      <c r="BB22" s="40">
        <v>2592295.39</v>
      </c>
      <c r="BC22" s="9"/>
      <c r="BD22" s="8"/>
      <c r="BE22" s="9">
        <v>0</v>
      </c>
      <c r="BF22" s="40">
        <v>0</v>
      </c>
      <c r="BG22" s="9"/>
      <c r="BH22" s="8"/>
      <c r="BI22" s="8">
        <f t="shared" si="13"/>
        <v>2883129.6</v>
      </c>
      <c r="BJ22" s="8">
        <f t="shared" si="14"/>
        <v>159732.79999999999</v>
      </c>
      <c r="BK22" s="9">
        <v>531</v>
      </c>
      <c r="BL22" s="8">
        <v>126270.32</v>
      </c>
      <c r="BM22" s="9">
        <v>0</v>
      </c>
      <c r="BN22" s="8">
        <v>0</v>
      </c>
      <c r="BO22" s="9">
        <v>0</v>
      </c>
      <c r="BP22" s="8">
        <v>33462.480000000003</v>
      </c>
      <c r="BQ22" s="9">
        <v>14</v>
      </c>
      <c r="BR22" s="8">
        <v>131101.41</v>
      </c>
      <c r="BS22" s="9">
        <v>127</v>
      </c>
      <c r="BT22" s="40">
        <v>2592295.39</v>
      </c>
      <c r="BU22" s="9"/>
      <c r="BV22" s="8"/>
      <c r="BW22" s="9">
        <v>0</v>
      </c>
      <c r="BX22" s="40">
        <v>0</v>
      </c>
      <c r="BY22" s="9"/>
      <c r="BZ22" s="8"/>
      <c r="CA22" s="8">
        <f t="shared" si="15"/>
        <v>2883129.59</v>
      </c>
      <c r="CB22" s="8">
        <f t="shared" si="16"/>
        <v>159732.76999999999</v>
      </c>
      <c r="CC22" s="9">
        <v>530</v>
      </c>
      <c r="CD22" s="8">
        <v>126270.31</v>
      </c>
      <c r="CE22" s="9">
        <v>0</v>
      </c>
      <c r="CF22" s="8">
        <v>0</v>
      </c>
      <c r="CG22" s="9">
        <v>0</v>
      </c>
      <c r="CH22" s="8">
        <v>33462.46</v>
      </c>
      <c r="CI22" s="9">
        <v>15</v>
      </c>
      <c r="CJ22" s="8">
        <v>131101.42000000001</v>
      </c>
      <c r="CK22" s="9">
        <v>126</v>
      </c>
      <c r="CL22" s="40">
        <v>2592295.4</v>
      </c>
      <c r="CM22" s="9"/>
      <c r="CN22" s="8"/>
      <c r="CO22" s="9">
        <v>0</v>
      </c>
      <c r="CP22" s="40">
        <v>0</v>
      </c>
      <c r="CQ22" s="9"/>
      <c r="CR22" s="8"/>
    </row>
    <row r="23" spans="1:96" ht="15" customHeight="1" x14ac:dyDescent="0.25">
      <c r="A23" s="12">
        <v>13</v>
      </c>
      <c r="B23" s="18" t="s">
        <v>15</v>
      </c>
      <c r="C23" s="12">
        <v>330104</v>
      </c>
      <c r="D23" s="25" t="s">
        <v>156</v>
      </c>
      <c r="E23" s="25" t="s">
        <v>155</v>
      </c>
      <c r="F23" s="31" t="s">
        <v>157</v>
      </c>
      <c r="G23" s="8">
        <f t="shared" si="6"/>
        <v>19807606.379999999</v>
      </c>
      <c r="H23" s="8">
        <f t="shared" si="7"/>
        <v>11483091.210000001</v>
      </c>
      <c r="I23" s="9">
        <f t="shared" si="8"/>
        <v>10785</v>
      </c>
      <c r="J23" s="8">
        <f t="shared" si="5"/>
        <v>5048726.49</v>
      </c>
      <c r="K23" s="9">
        <f t="shared" si="5"/>
        <v>1393</v>
      </c>
      <c r="L23" s="8">
        <f t="shared" si="5"/>
        <v>540862.98</v>
      </c>
      <c r="M23" s="9">
        <f t="shared" si="5"/>
        <v>6812</v>
      </c>
      <c r="N23" s="8">
        <f t="shared" si="5"/>
        <v>5893501.7400000002</v>
      </c>
      <c r="O23" s="9">
        <f t="shared" si="5"/>
        <v>160</v>
      </c>
      <c r="P23" s="8">
        <f t="shared" si="5"/>
        <v>1156866.53</v>
      </c>
      <c r="Q23" s="9">
        <f t="shared" si="5"/>
        <v>440</v>
      </c>
      <c r="R23" s="8">
        <f t="shared" si="5"/>
        <v>7167648.6399999997</v>
      </c>
      <c r="S23" s="9">
        <f t="shared" si="5"/>
        <v>0</v>
      </c>
      <c r="T23" s="8">
        <f t="shared" si="5"/>
        <v>0</v>
      </c>
      <c r="U23" s="9">
        <f t="shared" si="5"/>
        <v>1</v>
      </c>
      <c r="V23" s="8">
        <f t="shared" si="5"/>
        <v>127868</v>
      </c>
      <c r="W23" s="9">
        <f t="shared" si="5"/>
        <v>0</v>
      </c>
      <c r="X23" s="8">
        <f t="shared" si="5"/>
        <v>0</v>
      </c>
      <c r="Y23" s="8">
        <f t="shared" si="9"/>
        <v>5032020.04</v>
      </c>
      <c r="Z23" s="8">
        <f t="shared" si="10"/>
        <v>2950891.25</v>
      </c>
      <c r="AA23" s="9">
        <v>2696</v>
      </c>
      <c r="AB23" s="8">
        <v>1294229</v>
      </c>
      <c r="AC23" s="9">
        <v>348</v>
      </c>
      <c r="AD23" s="8">
        <v>135215.75</v>
      </c>
      <c r="AE23" s="9">
        <v>1703</v>
      </c>
      <c r="AF23" s="8">
        <v>1521446.5</v>
      </c>
      <c r="AG23" s="9">
        <v>40</v>
      </c>
      <c r="AH23" s="8">
        <v>289216.63</v>
      </c>
      <c r="AI23" s="9">
        <v>110</v>
      </c>
      <c r="AJ23" s="40">
        <v>1791912.16</v>
      </c>
      <c r="AK23" s="9"/>
      <c r="AL23" s="8"/>
      <c r="AM23" s="9">
        <v>0</v>
      </c>
      <c r="AN23" s="40"/>
      <c r="AO23" s="9"/>
      <c r="AP23" s="8"/>
      <c r="AQ23" s="8">
        <f t="shared" si="11"/>
        <v>5032020.04</v>
      </c>
      <c r="AR23" s="8">
        <f t="shared" si="12"/>
        <v>2950891.25</v>
      </c>
      <c r="AS23" s="9">
        <v>2696</v>
      </c>
      <c r="AT23" s="8">
        <v>1294229</v>
      </c>
      <c r="AU23" s="9">
        <v>348</v>
      </c>
      <c r="AV23" s="8">
        <v>135215.75</v>
      </c>
      <c r="AW23" s="9">
        <v>1703</v>
      </c>
      <c r="AX23" s="8">
        <v>1521446.5</v>
      </c>
      <c r="AY23" s="9">
        <v>40</v>
      </c>
      <c r="AZ23" s="8">
        <v>289216.63</v>
      </c>
      <c r="BA23" s="9">
        <v>110</v>
      </c>
      <c r="BB23" s="40">
        <v>1791912.16</v>
      </c>
      <c r="BC23" s="9"/>
      <c r="BD23" s="8"/>
      <c r="BE23" s="9">
        <v>0</v>
      </c>
      <c r="BF23" s="40"/>
      <c r="BG23" s="9"/>
      <c r="BH23" s="8"/>
      <c r="BI23" s="8">
        <f t="shared" si="13"/>
        <v>5032020.04</v>
      </c>
      <c r="BJ23" s="8">
        <f t="shared" si="14"/>
        <v>2950891.25</v>
      </c>
      <c r="BK23" s="9">
        <v>2696</v>
      </c>
      <c r="BL23" s="8">
        <v>1294229</v>
      </c>
      <c r="BM23" s="9">
        <v>348</v>
      </c>
      <c r="BN23" s="8">
        <v>135215.75</v>
      </c>
      <c r="BO23" s="9">
        <v>1703</v>
      </c>
      <c r="BP23" s="8">
        <v>1521446.5</v>
      </c>
      <c r="BQ23" s="9">
        <v>40</v>
      </c>
      <c r="BR23" s="8">
        <v>289216.63</v>
      </c>
      <c r="BS23" s="9">
        <v>110</v>
      </c>
      <c r="BT23" s="40">
        <v>1791912.16</v>
      </c>
      <c r="BU23" s="9"/>
      <c r="BV23" s="8"/>
      <c r="BW23" s="9">
        <v>0</v>
      </c>
      <c r="BX23" s="40"/>
      <c r="BY23" s="9"/>
      <c r="BZ23" s="8"/>
      <c r="CA23" s="8">
        <f t="shared" si="15"/>
        <v>4711546.26</v>
      </c>
      <c r="CB23" s="8">
        <f t="shared" si="16"/>
        <v>2630417.46</v>
      </c>
      <c r="CC23" s="9">
        <v>2697</v>
      </c>
      <c r="CD23" s="8">
        <v>1166039.49</v>
      </c>
      <c r="CE23" s="9">
        <v>349</v>
      </c>
      <c r="CF23" s="8">
        <v>135215.73000000001</v>
      </c>
      <c r="CG23" s="9">
        <v>1703</v>
      </c>
      <c r="CH23" s="8">
        <v>1329162.24</v>
      </c>
      <c r="CI23" s="9">
        <v>40</v>
      </c>
      <c r="CJ23" s="8">
        <v>289216.64000000001</v>
      </c>
      <c r="CK23" s="9">
        <v>110</v>
      </c>
      <c r="CL23" s="40">
        <v>1791912.16</v>
      </c>
      <c r="CM23" s="9"/>
      <c r="CN23" s="8"/>
      <c r="CO23" s="9">
        <v>1</v>
      </c>
      <c r="CP23" s="40">
        <f>31967*4</f>
        <v>127868</v>
      </c>
      <c r="CQ23" s="9"/>
      <c r="CR23" s="8"/>
    </row>
    <row r="24" spans="1:96" ht="15" customHeight="1" x14ac:dyDescent="0.25">
      <c r="A24" s="12">
        <v>14</v>
      </c>
      <c r="B24" s="18" t="s">
        <v>16</v>
      </c>
      <c r="C24" s="12">
        <v>330109</v>
      </c>
      <c r="D24" s="25" t="s">
        <v>156</v>
      </c>
      <c r="E24" s="25" t="s">
        <v>155</v>
      </c>
      <c r="F24" s="31" t="s">
        <v>157</v>
      </c>
      <c r="G24" s="8">
        <f t="shared" si="6"/>
        <v>49701046.659999996</v>
      </c>
      <c r="H24" s="8">
        <f t="shared" si="7"/>
        <v>7731338.3799999999</v>
      </c>
      <c r="I24" s="9">
        <f t="shared" si="8"/>
        <v>10731</v>
      </c>
      <c r="J24" s="8">
        <f t="shared" si="5"/>
        <v>3764211.17</v>
      </c>
      <c r="K24" s="9">
        <f t="shared" si="5"/>
        <v>1509</v>
      </c>
      <c r="L24" s="8">
        <f t="shared" si="5"/>
        <v>659595.78</v>
      </c>
      <c r="M24" s="9">
        <f t="shared" si="5"/>
        <v>8596</v>
      </c>
      <c r="N24" s="8">
        <f t="shared" si="5"/>
        <v>3307531.43</v>
      </c>
      <c r="O24" s="9">
        <f t="shared" si="5"/>
        <v>140</v>
      </c>
      <c r="P24" s="8">
        <f t="shared" si="5"/>
        <v>1011597.9</v>
      </c>
      <c r="Q24" s="9">
        <f t="shared" si="5"/>
        <v>664</v>
      </c>
      <c r="R24" s="8">
        <f t="shared" si="5"/>
        <v>40958110.380000003</v>
      </c>
      <c r="S24" s="9">
        <f t="shared" si="5"/>
        <v>0</v>
      </c>
      <c r="T24" s="8">
        <f t="shared" si="5"/>
        <v>0</v>
      </c>
      <c r="U24" s="9">
        <f t="shared" si="5"/>
        <v>101</v>
      </c>
      <c r="V24" s="8">
        <f t="shared" si="5"/>
        <v>21012297.850000001</v>
      </c>
      <c r="W24" s="9">
        <f t="shared" si="5"/>
        <v>0</v>
      </c>
      <c r="X24" s="8">
        <f t="shared" si="5"/>
        <v>0</v>
      </c>
      <c r="Y24" s="8">
        <f t="shared" si="9"/>
        <v>12472119.060000001</v>
      </c>
      <c r="Z24" s="8">
        <f t="shared" si="10"/>
        <v>1979691.98</v>
      </c>
      <c r="AA24" s="9">
        <v>2683</v>
      </c>
      <c r="AB24" s="8">
        <v>961670.04</v>
      </c>
      <c r="AC24" s="9">
        <v>377</v>
      </c>
      <c r="AD24" s="8">
        <v>164898.95000000001</v>
      </c>
      <c r="AE24" s="9">
        <v>2149</v>
      </c>
      <c r="AF24" s="8">
        <v>853122.99</v>
      </c>
      <c r="AG24" s="9">
        <v>35</v>
      </c>
      <c r="AH24" s="8">
        <v>252899.48</v>
      </c>
      <c r="AI24" s="9">
        <v>166</v>
      </c>
      <c r="AJ24" s="40">
        <v>10239527.6</v>
      </c>
      <c r="AK24" s="9"/>
      <c r="AL24" s="8"/>
      <c r="AM24" s="9">
        <v>25</v>
      </c>
      <c r="AN24" s="40">
        <v>5253074.46</v>
      </c>
      <c r="AO24" s="9"/>
      <c r="AP24" s="8"/>
      <c r="AQ24" s="8">
        <f t="shared" si="11"/>
        <v>12472119.060000001</v>
      </c>
      <c r="AR24" s="8">
        <f t="shared" si="12"/>
        <v>1979691.98</v>
      </c>
      <c r="AS24" s="9">
        <v>2683</v>
      </c>
      <c r="AT24" s="8">
        <v>961670.04</v>
      </c>
      <c r="AU24" s="9">
        <v>377</v>
      </c>
      <c r="AV24" s="8">
        <v>164898.95000000001</v>
      </c>
      <c r="AW24" s="9">
        <v>2149</v>
      </c>
      <c r="AX24" s="8">
        <v>853122.99</v>
      </c>
      <c r="AY24" s="9">
        <v>35</v>
      </c>
      <c r="AZ24" s="8">
        <v>252899.48</v>
      </c>
      <c r="BA24" s="9">
        <v>166</v>
      </c>
      <c r="BB24" s="40">
        <v>10239527.6</v>
      </c>
      <c r="BC24" s="9"/>
      <c r="BD24" s="8"/>
      <c r="BE24" s="9">
        <v>25</v>
      </c>
      <c r="BF24" s="40">
        <v>5253074.46</v>
      </c>
      <c r="BG24" s="9"/>
      <c r="BH24" s="8"/>
      <c r="BI24" s="8">
        <f t="shared" si="13"/>
        <v>12472119.060000001</v>
      </c>
      <c r="BJ24" s="8">
        <f t="shared" si="14"/>
        <v>1979691.98</v>
      </c>
      <c r="BK24" s="9">
        <v>2683</v>
      </c>
      <c r="BL24" s="8">
        <v>961670.04</v>
      </c>
      <c r="BM24" s="9">
        <v>377</v>
      </c>
      <c r="BN24" s="8">
        <v>164898.95000000001</v>
      </c>
      <c r="BO24" s="9">
        <v>2149</v>
      </c>
      <c r="BP24" s="8">
        <v>853122.99</v>
      </c>
      <c r="BQ24" s="9">
        <v>35</v>
      </c>
      <c r="BR24" s="8">
        <v>252899.48</v>
      </c>
      <c r="BS24" s="9">
        <v>166</v>
      </c>
      <c r="BT24" s="40">
        <v>10239527.6</v>
      </c>
      <c r="BU24" s="9"/>
      <c r="BV24" s="8"/>
      <c r="BW24" s="9">
        <v>25</v>
      </c>
      <c r="BX24" s="40">
        <v>5253074.46</v>
      </c>
      <c r="BY24" s="9"/>
      <c r="BZ24" s="8"/>
      <c r="CA24" s="8">
        <f t="shared" si="15"/>
        <v>12284689.48</v>
      </c>
      <c r="CB24" s="8">
        <f t="shared" si="16"/>
        <v>1792262.44</v>
      </c>
      <c r="CC24" s="9">
        <v>2682</v>
      </c>
      <c r="CD24" s="8">
        <v>879201.05</v>
      </c>
      <c r="CE24" s="9">
        <v>378</v>
      </c>
      <c r="CF24" s="8">
        <v>164898.93</v>
      </c>
      <c r="CG24" s="9">
        <v>2149</v>
      </c>
      <c r="CH24" s="8">
        <v>748162.46</v>
      </c>
      <c r="CI24" s="9">
        <v>35</v>
      </c>
      <c r="CJ24" s="8">
        <v>252899.46</v>
      </c>
      <c r="CK24" s="9">
        <v>166</v>
      </c>
      <c r="CL24" s="40">
        <v>10239527.58</v>
      </c>
      <c r="CM24" s="9"/>
      <c r="CN24" s="8"/>
      <c r="CO24" s="9">
        <v>26</v>
      </c>
      <c r="CP24" s="40">
        <v>5253074.47</v>
      </c>
      <c r="CQ24" s="9"/>
      <c r="CR24" s="8"/>
    </row>
    <row r="25" spans="1:96" ht="15" customHeight="1" x14ac:dyDescent="0.25">
      <c r="A25" s="12">
        <v>15</v>
      </c>
      <c r="B25" s="18" t="s">
        <v>17</v>
      </c>
      <c r="C25" s="12">
        <v>330099</v>
      </c>
      <c r="D25" s="25" t="s">
        <v>156</v>
      </c>
      <c r="E25" s="25" t="s">
        <v>155</v>
      </c>
      <c r="F25" s="31" t="s">
        <v>157</v>
      </c>
      <c r="G25" s="8">
        <f t="shared" si="6"/>
        <v>13337038.5</v>
      </c>
      <c r="H25" s="8">
        <f t="shared" si="7"/>
        <v>7890909.8600000003</v>
      </c>
      <c r="I25" s="9">
        <f t="shared" si="8"/>
        <v>2018</v>
      </c>
      <c r="J25" s="8">
        <f t="shared" si="5"/>
        <v>1471436.02</v>
      </c>
      <c r="K25" s="9">
        <f t="shared" si="5"/>
        <v>554</v>
      </c>
      <c r="L25" s="8">
        <f t="shared" si="5"/>
        <v>213355.64</v>
      </c>
      <c r="M25" s="9">
        <f t="shared" si="5"/>
        <v>1865</v>
      </c>
      <c r="N25" s="8">
        <f t="shared" si="5"/>
        <v>6206118.2000000002</v>
      </c>
      <c r="O25" s="9">
        <f t="shared" si="5"/>
        <v>183</v>
      </c>
      <c r="P25" s="8">
        <f t="shared" si="5"/>
        <v>1670572.21</v>
      </c>
      <c r="Q25" s="9">
        <f t="shared" si="5"/>
        <v>166</v>
      </c>
      <c r="R25" s="8">
        <f t="shared" si="5"/>
        <v>3775556.43</v>
      </c>
      <c r="S25" s="9">
        <f t="shared" si="5"/>
        <v>0</v>
      </c>
      <c r="T25" s="8">
        <f t="shared" si="5"/>
        <v>0</v>
      </c>
      <c r="U25" s="9">
        <f t="shared" si="5"/>
        <v>0</v>
      </c>
      <c r="V25" s="8">
        <f t="shared" si="5"/>
        <v>0</v>
      </c>
      <c r="W25" s="9">
        <f t="shared" si="5"/>
        <v>0</v>
      </c>
      <c r="X25" s="8">
        <f t="shared" si="5"/>
        <v>0</v>
      </c>
      <c r="Y25" s="8">
        <f t="shared" si="9"/>
        <v>3375461.51</v>
      </c>
      <c r="Z25" s="8">
        <f t="shared" si="10"/>
        <v>2013929.35</v>
      </c>
      <c r="AA25" s="9">
        <v>505</v>
      </c>
      <c r="AB25" s="8">
        <v>376099.38</v>
      </c>
      <c r="AC25" s="9">
        <v>139</v>
      </c>
      <c r="AD25" s="8">
        <v>53338.91</v>
      </c>
      <c r="AE25" s="9">
        <v>466</v>
      </c>
      <c r="AF25" s="8">
        <v>1584491.06</v>
      </c>
      <c r="AG25" s="9">
        <v>46</v>
      </c>
      <c r="AH25" s="8">
        <v>417643.05</v>
      </c>
      <c r="AI25" s="9">
        <v>42</v>
      </c>
      <c r="AJ25" s="40">
        <v>943889.11</v>
      </c>
      <c r="AK25" s="9"/>
      <c r="AL25" s="8"/>
      <c r="AM25" s="9">
        <v>0</v>
      </c>
      <c r="AN25" s="40">
        <v>0</v>
      </c>
      <c r="AO25" s="9"/>
      <c r="AP25" s="8"/>
      <c r="AQ25" s="8">
        <f t="shared" si="11"/>
        <v>3375461.51</v>
      </c>
      <c r="AR25" s="8">
        <f t="shared" si="12"/>
        <v>2013929.35</v>
      </c>
      <c r="AS25" s="9">
        <v>505</v>
      </c>
      <c r="AT25" s="8">
        <v>376099.38</v>
      </c>
      <c r="AU25" s="9">
        <v>139</v>
      </c>
      <c r="AV25" s="8">
        <v>53338.91</v>
      </c>
      <c r="AW25" s="9">
        <v>466</v>
      </c>
      <c r="AX25" s="8">
        <v>1584491.06</v>
      </c>
      <c r="AY25" s="9">
        <v>46</v>
      </c>
      <c r="AZ25" s="8">
        <v>417643.05</v>
      </c>
      <c r="BA25" s="9">
        <v>42</v>
      </c>
      <c r="BB25" s="40">
        <v>943889.11</v>
      </c>
      <c r="BC25" s="9"/>
      <c r="BD25" s="8"/>
      <c r="BE25" s="9">
        <v>0</v>
      </c>
      <c r="BF25" s="40">
        <v>0</v>
      </c>
      <c r="BG25" s="9"/>
      <c r="BH25" s="8"/>
      <c r="BI25" s="8">
        <f t="shared" si="13"/>
        <v>3375461.51</v>
      </c>
      <c r="BJ25" s="8">
        <f t="shared" si="14"/>
        <v>2013929.35</v>
      </c>
      <c r="BK25" s="9">
        <v>505</v>
      </c>
      <c r="BL25" s="8">
        <v>376099.38</v>
      </c>
      <c r="BM25" s="9">
        <v>139</v>
      </c>
      <c r="BN25" s="8">
        <v>53338.91</v>
      </c>
      <c r="BO25" s="9">
        <v>466</v>
      </c>
      <c r="BP25" s="8">
        <v>1584491.06</v>
      </c>
      <c r="BQ25" s="9">
        <v>46</v>
      </c>
      <c r="BR25" s="8">
        <v>417643.05</v>
      </c>
      <c r="BS25" s="9">
        <v>42</v>
      </c>
      <c r="BT25" s="40">
        <v>943889.11</v>
      </c>
      <c r="BU25" s="9"/>
      <c r="BV25" s="8"/>
      <c r="BW25" s="9">
        <v>0</v>
      </c>
      <c r="BX25" s="40">
        <v>0</v>
      </c>
      <c r="BY25" s="9"/>
      <c r="BZ25" s="8"/>
      <c r="CA25" s="8">
        <f t="shared" si="15"/>
        <v>3210653.97</v>
      </c>
      <c r="CB25" s="8">
        <f t="shared" si="16"/>
        <v>1849121.81</v>
      </c>
      <c r="CC25" s="9">
        <v>503</v>
      </c>
      <c r="CD25" s="8">
        <v>343137.88</v>
      </c>
      <c r="CE25" s="9">
        <v>137</v>
      </c>
      <c r="CF25" s="8">
        <v>53338.91</v>
      </c>
      <c r="CG25" s="9">
        <v>467</v>
      </c>
      <c r="CH25" s="8">
        <v>1452645.02</v>
      </c>
      <c r="CI25" s="9">
        <v>45</v>
      </c>
      <c r="CJ25" s="8">
        <v>417643.06</v>
      </c>
      <c r="CK25" s="9">
        <v>40</v>
      </c>
      <c r="CL25" s="40">
        <v>943889.1</v>
      </c>
      <c r="CM25" s="9"/>
      <c r="CN25" s="8"/>
      <c r="CO25" s="9">
        <v>0</v>
      </c>
      <c r="CP25" s="40">
        <v>0</v>
      </c>
      <c r="CQ25" s="9"/>
      <c r="CR25" s="8"/>
    </row>
    <row r="26" spans="1:96" ht="15" customHeight="1" x14ac:dyDescent="0.25">
      <c r="A26" s="12">
        <v>16</v>
      </c>
      <c r="B26" s="18" t="s">
        <v>18</v>
      </c>
      <c r="C26" s="12">
        <v>330294</v>
      </c>
      <c r="D26" s="25" t="s">
        <v>156</v>
      </c>
      <c r="E26" s="25" t="s">
        <v>155</v>
      </c>
      <c r="F26" s="31" t="s">
        <v>157</v>
      </c>
      <c r="G26" s="8">
        <f t="shared" si="6"/>
        <v>1687894.54</v>
      </c>
      <c r="H26" s="8">
        <f t="shared" si="7"/>
        <v>1687894.54</v>
      </c>
      <c r="I26" s="9">
        <f t="shared" si="8"/>
        <v>606</v>
      </c>
      <c r="J26" s="8">
        <f t="shared" si="8"/>
        <v>273890.64</v>
      </c>
      <c r="K26" s="9">
        <f t="shared" si="8"/>
        <v>281</v>
      </c>
      <c r="L26" s="8">
        <f t="shared" si="8"/>
        <v>142924.22</v>
      </c>
      <c r="M26" s="9">
        <f t="shared" si="8"/>
        <v>1197</v>
      </c>
      <c r="N26" s="8">
        <f t="shared" si="8"/>
        <v>1271079.68</v>
      </c>
      <c r="O26" s="9">
        <f t="shared" si="8"/>
        <v>0</v>
      </c>
      <c r="P26" s="8">
        <f t="shared" si="8"/>
        <v>0</v>
      </c>
      <c r="Q26" s="9">
        <f t="shared" si="8"/>
        <v>0</v>
      </c>
      <c r="R26" s="8">
        <f t="shared" si="8"/>
        <v>0</v>
      </c>
      <c r="S26" s="9">
        <f t="shared" si="8"/>
        <v>0</v>
      </c>
      <c r="T26" s="8">
        <f t="shared" si="8"/>
        <v>0</v>
      </c>
      <c r="U26" s="9">
        <f t="shared" si="8"/>
        <v>0</v>
      </c>
      <c r="V26" s="8">
        <f t="shared" si="8"/>
        <v>0</v>
      </c>
      <c r="W26" s="9">
        <f t="shared" si="8"/>
        <v>0</v>
      </c>
      <c r="X26" s="8">
        <f t="shared" si="8"/>
        <v>0</v>
      </c>
      <c r="Y26" s="8">
        <f t="shared" si="9"/>
        <v>421973.64</v>
      </c>
      <c r="Z26" s="8">
        <f t="shared" si="10"/>
        <v>421973.64</v>
      </c>
      <c r="AA26" s="9">
        <v>152</v>
      </c>
      <c r="AB26" s="8">
        <v>68472.66</v>
      </c>
      <c r="AC26" s="9">
        <v>70</v>
      </c>
      <c r="AD26" s="8">
        <v>35731.06</v>
      </c>
      <c r="AE26" s="9">
        <v>299</v>
      </c>
      <c r="AF26" s="8">
        <v>317769.92</v>
      </c>
      <c r="AG26" s="9">
        <v>0</v>
      </c>
      <c r="AH26" s="8">
        <v>0</v>
      </c>
      <c r="AI26" s="9">
        <v>0</v>
      </c>
      <c r="AJ26" s="40">
        <v>0</v>
      </c>
      <c r="AK26" s="9"/>
      <c r="AL26" s="8"/>
      <c r="AM26" s="9">
        <v>0</v>
      </c>
      <c r="AN26" s="40">
        <v>0</v>
      </c>
      <c r="AO26" s="9"/>
      <c r="AP26" s="8"/>
      <c r="AQ26" s="8">
        <f t="shared" si="11"/>
        <v>421973.64</v>
      </c>
      <c r="AR26" s="8">
        <f t="shared" si="12"/>
        <v>421973.64</v>
      </c>
      <c r="AS26" s="9">
        <v>152</v>
      </c>
      <c r="AT26" s="8">
        <v>68472.66</v>
      </c>
      <c r="AU26" s="9">
        <v>70</v>
      </c>
      <c r="AV26" s="8">
        <v>35731.06</v>
      </c>
      <c r="AW26" s="9">
        <v>299</v>
      </c>
      <c r="AX26" s="8">
        <v>317769.92</v>
      </c>
      <c r="AY26" s="9">
        <v>0</v>
      </c>
      <c r="AZ26" s="8">
        <v>0</v>
      </c>
      <c r="BA26" s="9">
        <v>0</v>
      </c>
      <c r="BB26" s="40">
        <v>0</v>
      </c>
      <c r="BC26" s="9"/>
      <c r="BD26" s="8"/>
      <c r="BE26" s="9">
        <v>0</v>
      </c>
      <c r="BF26" s="40">
        <v>0</v>
      </c>
      <c r="BG26" s="9"/>
      <c r="BH26" s="8"/>
      <c r="BI26" s="8">
        <f t="shared" si="13"/>
        <v>421973.64</v>
      </c>
      <c r="BJ26" s="8">
        <f t="shared" si="14"/>
        <v>421973.64</v>
      </c>
      <c r="BK26" s="9">
        <v>152</v>
      </c>
      <c r="BL26" s="8">
        <v>68472.66</v>
      </c>
      <c r="BM26" s="9">
        <v>70</v>
      </c>
      <c r="BN26" s="8">
        <v>35731.06</v>
      </c>
      <c r="BO26" s="9">
        <v>299</v>
      </c>
      <c r="BP26" s="8">
        <v>317769.92</v>
      </c>
      <c r="BQ26" s="9">
        <v>0</v>
      </c>
      <c r="BR26" s="8">
        <v>0</v>
      </c>
      <c r="BS26" s="9">
        <v>0</v>
      </c>
      <c r="BT26" s="40">
        <v>0</v>
      </c>
      <c r="BU26" s="9"/>
      <c r="BV26" s="8"/>
      <c r="BW26" s="9">
        <v>0</v>
      </c>
      <c r="BX26" s="40">
        <v>0</v>
      </c>
      <c r="BY26" s="9"/>
      <c r="BZ26" s="8"/>
      <c r="CA26" s="8">
        <f t="shared" si="15"/>
        <v>421973.62</v>
      </c>
      <c r="CB26" s="8">
        <f t="shared" si="16"/>
        <v>421973.62</v>
      </c>
      <c r="CC26" s="9">
        <v>150</v>
      </c>
      <c r="CD26" s="8">
        <v>68472.66</v>
      </c>
      <c r="CE26" s="9">
        <v>71</v>
      </c>
      <c r="CF26" s="8">
        <v>35731.040000000001</v>
      </c>
      <c r="CG26" s="9">
        <v>300</v>
      </c>
      <c r="CH26" s="8">
        <v>317769.92</v>
      </c>
      <c r="CI26" s="9">
        <v>0</v>
      </c>
      <c r="CJ26" s="8">
        <v>0</v>
      </c>
      <c r="CK26" s="9">
        <v>0</v>
      </c>
      <c r="CL26" s="40">
        <v>0</v>
      </c>
      <c r="CM26" s="9"/>
      <c r="CN26" s="8"/>
      <c r="CO26" s="9">
        <v>0</v>
      </c>
      <c r="CP26" s="40">
        <v>0</v>
      </c>
      <c r="CQ26" s="9"/>
      <c r="CR26" s="8"/>
    </row>
    <row r="27" spans="1:96" ht="15" customHeight="1" x14ac:dyDescent="0.25">
      <c r="A27" s="12">
        <v>17</v>
      </c>
      <c r="B27" s="18" t="s">
        <v>19</v>
      </c>
      <c r="C27" s="12">
        <v>330295</v>
      </c>
      <c r="D27" s="25" t="s">
        <v>156</v>
      </c>
      <c r="E27" s="25" t="s">
        <v>155</v>
      </c>
      <c r="F27" s="31" t="s">
        <v>157</v>
      </c>
      <c r="G27" s="8">
        <f t="shared" si="6"/>
        <v>2576722.2000000002</v>
      </c>
      <c r="H27" s="8">
        <f t="shared" si="7"/>
        <v>2576722.2000000002</v>
      </c>
      <c r="I27" s="9">
        <f t="shared" si="8"/>
        <v>1140</v>
      </c>
      <c r="J27" s="8">
        <f t="shared" si="8"/>
        <v>515297.26</v>
      </c>
      <c r="K27" s="9">
        <f t="shared" si="8"/>
        <v>296</v>
      </c>
      <c r="L27" s="8">
        <f t="shared" si="8"/>
        <v>150631.71</v>
      </c>
      <c r="M27" s="9">
        <f t="shared" si="8"/>
        <v>1799</v>
      </c>
      <c r="N27" s="8">
        <f t="shared" si="8"/>
        <v>1910793.23</v>
      </c>
      <c r="O27" s="9">
        <f t="shared" si="8"/>
        <v>0</v>
      </c>
      <c r="P27" s="8">
        <f t="shared" si="8"/>
        <v>0</v>
      </c>
      <c r="Q27" s="9">
        <f t="shared" si="8"/>
        <v>0</v>
      </c>
      <c r="R27" s="8">
        <f t="shared" si="8"/>
        <v>0</v>
      </c>
      <c r="S27" s="9">
        <f t="shared" si="8"/>
        <v>0</v>
      </c>
      <c r="T27" s="8">
        <f t="shared" si="8"/>
        <v>0</v>
      </c>
      <c r="U27" s="9">
        <f t="shared" si="8"/>
        <v>0</v>
      </c>
      <c r="V27" s="8">
        <f t="shared" si="8"/>
        <v>0</v>
      </c>
      <c r="W27" s="9">
        <f t="shared" si="8"/>
        <v>0</v>
      </c>
      <c r="X27" s="8">
        <f t="shared" si="8"/>
        <v>0</v>
      </c>
      <c r="Y27" s="8">
        <f t="shared" si="9"/>
        <v>644180.56000000006</v>
      </c>
      <c r="Z27" s="8">
        <f t="shared" si="10"/>
        <v>644180.56000000006</v>
      </c>
      <c r="AA27" s="9">
        <v>285</v>
      </c>
      <c r="AB27" s="8">
        <v>128824.32000000001</v>
      </c>
      <c r="AC27" s="9">
        <v>74</v>
      </c>
      <c r="AD27" s="8">
        <v>37657.93</v>
      </c>
      <c r="AE27" s="9">
        <v>450</v>
      </c>
      <c r="AF27" s="8">
        <v>477698.31</v>
      </c>
      <c r="AG27" s="9">
        <v>0</v>
      </c>
      <c r="AH27" s="8">
        <v>0</v>
      </c>
      <c r="AI27" s="9">
        <v>0</v>
      </c>
      <c r="AJ27" s="40">
        <v>0</v>
      </c>
      <c r="AK27" s="9"/>
      <c r="AL27" s="8"/>
      <c r="AM27" s="9">
        <v>0</v>
      </c>
      <c r="AN27" s="40">
        <v>0</v>
      </c>
      <c r="AO27" s="9"/>
      <c r="AP27" s="8"/>
      <c r="AQ27" s="8">
        <f t="shared" si="11"/>
        <v>644180.56000000006</v>
      </c>
      <c r="AR27" s="8">
        <f t="shared" si="12"/>
        <v>644180.56000000006</v>
      </c>
      <c r="AS27" s="9">
        <v>285</v>
      </c>
      <c r="AT27" s="8">
        <v>128824.32000000001</v>
      </c>
      <c r="AU27" s="9">
        <v>74</v>
      </c>
      <c r="AV27" s="8">
        <v>37657.93</v>
      </c>
      <c r="AW27" s="9">
        <v>450</v>
      </c>
      <c r="AX27" s="8">
        <v>477698.31</v>
      </c>
      <c r="AY27" s="9">
        <v>0</v>
      </c>
      <c r="AZ27" s="8">
        <v>0</v>
      </c>
      <c r="BA27" s="9">
        <v>0</v>
      </c>
      <c r="BB27" s="40">
        <v>0</v>
      </c>
      <c r="BC27" s="9"/>
      <c r="BD27" s="8"/>
      <c r="BE27" s="9">
        <v>0</v>
      </c>
      <c r="BF27" s="40">
        <v>0</v>
      </c>
      <c r="BG27" s="9"/>
      <c r="BH27" s="8"/>
      <c r="BI27" s="8">
        <f t="shared" si="13"/>
        <v>644180.56000000006</v>
      </c>
      <c r="BJ27" s="8">
        <f t="shared" si="14"/>
        <v>644180.56000000006</v>
      </c>
      <c r="BK27" s="9">
        <v>285</v>
      </c>
      <c r="BL27" s="8">
        <v>128824.32000000001</v>
      </c>
      <c r="BM27" s="9">
        <v>74</v>
      </c>
      <c r="BN27" s="8">
        <v>37657.93</v>
      </c>
      <c r="BO27" s="9">
        <v>450</v>
      </c>
      <c r="BP27" s="8">
        <v>477698.31</v>
      </c>
      <c r="BQ27" s="9">
        <v>0</v>
      </c>
      <c r="BR27" s="8">
        <v>0</v>
      </c>
      <c r="BS27" s="9">
        <v>0</v>
      </c>
      <c r="BT27" s="40">
        <v>0</v>
      </c>
      <c r="BU27" s="9"/>
      <c r="BV27" s="8"/>
      <c r="BW27" s="9">
        <v>0</v>
      </c>
      <c r="BX27" s="40">
        <v>0</v>
      </c>
      <c r="BY27" s="9"/>
      <c r="BZ27" s="8"/>
      <c r="CA27" s="8">
        <f t="shared" si="15"/>
        <v>644180.52</v>
      </c>
      <c r="CB27" s="8">
        <f t="shared" si="16"/>
        <v>644180.52</v>
      </c>
      <c r="CC27" s="9">
        <v>285</v>
      </c>
      <c r="CD27" s="8">
        <v>128824.3</v>
      </c>
      <c r="CE27" s="9">
        <v>74</v>
      </c>
      <c r="CF27" s="8">
        <v>37657.919999999998</v>
      </c>
      <c r="CG27" s="9">
        <v>449</v>
      </c>
      <c r="CH27" s="8">
        <v>477698.3</v>
      </c>
      <c r="CI27" s="9">
        <v>0</v>
      </c>
      <c r="CJ27" s="8">
        <v>0</v>
      </c>
      <c r="CK27" s="9">
        <v>0</v>
      </c>
      <c r="CL27" s="40">
        <v>0</v>
      </c>
      <c r="CM27" s="9"/>
      <c r="CN27" s="8"/>
      <c r="CO27" s="9">
        <v>0</v>
      </c>
      <c r="CP27" s="40">
        <v>0</v>
      </c>
      <c r="CQ27" s="9"/>
      <c r="CR27" s="8"/>
    </row>
    <row r="28" spans="1:96" ht="15" customHeight="1" x14ac:dyDescent="0.25">
      <c r="A28" s="12">
        <v>18</v>
      </c>
      <c r="B28" s="18" t="s">
        <v>20</v>
      </c>
      <c r="C28" s="12">
        <v>330296</v>
      </c>
      <c r="D28" s="25" t="s">
        <v>156</v>
      </c>
      <c r="E28" s="25" t="s">
        <v>155</v>
      </c>
      <c r="F28" s="31" t="s">
        <v>157</v>
      </c>
      <c r="G28" s="8">
        <f t="shared" si="6"/>
        <v>1480346.44</v>
      </c>
      <c r="H28" s="8">
        <f t="shared" si="7"/>
        <v>1480346.44</v>
      </c>
      <c r="I28" s="9">
        <f t="shared" si="8"/>
        <v>591</v>
      </c>
      <c r="J28" s="8">
        <f t="shared" si="8"/>
        <v>267197.7</v>
      </c>
      <c r="K28" s="9">
        <f t="shared" si="8"/>
        <v>174</v>
      </c>
      <c r="L28" s="8">
        <f t="shared" si="8"/>
        <v>88371.83</v>
      </c>
      <c r="M28" s="9">
        <f t="shared" si="8"/>
        <v>1059</v>
      </c>
      <c r="N28" s="8">
        <f t="shared" si="8"/>
        <v>1124776.9099999999</v>
      </c>
      <c r="O28" s="9">
        <f t="shared" si="8"/>
        <v>0</v>
      </c>
      <c r="P28" s="8">
        <f t="shared" si="8"/>
        <v>0</v>
      </c>
      <c r="Q28" s="9">
        <f t="shared" si="8"/>
        <v>0</v>
      </c>
      <c r="R28" s="8">
        <f t="shared" si="8"/>
        <v>0</v>
      </c>
      <c r="S28" s="9">
        <f t="shared" si="8"/>
        <v>0</v>
      </c>
      <c r="T28" s="8">
        <f t="shared" si="8"/>
        <v>0</v>
      </c>
      <c r="U28" s="9">
        <f t="shared" si="8"/>
        <v>0</v>
      </c>
      <c r="V28" s="8">
        <f t="shared" si="8"/>
        <v>0</v>
      </c>
      <c r="W28" s="9">
        <f t="shared" si="8"/>
        <v>0</v>
      </c>
      <c r="X28" s="8">
        <f t="shared" si="8"/>
        <v>0</v>
      </c>
      <c r="Y28" s="8">
        <f t="shared" si="9"/>
        <v>370086.62</v>
      </c>
      <c r="Z28" s="8">
        <f t="shared" si="10"/>
        <v>370086.62</v>
      </c>
      <c r="AA28" s="9">
        <v>148</v>
      </c>
      <c r="AB28" s="8">
        <v>66799.429999999993</v>
      </c>
      <c r="AC28" s="9">
        <v>44</v>
      </c>
      <c r="AD28" s="8">
        <v>22092.959999999999</v>
      </c>
      <c r="AE28" s="9">
        <v>265</v>
      </c>
      <c r="AF28" s="8">
        <v>281194.23</v>
      </c>
      <c r="AG28" s="9">
        <v>0</v>
      </c>
      <c r="AH28" s="8">
        <v>0</v>
      </c>
      <c r="AI28" s="9">
        <v>0</v>
      </c>
      <c r="AJ28" s="40">
        <v>0</v>
      </c>
      <c r="AK28" s="9"/>
      <c r="AL28" s="8"/>
      <c r="AM28" s="9">
        <v>0</v>
      </c>
      <c r="AN28" s="40">
        <v>0</v>
      </c>
      <c r="AO28" s="9"/>
      <c r="AP28" s="8"/>
      <c r="AQ28" s="8">
        <f t="shared" si="11"/>
        <v>370086.62</v>
      </c>
      <c r="AR28" s="8">
        <f t="shared" si="12"/>
        <v>370086.62</v>
      </c>
      <c r="AS28" s="9">
        <v>148</v>
      </c>
      <c r="AT28" s="8">
        <v>66799.429999999993</v>
      </c>
      <c r="AU28" s="9">
        <v>44</v>
      </c>
      <c r="AV28" s="8">
        <v>22092.959999999999</v>
      </c>
      <c r="AW28" s="9">
        <v>265</v>
      </c>
      <c r="AX28" s="8">
        <v>281194.23</v>
      </c>
      <c r="AY28" s="9">
        <v>0</v>
      </c>
      <c r="AZ28" s="8">
        <v>0</v>
      </c>
      <c r="BA28" s="9">
        <v>0</v>
      </c>
      <c r="BB28" s="40">
        <v>0</v>
      </c>
      <c r="BC28" s="9"/>
      <c r="BD28" s="8"/>
      <c r="BE28" s="9">
        <v>0</v>
      </c>
      <c r="BF28" s="40">
        <v>0</v>
      </c>
      <c r="BG28" s="9"/>
      <c r="BH28" s="8"/>
      <c r="BI28" s="8">
        <f t="shared" si="13"/>
        <v>370086.62</v>
      </c>
      <c r="BJ28" s="8">
        <f t="shared" si="14"/>
        <v>370086.62</v>
      </c>
      <c r="BK28" s="9">
        <v>148</v>
      </c>
      <c r="BL28" s="8">
        <v>66799.429999999993</v>
      </c>
      <c r="BM28" s="9">
        <v>44</v>
      </c>
      <c r="BN28" s="8">
        <v>22092.959999999999</v>
      </c>
      <c r="BO28" s="9">
        <v>265</v>
      </c>
      <c r="BP28" s="8">
        <v>281194.23</v>
      </c>
      <c r="BQ28" s="9">
        <v>0</v>
      </c>
      <c r="BR28" s="8">
        <v>0</v>
      </c>
      <c r="BS28" s="9">
        <v>0</v>
      </c>
      <c r="BT28" s="40">
        <v>0</v>
      </c>
      <c r="BU28" s="9"/>
      <c r="BV28" s="8"/>
      <c r="BW28" s="9">
        <v>0</v>
      </c>
      <c r="BX28" s="40">
        <v>0</v>
      </c>
      <c r="BY28" s="9"/>
      <c r="BZ28" s="8"/>
      <c r="CA28" s="8">
        <f t="shared" si="15"/>
        <v>370086.58</v>
      </c>
      <c r="CB28" s="8">
        <f t="shared" si="16"/>
        <v>370086.58</v>
      </c>
      <c r="CC28" s="9">
        <v>147</v>
      </c>
      <c r="CD28" s="8">
        <v>66799.41</v>
      </c>
      <c r="CE28" s="9">
        <v>42</v>
      </c>
      <c r="CF28" s="8">
        <v>22092.95</v>
      </c>
      <c r="CG28" s="9">
        <v>264</v>
      </c>
      <c r="CH28" s="8">
        <v>281194.21999999997</v>
      </c>
      <c r="CI28" s="9">
        <v>0</v>
      </c>
      <c r="CJ28" s="8">
        <v>0</v>
      </c>
      <c r="CK28" s="9">
        <v>0</v>
      </c>
      <c r="CL28" s="40">
        <v>0</v>
      </c>
      <c r="CM28" s="9"/>
      <c r="CN28" s="8"/>
      <c r="CO28" s="9">
        <v>0</v>
      </c>
      <c r="CP28" s="40">
        <v>0</v>
      </c>
      <c r="CQ28" s="9"/>
      <c r="CR28" s="8"/>
    </row>
    <row r="29" spans="1:96" ht="15" customHeight="1" x14ac:dyDescent="0.25">
      <c r="A29" s="12">
        <v>19</v>
      </c>
      <c r="B29" s="18" t="s">
        <v>21</v>
      </c>
      <c r="C29" s="12">
        <v>330100</v>
      </c>
      <c r="D29" s="25" t="s">
        <v>156</v>
      </c>
      <c r="E29" s="25" t="s">
        <v>155</v>
      </c>
      <c r="F29" s="31" t="s">
        <v>157</v>
      </c>
      <c r="G29" s="8">
        <f t="shared" si="6"/>
        <v>10755645.09</v>
      </c>
      <c r="H29" s="8">
        <f t="shared" si="7"/>
        <v>10278272.029999999</v>
      </c>
      <c r="I29" s="9">
        <f t="shared" si="8"/>
        <v>6955</v>
      </c>
      <c r="J29" s="8">
        <f t="shared" si="8"/>
        <v>4857840.8499999996</v>
      </c>
      <c r="K29" s="9">
        <f t="shared" si="8"/>
        <v>2793</v>
      </c>
      <c r="L29" s="8">
        <f t="shared" si="8"/>
        <v>961953.11</v>
      </c>
      <c r="M29" s="9">
        <f t="shared" si="8"/>
        <v>6970</v>
      </c>
      <c r="N29" s="8">
        <f t="shared" si="8"/>
        <v>4458478.07</v>
      </c>
      <c r="O29" s="9">
        <f t="shared" si="8"/>
        <v>66</v>
      </c>
      <c r="P29" s="8">
        <f t="shared" si="8"/>
        <v>477373.06</v>
      </c>
      <c r="Q29" s="9">
        <f t="shared" si="8"/>
        <v>0</v>
      </c>
      <c r="R29" s="8">
        <f t="shared" si="8"/>
        <v>0</v>
      </c>
      <c r="S29" s="9">
        <f t="shared" si="8"/>
        <v>0</v>
      </c>
      <c r="T29" s="8">
        <f t="shared" si="8"/>
        <v>0</v>
      </c>
      <c r="U29" s="9">
        <f t="shared" si="8"/>
        <v>0</v>
      </c>
      <c r="V29" s="8">
        <f t="shared" si="8"/>
        <v>0</v>
      </c>
      <c r="W29" s="9">
        <f t="shared" si="8"/>
        <v>0</v>
      </c>
      <c r="X29" s="8">
        <f t="shared" si="8"/>
        <v>0</v>
      </c>
      <c r="Y29" s="8">
        <f t="shared" si="9"/>
        <v>2763453.74</v>
      </c>
      <c r="Z29" s="8">
        <f t="shared" si="10"/>
        <v>2644110.4700000002</v>
      </c>
      <c r="AA29" s="9">
        <v>1739</v>
      </c>
      <c r="AB29" s="8">
        <v>1243531.77</v>
      </c>
      <c r="AC29" s="9">
        <v>698</v>
      </c>
      <c r="AD29" s="8">
        <v>240488.28</v>
      </c>
      <c r="AE29" s="9">
        <v>1743</v>
      </c>
      <c r="AF29" s="8">
        <v>1160090.42</v>
      </c>
      <c r="AG29" s="9">
        <v>17</v>
      </c>
      <c r="AH29" s="8">
        <v>119343.27</v>
      </c>
      <c r="AI29" s="9">
        <v>0</v>
      </c>
      <c r="AJ29" s="40">
        <v>0</v>
      </c>
      <c r="AK29" s="9"/>
      <c r="AL29" s="8"/>
      <c r="AM29" s="9">
        <v>0</v>
      </c>
      <c r="AN29" s="40">
        <v>0</v>
      </c>
      <c r="AO29" s="9"/>
      <c r="AP29" s="8"/>
      <c r="AQ29" s="8">
        <f t="shared" si="11"/>
        <v>2763453.74</v>
      </c>
      <c r="AR29" s="8">
        <f t="shared" si="12"/>
        <v>2644110.4700000002</v>
      </c>
      <c r="AS29" s="9">
        <v>1739</v>
      </c>
      <c r="AT29" s="8">
        <v>1243531.77</v>
      </c>
      <c r="AU29" s="9">
        <v>698</v>
      </c>
      <c r="AV29" s="8">
        <v>240488.28</v>
      </c>
      <c r="AW29" s="9">
        <v>1743</v>
      </c>
      <c r="AX29" s="8">
        <v>1160090.42</v>
      </c>
      <c r="AY29" s="9">
        <v>17</v>
      </c>
      <c r="AZ29" s="8">
        <v>119343.27</v>
      </c>
      <c r="BA29" s="9">
        <v>0</v>
      </c>
      <c r="BB29" s="40">
        <v>0</v>
      </c>
      <c r="BC29" s="9"/>
      <c r="BD29" s="8"/>
      <c r="BE29" s="9">
        <v>0</v>
      </c>
      <c r="BF29" s="40">
        <v>0</v>
      </c>
      <c r="BG29" s="9"/>
      <c r="BH29" s="8"/>
      <c r="BI29" s="8">
        <f t="shared" si="13"/>
        <v>2763453.74</v>
      </c>
      <c r="BJ29" s="8">
        <f t="shared" si="14"/>
        <v>2644110.4700000002</v>
      </c>
      <c r="BK29" s="9">
        <v>1739</v>
      </c>
      <c r="BL29" s="8">
        <v>1243531.77</v>
      </c>
      <c r="BM29" s="9">
        <v>698</v>
      </c>
      <c r="BN29" s="8">
        <v>240488.28</v>
      </c>
      <c r="BO29" s="9">
        <v>1743</v>
      </c>
      <c r="BP29" s="8">
        <v>1160090.42</v>
      </c>
      <c r="BQ29" s="9">
        <v>17</v>
      </c>
      <c r="BR29" s="8">
        <v>119343.27</v>
      </c>
      <c r="BS29" s="9">
        <v>0</v>
      </c>
      <c r="BT29" s="40">
        <v>0</v>
      </c>
      <c r="BU29" s="9"/>
      <c r="BV29" s="8"/>
      <c r="BW29" s="9">
        <v>0</v>
      </c>
      <c r="BX29" s="40">
        <v>0</v>
      </c>
      <c r="BY29" s="9"/>
      <c r="BZ29" s="8"/>
      <c r="CA29" s="8">
        <f t="shared" si="15"/>
        <v>2465283.87</v>
      </c>
      <c r="CB29" s="8">
        <f t="shared" si="16"/>
        <v>2345940.62</v>
      </c>
      <c r="CC29" s="9">
        <v>1738</v>
      </c>
      <c r="CD29" s="8">
        <v>1127245.54</v>
      </c>
      <c r="CE29" s="9">
        <v>699</v>
      </c>
      <c r="CF29" s="8">
        <v>240488.27</v>
      </c>
      <c r="CG29" s="9">
        <v>1741</v>
      </c>
      <c r="CH29" s="8">
        <v>978206.81</v>
      </c>
      <c r="CI29" s="9">
        <v>15</v>
      </c>
      <c r="CJ29" s="8">
        <v>119343.25</v>
      </c>
      <c r="CK29" s="9">
        <v>0</v>
      </c>
      <c r="CL29" s="40">
        <v>0</v>
      </c>
      <c r="CM29" s="9"/>
      <c r="CN29" s="8"/>
      <c r="CO29" s="9">
        <v>0</v>
      </c>
      <c r="CP29" s="40">
        <v>0</v>
      </c>
      <c r="CQ29" s="9"/>
      <c r="CR29" s="8"/>
    </row>
    <row r="30" spans="1:96" ht="15" customHeight="1" x14ac:dyDescent="0.25">
      <c r="A30" s="12">
        <v>20</v>
      </c>
      <c r="B30" s="18" t="s">
        <v>22</v>
      </c>
      <c r="C30" s="12">
        <v>330102</v>
      </c>
      <c r="D30" s="25" t="s">
        <v>156</v>
      </c>
      <c r="E30" s="25" t="s">
        <v>155</v>
      </c>
      <c r="F30" s="31" t="s">
        <v>157</v>
      </c>
      <c r="G30" s="8">
        <f t="shared" si="6"/>
        <v>8763142.8300000001</v>
      </c>
      <c r="H30" s="8">
        <f t="shared" si="7"/>
        <v>8376586.71</v>
      </c>
      <c r="I30" s="9">
        <f t="shared" si="8"/>
        <v>4855</v>
      </c>
      <c r="J30" s="8">
        <f t="shared" si="8"/>
        <v>3143401.47</v>
      </c>
      <c r="K30" s="9">
        <f t="shared" si="8"/>
        <v>1428</v>
      </c>
      <c r="L30" s="8">
        <f t="shared" si="8"/>
        <v>589871.35999999999</v>
      </c>
      <c r="M30" s="9">
        <f t="shared" si="8"/>
        <v>5426</v>
      </c>
      <c r="N30" s="8">
        <f t="shared" si="8"/>
        <v>4643313.88</v>
      </c>
      <c r="O30" s="9">
        <f t="shared" si="8"/>
        <v>49</v>
      </c>
      <c r="P30" s="8">
        <f t="shared" si="8"/>
        <v>386556.12</v>
      </c>
      <c r="Q30" s="9">
        <f t="shared" si="8"/>
        <v>0</v>
      </c>
      <c r="R30" s="8">
        <f t="shared" si="8"/>
        <v>0</v>
      </c>
      <c r="S30" s="9">
        <f t="shared" si="8"/>
        <v>0</v>
      </c>
      <c r="T30" s="8">
        <f t="shared" si="8"/>
        <v>0</v>
      </c>
      <c r="U30" s="9">
        <f t="shared" si="8"/>
        <v>0</v>
      </c>
      <c r="V30" s="8">
        <f t="shared" si="8"/>
        <v>0</v>
      </c>
      <c r="W30" s="9">
        <f t="shared" si="8"/>
        <v>0</v>
      </c>
      <c r="X30" s="8">
        <f t="shared" si="8"/>
        <v>0</v>
      </c>
      <c r="Y30" s="8">
        <f t="shared" si="9"/>
        <v>2244183.04</v>
      </c>
      <c r="Z30" s="8">
        <f t="shared" si="10"/>
        <v>2147544.0099999998</v>
      </c>
      <c r="AA30" s="9">
        <v>1214</v>
      </c>
      <c r="AB30" s="8">
        <v>802403.54</v>
      </c>
      <c r="AC30" s="9">
        <v>357</v>
      </c>
      <c r="AD30" s="8">
        <v>147467.84</v>
      </c>
      <c r="AE30" s="9">
        <v>1357</v>
      </c>
      <c r="AF30" s="8">
        <v>1197672.6299999999</v>
      </c>
      <c r="AG30" s="9">
        <v>12</v>
      </c>
      <c r="AH30" s="8">
        <v>96639.03</v>
      </c>
      <c r="AI30" s="9">
        <v>0</v>
      </c>
      <c r="AJ30" s="40">
        <v>0</v>
      </c>
      <c r="AK30" s="9"/>
      <c r="AL30" s="8"/>
      <c r="AM30" s="9">
        <v>0</v>
      </c>
      <c r="AN30" s="40">
        <v>0</v>
      </c>
      <c r="AO30" s="9"/>
      <c r="AP30" s="8"/>
      <c r="AQ30" s="8">
        <f t="shared" si="11"/>
        <v>2244183.04</v>
      </c>
      <c r="AR30" s="8">
        <f t="shared" si="12"/>
        <v>2147544.0099999998</v>
      </c>
      <c r="AS30" s="9">
        <v>1214</v>
      </c>
      <c r="AT30" s="8">
        <v>802403.54</v>
      </c>
      <c r="AU30" s="9">
        <v>357</v>
      </c>
      <c r="AV30" s="8">
        <v>147467.84</v>
      </c>
      <c r="AW30" s="9">
        <v>1357</v>
      </c>
      <c r="AX30" s="8">
        <v>1197672.6299999999</v>
      </c>
      <c r="AY30" s="9">
        <v>12</v>
      </c>
      <c r="AZ30" s="8">
        <v>96639.03</v>
      </c>
      <c r="BA30" s="9">
        <v>0</v>
      </c>
      <c r="BB30" s="40">
        <v>0</v>
      </c>
      <c r="BC30" s="9"/>
      <c r="BD30" s="8"/>
      <c r="BE30" s="9">
        <v>0</v>
      </c>
      <c r="BF30" s="40">
        <v>0</v>
      </c>
      <c r="BG30" s="9"/>
      <c r="BH30" s="8"/>
      <c r="BI30" s="8">
        <f t="shared" si="13"/>
        <v>2244183.04</v>
      </c>
      <c r="BJ30" s="8">
        <f t="shared" si="14"/>
        <v>2147544.0099999998</v>
      </c>
      <c r="BK30" s="9">
        <v>1214</v>
      </c>
      <c r="BL30" s="8">
        <v>802403.54</v>
      </c>
      <c r="BM30" s="9">
        <v>357</v>
      </c>
      <c r="BN30" s="8">
        <v>147467.84</v>
      </c>
      <c r="BO30" s="9">
        <v>1357</v>
      </c>
      <c r="BP30" s="8">
        <v>1197672.6299999999</v>
      </c>
      <c r="BQ30" s="9">
        <v>12</v>
      </c>
      <c r="BR30" s="8">
        <v>96639.03</v>
      </c>
      <c r="BS30" s="9">
        <v>0</v>
      </c>
      <c r="BT30" s="40">
        <v>0</v>
      </c>
      <c r="BU30" s="9"/>
      <c r="BV30" s="8"/>
      <c r="BW30" s="9">
        <v>0</v>
      </c>
      <c r="BX30" s="40">
        <v>0</v>
      </c>
      <c r="BY30" s="9"/>
      <c r="BZ30" s="8"/>
      <c r="CA30" s="8">
        <f t="shared" si="15"/>
        <v>2030593.71</v>
      </c>
      <c r="CB30" s="8">
        <f t="shared" si="16"/>
        <v>1933954.68</v>
      </c>
      <c r="CC30" s="9">
        <v>1213</v>
      </c>
      <c r="CD30" s="8">
        <v>736190.85</v>
      </c>
      <c r="CE30" s="9">
        <v>357</v>
      </c>
      <c r="CF30" s="8">
        <v>147467.84</v>
      </c>
      <c r="CG30" s="9">
        <v>1355</v>
      </c>
      <c r="CH30" s="8">
        <v>1050295.99</v>
      </c>
      <c r="CI30" s="9">
        <v>13</v>
      </c>
      <c r="CJ30" s="8">
        <v>96639.03</v>
      </c>
      <c r="CK30" s="9">
        <v>0</v>
      </c>
      <c r="CL30" s="40">
        <v>0</v>
      </c>
      <c r="CM30" s="9"/>
      <c r="CN30" s="8"/>
      <c r="CO30" s="9">
        <v>0</v>
      </c>
      <c r="CP30" s="40">
        <v>0</v>
      </c>
      <c r="CQ30" s="9"/>
      <c r="CR30" s="8"/>
    </row>
    <row r="31" spans="1:96" ht="15" customHeight="1" x14ac:dyDescent="0.25">
      <c r="A31" s="12">
        <v>21</v>
      </c>
      <c r="B31" s="18" t="s">
        <v>23</v>
      </c>
      <c r="C31" s="12">
        <v>330096</v>
      </c>
      <c r="D31" s="25" t="s">
        <v>156</v>
      </c>
      <c r="E31" s="25" t="s">
        <v>155</v>
      </c>
      <c r="F31" s="31" t="s">
        <v>157</v>
      </c>
      <c r="G31" s="8">
        <f t="shared" si="6"/>
        <v>6013456.8399999999</v>
      </c>
      <c r="H31" s="8">
        <f t="shared" si="7"/>
        <v>5715829.3499999996</v>
      </c>
      <c r="I31" s="9">
        <f t="shared" si="8"/>
        <v>6978</v>
      </c>
      <c r="J31" s="8">
        <f t="shared" si="8"/>
        <v>3546842.24</v>
      </c>
      <c r="K31" s="9">
        <f t="shared" si="8"/>
        <v>639</v>
      </c>
      <c r="L31" s="8">
        <f t="shared" si="8"/>
        <v>194352.91</v>
      </c>
      <c r="M31" s="9">
        <f t="shared" si="8"/>
        <v>2430</v>
      </c>
      <c r="N31" s="8">
        <f t="shared" si="8"/>
        <v>1974634.2</v>
      </c>
      <c r="O31" s="9">
        <f t="shared" si="8"/>
        <v>30</v>
      </c>
      <c r="P31" s="8">
        <f t="shared" si="8"/>
        <v>297627.49</v>
      </c>
      <c r="Q31" s="9">
        <f t="shared" si="8"/>
        <v>0</v>
      </c>
      <c r="R31" s="8">
        <f t="shared" si="8"/>
        <v>0</v>
      </c>
      <c r="S31" s="9">
        <f t="shared" si="8"/>
        <v>0</v>
      </c>
      <c r="T31" s="8">
        <f t="shared" si="8"/>
        <v>0</v>
      </c>
      <c r="U31" s="9">
        <f t="shared" si="8"/>
        <v>0</v>
      </c>
      <c r="V31" s="8">
        <f t="shared" si="8"/>
        <v>0</v>
      </c>
      <c r="W31" s="9">
        <f t="shared" si="8"/>
        <v>0</v>
      </c>
      <c r="X31" s="8">
        <f t="shared" si="8"/>
        <v>0</v>
      </c>
      <c r="Y31" s="8">
        <f t="shared" si="9"/>
        <v>1553273.32</v>
      </c>
      <c r="Z31" s="8">
        <f t="shared" si="10"/>
        <v>1478866.45</v>
      </c>
      <c r="AA31" s="9">
        <v>1745</v>
      </c>
      <c r="AB31" s="8">
        <v>915657.84</v>
      </c>
      <c r="AC31" s="9">
        <v>160</v>
      </c>
      <c r="AD31" s="8">
        <v>48588.23</v>
      </c>
      <c r="AE31" s="9">
        <v>608</v>
      </c>
      <c r="AF31" s="8">
        <v>514620.38</v>
      </c>
      <c r="AG31" s="9">
        <v>8</v>
      </c>
      <c r="AH31" s="8">
        <v>74406.87</v>
      </c>
      <c r="AI31" s="9">
        <v>0</v>
      </c>
      <c r="AJ31" s="40">
        <v>0</v>
      </c>
      <c r="AK31" s="9"/>
      <c r="AL31" s="8"/>
      <c r="AM31" s="9">
        <v>0</v>
      </c>
      <c r="AN31" s="40">
        <v>0</v>
      </c>
      <c r="AO31" s="9"/>
      <c r="AP31" s="8"/>
      <c r="AQ31" s="8">
        <f t="shared" si="11"/>
        <v>1553273.32</v>
      </c>
      <c r="AR31" s="8">
        <f t="shared" si="12"/>
        <v>1478866.45</v>
      </c>
      <c r="AS31" s="9">
        <v>1745</v>
      </c>
      <c r="AT31" s="8">
        <v>915657.84</v>
      </c>
      <c r="AU31" s="9">
        <v>160</v>
      </c>
      <c r="AV31" s="8">
        <v>48588.23</v>
      </c>
      <c r="AW31" s="9">
        <v>608</v>
      </c>
      <c r="AX31" s="8">
        <v>514620.38</v>
      </c>
      <c r="AY31" s="9">
        <v>8</v>
      </c>
      <c r="AZ31" s="8">
        <v>74406.87</v>
      </c>
      <c r="BA31" s="9">
        <v>0</v>
      </c>
      <c r="BB31" s="40">
        <v>0</v>
      </c>
      <c r="BC31" s="9"/>
      <c r="BD31" s="8"/>
      <c r="BE31" s="9">
        <v>0</v>
      </c>
      <c r="BF31" s="40">
        <v>0</v>
      </c>
      <c r="BG31" s="9"/>
      <c r="BH31" s="8"/>
      <c r="BI31" s="8">
        <f t="shared" si="13"/>
        <v>1553273.32</v>
      </c>
      <c r="BJ31" s="8">
        <f t="shared" si="14"/>
        <v>1478866.45</v>
      </c>
      <c r="BK31" s="9">
        <v>1745</v>
      </c>
      <c r="BL31" s="8">
        <v>915657.84</v>
      </c>
      <c r="BM31" s="9">
        <v>160</v>
      </c>
      <c r="BN31" s="8">
        <v>48588.23</v>
      </c>
      <c r="BO31" s="9">
        <v>608</v>
      </c>
      <c r="BP31" s="8">
        <v>514620.38</v>
      </c>
      <c r="BQ31" s="9">
        <v>8</v>
      </c>
      <c r="BR31" s="8">
        <v>74406.87</v>
      </c>
      <c r="BS31" s="9">
        <v>0</v>
      </c>
      <c r="BT31" s="40">
        <v>0</v>
      </c>
      <c r="BU31" s="9"/>
      <c r="BV31" s="8"/>
      <c r="BW31" s="9">
        <v>0</v>
      </c>
      <c r="BX31" s="40">
        <v>0</v>
      </c>
      <c r="BY31" s="9"/>
      <c r="BZ31" s="8"/>
      <c r="CA31" s="8">
        <f t="shared" si="15"/>
        <v>1353636.88</v>
      </c>
      <c r="CB31" s="8">
        <f t="shared" si="16"/>
        <v>1279230</v>
      </c>
      <c r="CC31" s="9">
        <v>1743</v>
      </c>
      <c r="CD31" s="8">
        <v>799868.72</v>
      </c>
      <c r="CE31" s="9">
        <v>159</v>
      </c>
      <c r="CF31" s="8">
        <v>48588.22</v>
      </c>
      <c r="CG31" s="9">
        <v>606</v>
      </c>
      <c r="CH31" s="8">
        <v>430773.06</v>
      </c>
      <c r="CI31" s="9">
        <v>6</v>
      </c>
      <c r="CJ31" s="8">
        <v>74406.880000000005</v>
      </c>
      <c r="CK31" s="9">
        <v>0</v>
      </c>
      <c r="CL31" s="40">
        <v>0</v>
      </c>
      <c r="CM31" s="9"/>
      <c r="CN31" s="8"/>
      <c r="CO31" s="9">
        <v>0</v>
      </c>
      <c r="CP31" s="40">
        <v>0</v>
      </c>
      <c r="CQ31" s="9"/>
      <c r="CR31" s="8"/>
    </row>
    <row r="32" spans="1:96" ht="15" customHeight="1" x14ac:dyDescent="0.25">
      <c r="A32" s="12">
        <v>22</v>
      </c>
      <c r="B32" s="18" t="s">
        <v>24</v>
      </c>
      <c r="C32" s="12">
        <v>330283</v>
      </c>
      <c r="D32" s="25" t="s">
        <v>156</v>
      </c>
      <c r="E32" s="25" t="s">
        <v>155</v>
      </c>
      <c r="F32" s="31" t="s">
        <v>157</v>
      </c>
      <c r="G32" s="8">
        <f t="shared" si="6"/>
        <v>3361554.39</v>
      </c>
      <c r="H32" s="8">
        <f t="shared" si="7"/>
        <v>3361554.39</v>
      </c>
      <c r="I32" s="9">
        <f t="shared" si="8"/>
        <v>1670</v>
      </c>
      <c r="J32" s="8">
        <f t="shared" si="8"/>
        <v>754616.02</v>
      </c>
      <c r="K32" s="9">
        <f t="shared" si="8"/>
        <v>520</v>
      </c>
      <c r="L32" s="8">
        <f t="shared" si="8"/>
        <v>264246.09999999998</v>
      </c>
      <c r="M32" s="9">
        <f t="shared" si="8"/>
        <v>2206</v>
      </c>
      <c r="N32" s="8">
        <f t="shared" si="8"/>
        <v>2342692.27</v>
      </c>
      <c r="O32" s="9">
        <f t="shared" si="8"/>
        <v>0</v>
      </c>
      <c r="P32" s="8">
        <f t="shared" si="8"/>
        <v>0</v>
      </c>
      <c r="Q32" s="9">
        <f t="shared" si="8"/>
        <v>0</v>
      </c>
      <c r="R32" s="8">
        <f t="shared" si="8"/>
        <v>0</v>
      </c>
      <c r="S32" s="9">
        <f t="shared" si="8"/>
        <v>0</v>
      </c>
      <c r="T32" s="8">
        <f t="shared" si="8"/>
        <v>0</v>
      </c>
      <c r="U32" s="9">
        <f t="shared" si="8"/>
        <v>0</v>
      </c>
      <c r="V32" s="8">
        <f t="shared" si="8"/>
        <v>0</v>
      </c>
      <c r="W32" s="9">
        <f t="shared" si="8"/>
        <v>0</v>
      </c>
      <c r="X32" s="8">
        <f t="shared" si="8"/>
        <v>0</v>
      </c>
      <c r="Y32" s="8">
        <f t="shared" si="9"/>
        <v>840388.61</v>
      </c>
      <c r="Z32" s="8">
        <f t="shared" si="10"/>
        <v>840388.61</v>
      </c>
      <c r="AA32" s="9">
        <v>418</v>
      </c>
      <c r="AB32" s="8">
        <v>188654.01</v>
      </c>
      <c r="AC32" s="9">
        <v>130</v>
      </c>
      <c r="AD32" s="8">
        <v>66061.53</v>
      </c>
      <c r="AE32" s="9">
        <v>552</v>
      </c>
      <c r="AF32" s="8">
        <v>585673.06999999995</v>
      </c>
      <c r="AG32" s="9">
        <v>0</v>
      </c>
      <c r="AH32" s="8">
        <v>0</v>
      </c>
      <c r="AI32" s="9">
        <v>0</v>
      </c>
      <c r="AJ32" s="40">
        <v>0</v>
      </c>
      <c r="AK32" s="9"/>
      <c r="AL32" s="8"/>
      <c r="AM32" s="9">
        <v>0</v>
      </c>
      <c r="AN32" s="40">
        <v>0</v>
      </c>
      <c r="AO32" s="9"/>
      <c r="AP32" s="8"/>
      <c r="AQ32" s="8">
        <f t="shared" si="11"/>
        <v>840388.61</v>
      </c>
      <c r="AR32" s="8">
        <f t="shared" si="12"/>
        <v>840388.61</v>
      </c>
      <c r="AS32" s="9">
        <v>418</v>
      </c>
      <c r="AT32" s="8">
        <v>188654.01</v>
      </c>
      <c r="AU32" s="9">
        <v>130</v>
      </c>
      <c r="AV32" s="8">
        <v>66061.53</v>
      </c>
      <c r="AW32" s="9">
        <v>552</v>
      </c>
      <c r="AX32" s="8">
        <v>585673.06999999995</v>
      </c>
      <c r="AY32" s="9">
        <v>0</v>
      </c>
      <c r="AZ32" s="8">
        <v>0</v>
      </c>
      <c r="BA32" s="9">
        <v>0</v>
      </c>
      <c r="BB32" s="40">
        <v>0</v>
      </c>
      <c r="BC32" s="9"/>
      <c r="BD32" s="8"/>
      <c r="BE32" s="9">
        <v>0</v>
      </c>
      <c r="BF32" s="40">
        <v>0</v>
      </c>
      <c r="BG32" s="9"/>
      <c r="BH32" s="8"/>
      <c r="BI32" s="8">
        <f t="shared" si="13"/>
        <v>840388.61</v>
      </c>
      <c r="BJ32" s="8">
        <f t="shared" si="14"/>
        <v>840388.61</v>
      </c>
      <c r="BK32" s="9">
        <v>418</v>
      </c>
      <c r="BL32" s="8">
        <v>188654.01</v>
      </c>
      <c r="BM32" s="9">
        <v>130</v>
      </c>
      <c r="BN32" s="8">
        <v>66061.53</v>
      </c>
      <c r="BO32" s="9">
        <v>552</v>
      </c>
      <c r="BP32" s="8">
        <v>585673.06999999995</v>
      </c>
      <c r="BQ32" s="9">
        <v>0</v>
      </c>
      <c r="BR32" s="8">
        <v>0</v>
      </c>
      <c r="BS32" s="9">
        <v>0</v>
      </c>
      <c r="BT32" s="40">
        <v>0</v>
      </c>
      <c r="BU32" s="9"/>
      <c r="BV32" s="8"/>
      <c r="BW32" s="9">
        <v>0</v>
      </c>
      <c r="BX32" s="40">
        <v>0</v>
      </c>
      <c r="BY32" s="9"/>
      <c r="BZ32" s="8"/>
      <c r="CA32" s="8">
        <f t="shared" si="15"/>
        <v>840388.56</v>
      </c>
      <c r="CB32" s="8">
        <f t="shared" si="16"/>
        <v>840388.56</v>
      </c>
      <c r="CC32" s="9">
        <v>416</v>
      </c>
      <c r="CD32" s="8">
        <v>188653.99</v>
      </c>
      <c r="CE32" s="9">
        <v>130</v>
      </c>
      <c r="CF32" s="8">
        <v>66061.509999999995</v>
      </c>
      <c r="CG32" s="9">
        <v>550</v>
      </c>
      <c r="CH32" s="8">
        <v>585673.06000000006</v>
      </c>
      <c r="CI32" s="9">
        <v>0</v>
      </c>
      <c r="CJ32" s="8">
        <v>0</v>
      </c>
      <c r="CK32" s="9">
        <v>0</v>
      </c>
      <c r="CL32" s="40">
        <v>0</v>
      </c>
      <c r="CM32" s="9"/>
      <c r="CN32" s="8"/>
      <c r="CO32" s="9">
        <v>0</v>
      </c>
      <c r="CP32" s="40">
        <v>0</v>
      </c>
      <c r="CQ32" s="9"/>
      <c r="CR32" s="8"/>
    </row>
    <row r="33" spans="1:96" ht="15" customHeight="1" x14ac:dyDescent="0.25">
      <c r="A33" s="12">
        <v>23</v>
      </c>
      <c r="B33" s="18" t="s">
        <v>25</v>
      </c>
      <c r="C33" s="12">
        <v>330039</v>
      </c>
      <c r="D33" s="25" t="s">
        <v>156</v>
      </c>
      <c r="E33" s="25" t="s">
        <v>155</v>
      </c>
      <c r="F33" s="31" t="s">
        <v>157</v>
      </c>
      <c r="G33" s="8">
        <f t="shared" si="6"/>
        <v>2909010.64</v>
      </c>
      <c r="H33" s="8">
        <f t="shared" si="7"/>
        <v>2120708.23</v>
      </c>
      <c r="I33" s="9">
        <f t="shared" si="8"/>
        <v>1212</v>
      </c>
      <c r="J33" s="8">
        <f t="shared" si="8"/>
        <v>681670.26</v>
      </c>
      <c r="K33" s="9">
        <f t="shared" si="8"/>
        <v>318</v>
      </c>
      <c r="L33" s="8">
        <f t="shared" si="8"/>
        <v>131352.74</v>
      </c>
      <c r="M33" s="9">
        <f t="shared" si="8"/>
        <v>1256</v>
      </c>
      <c r="N33" s="8">
        <f t="shared" si="8"/>
        <v>1307685.23</v>
      </c>
      <c r="O33" s="9">
        <f t="shared" si="8"/>
        <v>105</v>
      </c>
      <c r="P33" s="8">
        <f t="shared" si="8"/>
        <v>788302.41</v>
      </c>
      <c r="Q33" s="9">
        <f t="shared" si="8"/>
        <v>0</v>
      </c>
      <c r="R33" s="8">
        <f t="shared" si="8"/>
        <v>0</v>
      </c>
      <c r="S33" s="9">
        <f t="shared" si="8"/>
        <v>0</v>
      </c>
      <c r="T33" s="8">
        <f t="shared" si="8"/>
        <v>0</v>
      </c>
      <c r="U33" s="9">
        <f t="shared" si="8"/>
        <v>0</v>
      </c>
      <c r="V33" s="8">
        <f t="shared" si="8"/>
        <v>0</v>
      </c>
      <c r="W33" s="9">
        <f t="shared" si="8"/>
        <v>0</v>
      </c>
      <c r="X33" s="8">
        <f t="shared" si="8"/>
        <v>0</v>
      </c>
      <c r="Y33" s="8">
        <f t="shared" si="9"/>
        <v>741706.26</v>
      </c>
      <c r="Z33" s="8">
        <f t="shared" si="10"/>
        <v>544630.66</v>
      </c>
      <c r="AA33" s="9">
        <v>303</v>
      </c>
      <c r="AB33" s="8">
        <v>175042.72</v>
      </c>
      <c r="AC33" s="9">
        <v>80</v>
      </c>
      <c r="AD33" s="8">
        <v>32838.19</v>
      </c>
      <c r="AE33" s="9">
        <v>314</v>
      </c>
      <c r="AF33" s="8">
        <v>336749.75</v>
      </c>
      <c r="AG33" s="9">
        <v>26</v>
      </c>
      <c r="AH33" s="8">
        <v>197075.6</v>
      </c>
      <c r="AI33" s="9">
        <v>0</v>
      </c>
      <c r="AJ33" s="40">
        <v>0</v>
      </c>
      <c r="AK33" s="9"/>
      <c r="AL33" s="8"/>
      <c r="AM33" s="9">
        <v>0</v>
      </c>
      <c r="AN33" s="40">
        <v>0</v>
      </c>
      <c r="AO33" s="9"/>
      <c r="AP33" s="8"/>
      <c r="AQ33" s="8">
        <f t="shared" si="11"/>
        <v>741706.26</v>
      </c>
      <c r="AR33" s="8">
        <f t="shared" si="12"/>
        <v>544630.66</v>
      </c>
      <c r="AS33" s="9">
        <v>303</v>
      </c>
      <c r="AT33" s="8">
        <v>175042.72</v>
      </c>
      <c r="AU33" s="9">
        <v>80</v>
      </c>
      <c r="AV33" s="8">
        <v>32838.19</v>
      </c>
      <c r="AW33" s="9">
        <v>314</v>
      </c>
      <c r="AX33" s="8">
        <v>336749.75</v>
      </c>
      <c r="AY33" s="9">
        <v>26</v>
      </c>
      <c r="AZ33" s="8">
        <v>197075.6</v>
      </c>
      <c r="BA33" s="9">
        <v>0</v>
      </c>
      <c r="BB33" s="40">
        <v>0</v>
      </c>
      <c r="BC33" s="9"/>
      <c r="BD33" s="8"/>
      <c r="BE33" s="9">
        <v>0</v>
      </c>
      <c r="BF33" s="40">
        <v>0</v>
      </c>
      <c r="BG33" s="9"/>
      <c r="BH33" s="8"/>
      <c r="BI33" s="8">
        <f t="shared" si="13"/>
        <v>741706.26</v>
      </c>
      <c r="BJ33" s="8">
        <f t="shared" si="14"/>
        <v>544630.66</v>
      </c>
      <c r="BK33" s="9">
        <v>303</v>
      </c>
      <c r="BL33" s="8">
        <v>175042.72</v>
      </c>
      <c r="BM33" s="9">
        <v>80</v>
      </c>
      <c r="BN33" s="8">
        <v>32838.19</v>
      </c>
      <c r="BO33" s="9">
        <v>314</v>
      </c>
      <c r="BP33" s="8">
        <v>336749.75</v>
      </c>
      <c r="BQ33" s="9">
        <v>26</v>
      </c>
      <c r="BR33" s="8">
        <v>197075.6</v>
      </c>
      <c r="BS33" s="9">
        <v>0</v>
      </c>
      <c r="BT33" s="40">
        <v>0</v>
      </c>
      <c r="BU33" s="9"/>
      <c r="BV33" s="8"/>
      <c r="BW33" s="9">
        <v>0</v>
      </c>
      <c r="BX33" s="40">
        <v>0</v>
      </c>
      <c r="BY33" s="9"/>
      <c r="BZ33" s="8"/>
      <c r="CA33" s="8">
        <f t="shared" si="15"/>
        <v>683891.86</v>
      </c>
      <c r="CB33" s="8">
        <f t="shared" si="16"/>
        <v>486816.25</v>
      </c>
      <c r="CC33" s="9">
        <v>303</v>
      </c>
      <c r="CD33" s="8">
        <v>156542.1</v>
      </c>
      <c r="CE33" s="9">
        <v>78</v>
      </c>
      <c r="CF33" s="8">
        <v>32838.17</v>
      </c>
      <c r="CG33" s="9">
        <v>314</v>
      </c>
      <c r="CH33" s="8">
        <v>297435.98</v>
      </c>
      <c r="CI33" s="9">
        <v>27</v>
      </c>
      <c r="CJ33" s="8">
        <v>197075.61</v>
      </c>
      <c r="CK33" s="9">
        <v>0</v>
      </c>
      <c r="CL33" s="40">
        <v>0</v>
      </c>
      <c r="CM33" s="9"/>
      <c r="CN33" s="8"/>
      <c r="CO33" s="9">
        <v>0</v>
      </c>
      <c r="CP33" s="40">
        <v>0</v>
      </c>
      <c r="CQ33" s="9"/>
      <c r="CR33" s="8"/>
    </row>
    <row r="34" spans="1:96" ht="15" customHeight="1" x14ac:dyDescent="0.25">
      <c r="A34" s="12">
        <v>24</v>
      </c>
      <c r="B34" s="18" t="s">
        <v>26</v>
      </c>
      <c r="C34" s="12">
        <v>330332</v>
      </c>
      <c r="D34" s="25" t="s">
        <v>156</v>
      </c>
      <c r="E34" s="25" t="s">
        <v>155</v>
      </c>
      <c r="F34" s="31" t="s">
        <v>157</v>
      </c>
      <c r="G34" s="8">
        <f t="shared" si="6"/>
        <v>11302725.619999999</v>
      </c>
      <c r="H34" s="8">
        <f t="shared" si="7"/>
        <v>0</v>
      </c>
      <c r="I34" s="9">
        <f t="shared" si="8"/>
        <v>0</v>
      </c>
      <c r="J34" s="8">
        <f t="shared" si="8"/>
        <v>0</v>
      </c>
      <c r="K34" s="9">
        <f t="shared" si="8"/>
        <v>0</v>
      </c>
      <c r="L34" s="8">
        <f t="shared" si="8"/>
        <v>0</v>
      </c>
      <c r="M34" s="9">
        <f t="shared" si="8"/>
        <v>0</v>
      </c>
      <c r="N34" s="8">
        <f t="shared" si="8"/>
        <v>0</v>
      </c>
      <c r="O34" s="9">
        <f t="shared" si="8"/>
        <v>0</v>
      </c>
      <c r="P34" s="8">
        <f t="shared" si="8"/>
        <v>0</v>
      </c>
      <c r="Q34" s="9">
        <f t="shared" si="8"/>
        <v>0</v>
      </c>
      <c r="R34" s="8">
        <f t="shared" si="8"/>
        <v>0</v>
      </c>
      <c r="S34" s="9">
        <f t="shared" si="8"/>
        <v>0</v>
      </c>
      <c r="T34" s="8">
        <f t="shared" si="8"/>
        <v>0</v>
      </c>
      <c r="U34" s="9">
        <f t="shared" si="8"/>
        <v>0</v>
      </c>
      <c r="V34" s="8">
        <f t="shared" si="8"/>
        <v>0</v>
      </c>
      <c r="W34" s="9">
        <f t="shared" si="8"/>
        <v>6322</v>
      </c>
      <c r="X34" s="8">
        <f t="shared" si="8"/>
        <v>11302725.619999999</v>
      </c>
      <c r="Y34" s="8">
        <f t="shared" si="9"/>
        <v>2846186.41</v>
      </c>
      <c r="Z34" s="8">
        <f t="shared" si="10"/>
        <v>0</v>
      </c>
      <c r="AA34" s="9">
        <v>0</v>
      </c>
      <c r="AB34" s="8">
        <v>0</v>
      </c>
      <c r="AC34" s="9">
        <v>0</v>
      </c>
      <c r="AD34" s="8">
        <v>0</v>
      </c>
      <c r="AE34" s="9">
        <v>0</v>
      </c>
      <c r="AF34" s="8">
        <v>0</v>
      </c>
      <c r="AG34" s="9">
        <v>0</v>
      </c>
      <c r="AH34" s="8">
        <v>0</v>
      </c>
      <c r="AI34" s="9">
        <v>0</v>
      </c>
      <c r="AJ34" s="40">
        <v>0</v>
      </c>
      <c r="AK34" s="9"/>
      <c r="AL34" s="8"/>
      <c r="AM34" s="9">
        <v>0</v>
      </c>
      <c r="AN34" s="40">
        <v>0</v>
      </c>
      <c r="AO34" s="9">
        <v>1581</v>
      </c>
      <c r="AP34" s="8">
        <v>2846186.41</v>
      </c>
      <c r="AQ34" s="8">
        <f t="shared" si="11"/>
        <v>2846186.41</v>
      </c>
      <c r="AR34" s="8">
        <f t="shared" si="12"/>
        <v>0</v>
      </c>
      <c r="AS34" s="9">
        <v>0</v>
      </c>
      <c r="AT34" s="8">
        <v>0</v>
      </c>
      <c r="AU34" s="9">
        <v>0</v>
      </c>
      <c r="AV34" s="8">
        <v>0</v>
      </c>
      <c r="AW34" s="9">
        <v>0</v>
      </c>
      <c r="AX34" s="8">
        <v>0</v>
      </c>
      <c r="AY34" s="9">
        <v>0</v>
      </c>
      <c r="AZ34" s="8">
        <v>0</v>
      </c>
      <c r="BA34" s="9">
        <v>0</v>
      </c>
      <c r="BB34" s="40">
        <v>0</v>
      </c>
      <c r="BC34" s="9"/>
      <c r="BD34" s="8"/>
      <c r="BE34" s="9">
        <v>0</v>
      </c>
      <c r="BF34" s="40">
        <v>0</v>
      </c>
      <c r="BG34" s="9">
        <v>1581</v>
      </c>
      <c r="BH34" s="8">
        <v>2846186.41</v>
      </c>
      <c r="BI34" s="8">
        <f t="shared" si="13"/>
        <v>2805176.4</v>
      </c>
      <c r="BJ34" s="8">
        <f t="shared" si="14"/>
        <v>0</v>
      </c>
      <c r="BK34" s="9">
        <v>0</v>
      </c>
      <c r="BL34" s="8">
        <v>0</v>
      </c>
      <c r="BM34" s="9">
        <v>0</v>
      </c>
      <c r="BN34" s="8">
        <v>0</v>
      </c>
      <c r="BO34" s="9">
        <v>0</v>
      </c>
      <c r="BP34" s="8">
        <v>0</v>
      </c>
      <c r="BQ34" s="9">
        <v>0</v>
      </c>
      <c r="BR34" s="8">
        <v>0</v>
      </c>
      <c r="BS34" s="9">
        <v>0</v>
      </c>
      <c r="BT34" s="40">
        <v>0</v>
      </c>
      <c r="BU34" s="9"/>
      <c r="BV34" s="8"/>
      <c r="BW34" s="9">
        <v>0</v>
      </c>
      <c r="BX34" s="40">
        <v>0</v>
      </c>
      <c r="BY34" s="9">
        <v>1580</v>
      </c>
      <c r="BZ34" s="8">
        <v>2805176.4</v>
      </c>
      <c r="CA34" s="8">
        <f t="shared" si="15"/>
        <v>2805176.4</v>
      </c>
      <c r="CB34" s="8">
        <f t="shared" si="16"/>
        <v>0</v>
      </c>
      <c r="CC34" s="9">
        <v>0</v>
      </c>
      <c r="CD34" s="8">
        <v>0</v>
      </c>
      <c r="CE34" s="9">
        <v>0</v>
      </c>
      <c r="CF34" s="8">
        <v>0</v>
      </c>
      <c r="CG34" s="9">
        <v>0</v>
      </c>
      <c r="CH34" s="8">
        <v>0</v>
      </c>
      <c r="CI34" s="9">
        <v>0</v>
      </c>
      <c r="CJ34" s="8">
        <v>0</v>
      </c>
      <c r="CK34" s="9">
        <v>0</v>
      </c>
      <c r="CL34" s="40">
        <v>0</v>
      </c>
      <c r="CM34" s="9"/>
      <c r="CN34" s="8"/>
      <c r="CO34" s="9">
        <v>0</v>
      </c>
      <c r="CP34" s="40">
        <v>0</v>
      </c>
      <c r="CQ34" s="9">
        <v>1580</v>
      </c>
      <c r="CR34" s="8">
        <v>2805176.4</v>
      </c>
    </row>
    <row r="35" spans="1:96" ht="15" customHeight="1" x14ac:dyDescent="0.25">
      <c r="A35" s="12">
        <v>25</v>
      </c>
      <c r="B35" s="18" t="s">
        <v>27</v>
      </c>
      <c r="C35" s="12">
        <v>330114</v>
      </c>
      <c r="D35" s="25" t="s">
        <v>156</v>
      </c>
      <c r="E35" s="25" t="s">
        <v>160</v>
      </c>
      <c r="F35" s="31" t="s">
        <v>157</v>
      </c>
      <c r="G35" s="8">
        <f t="shared" si="6"/>
        <v>422147.28</v>
      </c>
      <c r="H35" s="8">
        <f t="shared" si="7"/>
        <v>27064.19</v>
      </c>
      <c r="I35" s="9">
        <f t="shared" si="8"/>
        <v>131</v>
      </c>
      <c r="J35" s="8">
        <f t="shared" si="8"/>
        <v>6746.62</v>
      </c>
      <c r="K35" s="9">
        <f t="shared" si="8"/>
        <v>1</v>
      </c>
      <c r="L35" s="8">
        <f t="shared" si="8"/>
        <v>450.33</v>
      </c>
      <c r="M35" s="9">
        <f t="shared" si="8"/>
        <v>102</v>
      </c>
      <c r="N35" s="8">
        <f t="shared" si="8"/>
        <v>19867.240000000002</v>
      </c>
      <c r="O35" s="9">
        <f t="shared" si="8"/>
        <v>2</v>
      </c>
      <c r="P35" s="8">
        <f t="shared" si="8"/>
        <v>14298</v>
      </c>
      <c r="Q35" s="9">
        <f t="shared" si="8"/>
        <v>29</v>
      </c>
      <c r="R35" s="8">
        <f t="shared" si="8"/>
        <v>380785.09</v>
      </c>
      <c r="S35" s="9">
        <f t="shared" si="8"/>
        <v>0</v>
      </c>
      <c r="T35" s="8">
        <f t="shared" si="8"/>
        <v>0</v>
      </c>
      <c r="U35" s="9">
        <f t="shared" si="8"/>
        <v>0</v>
      </c>
      <c r="V35" s="8">
        <f t="shared" si="8"/>
        <v>0</v>
      </c>
      <c r="W35" s="9">
        <f t="shared" si="8"/>
        <v>0</v>
      </c>
      <c r="X35" s="8">
        <f t="shared" si="8"/>
        <v>0</v>
      </c>
      <c r="Y35" s="8">
        <f t="shared" si="9"/>
        <v>109111.32</v>
      </c>
      <c r="Z35" s="8">
        <f t="shared" si="10"/>
        <v>6766.05</v>
      </c>
      <c r="AA35" s="9">
        <v>33</v>
      </c>
      <c r="AB35" s="8">
        <v>1686.66</v>
      </c>
      <c r="AC35" s="9">
        <v>0</v>
      </c>
      <c r="AD35" s="8">
        <v>112.58</v>
      </c>
      <c r="AE35" s="9">
        <v>26</v>
      </c>
      <c r="AF35" s="8">
        <v>4966.8100000000004</v>
      </c>
      <c r="AG35" s="9">
        <v>1</v>
      </c>
      <c r="AH35" s="8">
        <v>7149</v>
      </c>
      <c r="AI35" s="9">
        <v>7</v>
      </c>
      <c r="AJ35" s="40">
        <v>95196.27</v>
      </c>
      <c r="AK35" s="9"/>
      <c r="AL35" s="8"/>
      <c r="AM35" s="9">
        <v>0</v>
      </c>
      <c r="AN35" s="40">
        <v>0</v>
      </c>
      <c r="AO35" s="9"/>
      <c r="AP35" s="8">
        <v>0</v>
      </c>
      <c r="AQ35" s="8">
        <f t="shared" si="11"/>
        <v>109111.32</v>
      </c>
      <c r="AR35" s="8">
        <f t="shared" si="12"/>
        <v>6766.05</v>
      </c>
      <c r="AS35" s="9">
        <v>33</v>
      </c>
      <c r="AT35" s="8">
        <v>1686.66</v>
      </c>
      <c r="AU35" s="9">
        <v>0</v>
      </c>
      <c r="AV35" s="8">
        <v>112.58</v>
      </c>
      <c r="AW35" s="9">
        <v>26</v>
      </c>
      <c r="AX35" s="8">
        <v>4966.8100000000004</v>
      </c>
      <c r="AY35" s="9">
        <v>1</v>
      </c>
      <c r="AZ35" s="8">
        <v>7149</v>
      </c>
      <c r="BA35" s="9">
        <v>7</v>
      </c>
      <c r="BB35" s="40">
        <v>95196.27</v>
      </c>
      <c r="BC35" s="9"/>
      <c r="BD35" s="8"/>
      <c r="BE35" s="9">
        <v>0</v>
      </c>
      <c r="BF35" s="40">
        <v>0</v>
      </c>
      <c r="BG35" s="9"/>
      <c r="BH35" s="8">
        <v>0</v>
      </c>
      <c r="BI35" s="8">
        <f t="shared" si="13"/>
        <v>101962.32</v>
      </c>
      <c r="BJ35" s="8">
        <f t="shared" si="14"/>
        <v>6766.05</v>
      </c>
      <c r="BK35" s="9">
        <v>33</v>
      </c>
      <c r="BL35" s="8">
        <v>1686.66</v>
      </c>
      <c r="BM35" s="9">
        <v>0</v>
      </c>
      <c r="BN35" s="8">
        <v>112.58</v>
      </c>
      <c r="BO35" s="9">
        <v>26</v>
      </c>
      <c r="BP35" s="8">
        <v>4966.8100000000004</v>
      </c>
      <c r="BQ35" s="9"/>
      <c r="BR35" s="8"/>
      <c r="BS35" s="9">
        <v>7</v>
      </c>
      <c r="BT35" s="40">
        <v>95196.27</v>
      </c>
      <c r="BU35" s="9"/>
      <c r="BV35" s="8"/>
      <c r="BW35" s="9">
        <v>0</v>
      </c>
      <c r="BX35" s="40">
        <v>0</v>
      </c>
      <c r="BY35" s="9">
        <v>0</v>
      </c>
      <c r="BZ35" s="8">
        <v>0</v>
      </c>
      <c r="CA35" s="8">
        <f t="shared" si="15"/>
        <v>101962.32</v>
      </c>
      <c r="CB35" s="8">
        <f t="shared" si="16"/>
        <v>6766.04</v>
      </c>
      <c r="CC35" s="9">
        <v>32</v>
      </c>
      <c r="CD35" s="8">
        <v>1686.64</v>
      </c>
      <c r="CE35" s="9">
        <v>1</v>
      </c>
      <c r="CF35" s="8">
        <v>112.59</v>
      </c>
      <c r="CG35" s="9">
        <v>24</v>
      </c>
      <c r="CH35" s="8">
        <v>4966.8100000000004</v>
      </c>
      <c r="CI35" s="9">
        <v>0</v>
      </c>
      <c r="CJ35" s="8">
        <v>0</v>
      </c>
      <c r="CK35" s="9">
        <v>8</v>
      </c>
      <c r="CL35" s="40">
        <v>95196.28</v>
      </c>
      <c r="CM35" s="9"/>
      <c r="CN35" s="8"/>
      <c r="CO35" s="9">
        <v>0</v>
      </c>
      <c r="CP35" s="40">
        <v>0</v>
      </c>
      <c r="CQ35" s="9">
        <v>0</v>
      </c>
      <c r="CR35" s="8">
        <v>0</v>
      </c>
    </row>
    <row r="36" spans="1:96" ht="15" customHeight="1" x14ac:dyDescent="0.25">
      <c r="A36" s="12">
        <v>26</v>
      </c>
      <c r="B36" s="18" t="s">
        <v>28</v>
      </c>
      <c r="C36" s="12">
        <v>330337</v>
      </c>
      <c r="D36" s="25" t="s">
        <v>156</v>
      </c>
      <c r="E36" s="25" t="s">
        <v>161</v>
      </c>
      <c r="F36" s="31" t="s">
        <v>157</v>
      </c>
      <c r="G36" s="8">
        <f t="shared" si="6"/>
        <v>2268730.62</v>
      </c>
      <c r="H36" s="8">
        <f t="shared" si="7"/>
        <v>0</v>
      </c>
      <c r="I36" s="9">
        <f t="shared" si="8"/>
        <v>0</v>
      </c>
      <c r="J36" s="8">
        <f t="shared" si="8"/>
        <v>0</v>
      </c>
      <c r="K36" s="9">
        <f t="shared" si="8"/>
        <v>0</v>
      </c>
      <c r="L36" s="8">
        <f t="shared" si="8"/>
        <v>0</v>
      </c>
      <c r="M36" s="9">
        <f t="shared" si="8"/>
        <v>0</v>
      </c>
      <c r="N36" s="8">
        <f t="shared" si="8"/>
        <v>0</v>
      </c>
      <c r="O36" s="9">
        <f t="shared" si="8"/>
        <v>28</v>
      </c>
      <c r="P36" s="8">
        <f t="shared" si="8"/>
        <v>1164090.0900000001</v>
      </c>
      <c r="Q36" s="9">
        <f t="shared" si="8"/>
        <v>16</v>
      </c>
      <c r="R36" s="8">
        <f t="shared" si="8"/>
        <v>1104640.53</v>
      </c>
      <c r="S36" s="9">
        <f t="shared" si="8"/>
        <v>0</v>
      </c>
      <c r="T36" s="8">
        <f t="shared" si="8"/>
        <v>0</v>
      </c>
      <c r="U36" s="9">
        <f t="shared" si="8"/>
        <v>13</v>
      </c>
      <c r="V36" s="8">
        <f t="shared" si="8"/>
        <v>956491.9</v>
      </c>
      <c r="W36" s="9">
        <f t="shared" si="8"/>
        <v>0</v>
      </c>
      <c r="X36" s="8">
        <f t="shared" si="8"/>
        <v>0</v>
      </c>
      <c r="Y36" s="8">
        <f t="shared" si="9"/>
        <v>567182.65</v>
      </c>
      <c r="Z36" s="8">
        <f t="shared" si="10"/>
        <v>0</v>
      </c>
      <c r="AA36" s="9">
        <v>0</v>
      </c>
      <c r="AB36" s="8">
        <v>0</v>
      </c>
      <c r="AC36" s="9">
        <v>0</v>
      </c>
      <c r="AD36" s="8">
        <v>0</v>
      </c>
      <c r="AE36" s="9">
        <v>0</v>
      </c>
      <c r="AF36" s="8">
        <v>0</v>
      </c>
      <c r="AG36" s="9">
        <v>7</v>
      </c>
      <c r="AH36" s="8">
        <v>291022.52</v>
      </c>
      <c r="AI36" s="9">
        <v>4</v>
      </c>
      <c r="AJ36" s="40">
        <v>276160.13</v>
      </c>
      <c r="AK36" s="9"/>
      <c r="AL36" s="8"/>
      <c r="AM36" s="9">
        <v>3</v>
      </c>
      <c r="AN36" s="40">
        <v>239122.98</v>
      </c>
      <c r="AO36" s="9"/>
      <c r="AP36" s="8">
        <v>0</v>
      </c>
      <c r="AQ36" s="8">
        <f t="shared" si="11"/>
        <v>567182.65</v>
      </c>
      <c r="AR36" s="8">
        <f t="shared" si="12"/>
        <v>0</v>
      </c>
      <c r="AS36" s="9">
        <v>0</v>
      </c>
      <c r="AT36" s="8">
        <v>0</v>
      </c>
      <c r="AU36" s="9">
        <v>0</v>
      </c>
      <c r="AV36" s="8">
        <v>0</v>
      </c>
      <c r="AW36" s="9">
        <v>0</v>
      </c>
      <c r="AX36" s="8">
        <v>0</v>
      </c>
      <c r="AY36" s="9">
        <v>7</v>
      </c>
      <c r="AZ36" s="8">
        <v>291022.52</v>
      </c>
      <c r="BA36" s="9">
        <v>4</v>
      </c>
      <c r="BB36" s="40">
        <v>276160.13</v>
      </c>
      <c r="BC36" s="9"/>
      <c r="BD36" s="8"/>
      <c r="BE36" s="9">
        <v>3</v>
      </c>
      <c r="BF36" s="40">
        <v>239122.98</v>
      </c>
      <c r="BG36" s="9"/>
      <c r="BH36" s="8">
        <v>0</v>
      </c>
      <c r="BI36" s="8">
        <f t="shared" si="13"/>
        <v>567182.65</v>
      </c>
      <c r="BJ36" s="8">
        <f t="shared" si="14"/>
        <v>0</v>
      </c>
      <c r="BK36" s="9">
        <v>0</v>
      </c>
      <c r="BL36" s="8">
        <v>0</v>
      </c>
      <c r="BM36" s="9">
        <v>0</v>
      </c>
      <c r="BN36" s="8">
        <v>0</v>
      </c>
      <c r="BO36" s="9">
        <v>0</v>
      </c>
      <c r="BP36" s="8">
        <v>0</v>
      </c>
      <c r="BQ36" s="9">
        <v>7</v>
      </c>
      <c r="BR36" s="8">
        <v>291022.52</v>
      </c>
      <c r="BS36" s="9">
        <v>4</v>
      </c>
      <c r="BT36" s="40">
        <v>276160.13</v>
      </c>
      <c r="BU36" s="9"/>
      <c r="BV36" s="8"/>
      <c r="BW36" s="9">
        <v>3</v>
      </c>
      <c r="BX36" s="40">
        <v>239122.98</v>
      </c>
      <c r="BY36" s="9">
        <v>0</v>
      </c>
      <c r="BZ36" s="8">
        <v>0</v>
      </c>
      <c r="CA36" s="8">
        <f t="shared" si="15"/>
        <v>567182.67000000004</v>
      </c>
      <c r="CB36" s="8">
        <f t="shared" si="16"/>
        <v>0</v>
      </c>
      <c r="CC36" s="9">
        <v>0</v>
      </c>
      <c r="CD36" s="8">
        <v>0</v>
      </c>
      <c r="CE36" s="9">
        <v>0</v>
      </c>
      <c r="CF36" s="8">
        <v>0</v>
      </c>
      <c r="CG36" s="9">
        <v>0</v>
      </c>
      <c r="CH36" s="8">
        <v>0</v>
      </c>
      <c r="CI36" s="9">
        <v>7</v>
      </c>
      <c r="CJ36" s="8">
        <v>291022.53000000003</v>
      </c>
      <c r="CK36" s="9">
        <v>4</v>
      </c>
      <c r="CL36" s="40">
        <v>276160.14</v>
      </c>
      <c r="CM36" s="9"/>
      <c r="CN36" s="8"/>
      <c r="CO36" s="9">
        <v>4</v>
      </c>
      <c r="CP36" s="40">
        <v>239122.96</v>
      </c>
      <c r="CQ36" s="9">
        <v>0</v>
      </c>
      <c r="CR36" s="8">
        <v>0</v>
      </c>
    </row>
    <row r="37" spans="1:96" ht="15" customHeight="1" x14ac:dyDescent="0.25">
      <c r="A37" s="12">
        <v>27</v>
      </c>
      <c r="B37" s="18" t="s">
        <v>138</v>
      </c>
      <c r="C37" s="12">
        <v>330398</v>
      </c>
      <c r="D37" s="25" t="s">
        <v>156</v>
      </c>
      <c r="E37" s="25" t="s">
        <v>161</v>
      </c>
      <c r="F37" s="31" t="s">
        <v>157</v>
      </c>
      <c r="G37" s="8">
        <f t="shared" si="6"/>
        <v>3394942.53</v>
      </c>
      <c r="H37" s="8">
        <f t="shared" si="7"/>
        <v>0</v>
      </c>
      <c r="I37" s="9">
        <f t="shared" si="8"/>
        <v>0</v>
      </c>
      <c r="J37" s="8">
        <f t="shared" si="8"/>
        <v>0</v>
      </c>
      <c r="K37" s="9">
        <f t="shared" si="8"/>
        <v>0</v>
      </c>
      <c r="L37" s="8">
        <f t="shared" si="8"/>
        <v>0</v>
      </c>
      <c r="M37" s="9">
        <f t="shared" si="8"/>
        <v>0</v>
      </c>
      <c r="N37" s="8">
        <f t="shared" si="8"/>
        <v>0</v>
      </c>
      <c r="O37" s="9">
        <f t="shared" si="8"/>
        <v>40</v>
      </c>
      <c r="P37" s="8">
        <f t="shared" si="8"/>
        <v>3394942.53</v>
      </c>
      <c r="Q37" s="9">
        <f t="shared" si="8"/>
        <v>0</v>
      </c>
      <c r="R37" s="8">
        <f t="shared" si="8"/>
        <v>0</v>
      </c>
      <c r="S37" s="9">
        <f t="shared" si="8"/>
        <v>0</v>
      </c>
      <c r="T37" s="8">
        <f t="shared" si="8"/>
        <v>0</v>
      </c>
      <c r="U37" s="9">
        <f t="shared" si="8"/>
        <v>0</v>
      </c>
      <c r="V37" s="8">
        <f t="shared" si="8"/>
        <v>0</v>
      </c>
      <c r="W37" s="9">
        <f t="shared" si="8"/>
        <v>0</v>
      </c>
      <c r="X37" s="8">
        <f t="shared" si="8"/>
        <v>0</v>
      </c>
      <c r="Y37" s="8">
        <f t="shared" si="9"/>
        <v>848735.63</v>
      </c>
      <c r="Z37" s="8">
        <f t="shared" si="10"/>
        <v>0</v>
      </c>
      <c r="AA37" s="9">
        <v>0</v>
      </c>
      <c r="AB37" s="8">
        <v>0</v>
      </c>
      <c r="AC37" s="9">
        <v>0</v>
      </c>
      <c r="AD37" s="8">
        <v>0</v>
      </c>
      <c r="AE37" s="9">
        <v>0</v>
      </c>
      <c r="AF37" s="8">
        <v>0</v>
      </c>
      <c r="AG37" s="9">
        <v>10</v>
      </c>
      <c r="AH37" s="8">
        <v>848735.63</v>
      </c>
      <c r="AI37" s="9">
        <v>0</v>
      </c>
      <c r="AJ37" s="40">
        <v>0</v>
      </c>
      <c r="AK37" s="9"/>
      <c r="AL37" s="8"/>
      <c r="AM37" s="9">
        <v>0</v>
      </c>
      <c r="AN37" s="40">
        <v>0</v>
      </c>
      <c r="AO37" s="9"/>
      <c r="AP37" s="8">
        <v>0</v>
      </c>
      <c r="AQ37" s="8">
        <f t="shared" si="11"/>
        <v>848735.63</v>
      </c>
      <c r="AR37" s="8">
        <f t="shared" si="12"/>
        <v>0</v>
      </c>
      <c r="AS37" s="9">
        <v>0</v>
      </c>
      <c r="AT37" s="8">
        <v>0</v>
      </c>
      <c r="AU37" s="9">
        <v>0</v>
      </c>
      <c r="AV37" s="8">
        <v>0</v>
      </c>
      <c r="AW37" s="9">
        <v>0</v>
      </c>
      <c r="AX37" s="8">
        <v>0</v>
      </c>
      <c r="AY37" s="9">
        <v>10</v>
      </c>
      <c r="AZ37" s="8">
        <v>848735.63</v>
      </c>
      <c r="BA37" s="9">
        <v>0</v>
      </c>
      <c r="BB37" s="40">
        <v>0</v>
      </c>
      <c r="BC37" s="9"/>
      <c r="BD37" s="8"/>
      <c r="BE37" s="9">
        <v>0</v>
      </c>
      <c r="BF37" s="40">
        <v>0</v>
      </c>
      <c r="BG37" s="9"/>
      <c r="BH37" s="8">
        <v>0</v>
      </c>
      <c r="BI37" s="8">
        <f t="shared" si="13"/>
        <v>848735.63</v>
      </c>
      <c r="BJ37" s="8">
        <f t="shared" si="14"/>
        <v>0</v>
      </c>
      <c r="BK37" s="9">
        <v>0</v>
      </c>
      <c r="BL37" s="8">
        <v>0</v>
      </c>
      <c r="BM37" s="9">
        <v>0</v>
      </c>
      <c r="BN37" s="8">
        <v>0</v>
      </c>
      <c r="BO37" s="9">
        <v>0</v>
      </c>
      <c r="BP37" s="8">
        <v>0</v>
      </c>
      <c r="BQ37" s="9">
        <v>10</v>
      </c>
      <c r="BR37" s="8">
        <v>848735.63</v>
      </c>
      <c r="BS37" s="9">
        <v>0</v>
      </c>
      <c r="BT37" s="40">
        <v>0</v>
      </c>
      <c r="BU37" s="9"/>
      <c r="BV37" s="8"/>
      <c r="BW37" s="9">
        <v>0</v>
      </c>
      <c r="BX37" s="40">
        <v>0</v>
      </c>
      <c r="BY37" s="9">
        <v>0</v>
      </c>
      <c r="BZ37" s="8">
        <v>0</v>
      </c>
      <c r="CA37" s="8">
        <f t="shared" si="15"/>
        <v>848735.64</v>
      </c>
      <c r="CB37" s="8">
        <f t="shared" si="16"/>
        <v>0</v>
      </c>
      <c r="CC37" s="9">
        <v>0</v>
      </c>
      <c r="CD37" s="8">
        <v>0</v>
      </c>
      <c r="CE37" s="9">
        <v>0</v>
      </c>
      <c r="CF37" s="8">
        <v>0</v>
      </c>
      <c r="CG37" s="9">
        <v>0</v>
      </c>
      <c r="CH37" s="8">
        <v>0</v>
      </c>
      <c r="CI37" s="9">
        <v>10</v>
      </c>
      <c r="CJ37" s="8">
        <v>848735.64</v>
      </c>
      <c r="CK37" s="9">
        <v>0</v>
      </c>
      <c r="CL37" s="40">
        <v>0</v>
      </c>
      <c r="CM37" s="9"/>
      <c r="CN37" s="8"/>
      <c r="CO37" s="9">
        <v>0</v>
      </c>
      <c r="CP37" s="40">
        <v>0</v>
      </c>
      <c r="CQ37" s="9">
        <v>0</v>
      </c>
      <c r="CR37" s="8">
        <v>0</v>
      </c>
    </row>
    <row r="38" spans="1:96" ht="15" customHeight="1" x14ac:dyDescent="0.25">
      <c r="A38" s="12">
        <v>28</v>
      </c>
      <c r="B38" s="18" t="s">
        <v>29</v>
      </c>
      <c r="C38" s="12">
        <v>330364</v>
      </c>
      <c r="D38" s="25" t="s">
        <v>156</v>
      </c>
      <c r="E38" s="25" t="s">
        <v>161</v>
      </c>
      <c r="F38" s="31" t="s">
        <v>157</v>
      </c>
      <c r="G38" s="8">
        <f t="shared" si="6"/>
        <v>3056424.39</v>
      </c>
      <c r="H38" s="8">
        <f t="shared" si="7"/>
        <v>0</v>
      </c>
      <c r="I38" s="9">
        <f t="shared" si="8"/>
        <v>0</v>
      </c>
      <c r="J38" s="8">
        <f t="shared" si="8"/>
        <v>0</v>
      </c>
      <c r="K38" s="9">
        <f t="shared" si="8"/>
        <v>0</v>
      </c>
      <c r="L38" s="8">
        <f t="shared" si="8"/>
        <v>0</v>
      </c>
      <c r="M38" s="9">
        <f t="shared" si="8"/>
        <v>0</v>
      </c>
      <c r="N38" s="8">
        <f t="shared" si="8"/>
        <v>0</v>
      </c>
      <c r="O38" s="9">
        <f t="shared" si="8"/>
        <v>33</v>
      </c>
      <c r="P38" s="8">
        <f t="shared" si="8"/>
        <v>3056424.39</v>
      </c>
      <c r="Q38" s="9">
        <f t="shared" si="8"/>
        <v>0</v>
      </c>
      <c r="R38" s="8">
        <f t="shared" si="8"/>
        <v>0</v>
      </c>
      <c r="S38" s="9">
        <f t="shared" si="8"/>
        <v>0</v>
      </c>
      <c r="T38" s="8">
        <f t="shared" si="8"/>
        <v>0</v>
      </c>
      <c r="U38" s="9">
        <f t="shared" si="8"/>
        <v>0</v>
      </c>
      <c r="V38" s="8">
        <f t="shared" si="8"/>
        <v>0</v>
      </c>
      <c r="W38" s="9">
        <f t="shared" si="8"/>
        <v>0</v>
      </c>
      <c r="X38" s="8">
        <f t="shared" si="8"/>
        <v>0</v>
      </c>
      <c r="Y38" s="8">
        <f t="shared" si="9"/>
        <v>764106.1</v>
      </c>
      <c r="Z38" s="8">
        <f t="shared" si="10"/>
        <v>0</v>
      </c>
      <c r="AA38" s="9">
        <v>0</v>
      </c>
      <c r="AB38" s="8">
        <v>0</v>
      </c>
      <c r="AC38" s="9">
        <v>0</v>
      </c>
      <c r="AD38" s="8">
        <v>0</v>
      </c>
      <c r="AE38" s="9">
        <v>0</v>
      </c>
      <c r="AF38" s="8">
        <v>0</v>
      </c>
      <c r="AG38" s="9">
        <v>8</v>
      </c>
      <c r="AH38" s="8">
        <v>764106.1</v>
      </c>
      <c r="AI38" s="9">
        <v>0</v>
      </c>
      <c r="AJ38" s="40">
        <v>0</v>
      </c>
      <c r="AK38" s="9"/>
      <c r="AL38" s="8"/>
      <c r="AM38" s="9">
        <v>0</v>
      </c>
      <c r="AN38" s="40">
        <v>0</v>
      </c>
      <c r="AO38" s="9"/>
      <c r="AP38" s="8">
        <v>0</v>
      </c>
      <c r="AQ38" s="8">
        <f t="shared" si="11"/>
        <v>764106.1</v>
      </c>
      <c r="AR38" s="8">
        <f t="shared" si="12"/>
        <v>0</v>
      </c>
      <c r="AS38" s="9">
        <v>0</v>
      </c>
      <c r="AT38" s="8">
        <v>0</v>
      </c>
      <c r="AU38" s="9">
        <v>0</v>
      </c>
      <c r="AV38" s="8">
        <v>0</v>
      </c>
      <c r="AW38" s="9">
        <v>0</v>
      </c>
      <c r="AX38" s="8">
        <v>0</v>
      </c>
      <c r="AY38" s="9">
        <v>8</v>
      </c>
      <c r="AZ38" s="8">
        <v>764106.1</v>
      </c>
      <c r="BA38" s="9">
        <v>0</v>
      </c>
      <c r="BB38" s="40">
        <v>0</v>
      </c>
      <c r="BC38" s="9"/>
      <c r="BD38" s="8"/>
      <c r="BE38" s="9">
        <v>0</v>
      </c>
      <c r="BF38" s="40">
        <v>0</v>
      </c>
      <c r="BG38" s="9"/>
      <c r="BH38" s="8">
        <v>0</v>
      </c>
      <c r="BI38" s="8">
        <f t="shared" si="13"/>
        <v>764106.1</v>
      </c>
      <c r="BJ38" s="8">
        <f t="shared" si="14"/>
        <v>0</v>
      </c>
      <c r="BK38" s="9">
        <v>0</v>
      </c>
      <c r="BL38" s="8">
        <v>0</v>
      </c>
      <c r="BM38" s="9">
        <v>0</v>
      </c>
      <c r="BN38" s="8">
        <v>0</v>
      </c>
      <c r="BO38" s="9">
        <v>0</v>
      </c>
      <c r="BP38" s="8">
        <v>0</v>
      </c>
      <c r="BQ38" s="9">
        <v>8</v>
      </c>
      <c r="BR38" s="8">
        <v>764106.1</v>
      </c>
      <c r="BS38" s="9">
        <v>0</v>
      </c>
      <c r="BT38" s="40">
        <v>0</v>
      </c>
      <c r="BU38" s="9"/>
      <c r="BV38" s="8"/>
      <c r="BW38" s="9">
        <v>0</v>
      </c>
      <c r="BX38" s="40">
        <v>0</v>
      </c>
      <c r="BY38" s="9">
        <v>0</v>
      </c>
      <c r="BZ38" s="8">
        <v>0</v>
      </c>
      <c r="CA38" s="8">
        <f t="shared" si="15"/>
        <v>764106.09</v>
      </c>
      <c r="CB38" s="8">
        <f t="shared" si="16"/>
        <v>0</v>
      </c>
      <c r="CC38" s="9">
        <v>0</v>
      </c>
      <c r="CD38" s="8">
        <v>0</v>
      </c>
      <c r="CE38" s="9">
        <v>0</v>
      </c>
      <c r="CF38" s="8">
        <v>0</v>
      </c>
      <c r="CG38" s="9">
        <v>0</v>
      </c>
      <c r="CH38" s="8">
        <v>0</v>
      </c>
      <c r="CI38" s="9">
        <v>9</v>
      </c>
      <c r="CJ38" s="8">
        <v>764106.09</v>
      </c>
      <c r="CK38" s="9">
        <v>0</v>
      </c>
      <c r="CL38" s="40">
        <v>0</v>
      </c>
      <c r="CM38" s="9"/>
      <c r="CN38" s="8"/>
      <c r="CO38" s="9">
        <v>0</v>
      </c>
      <c r="CP38" s="40">
        <v>0</v>
      </c>
      <c r="CQ38" s="9">
        <v>0</v>
      </c>
      <c r="CR38" s="8">
        <v>0</v>
      </c>
    </row>
    <row r="39" spans="1:96" ht="15" customHeight="1" x14ac:dyDescent="0.25">
      <c r="A39" s="12">
        <v>29</v>
      </c>
      <c r="B39" s="18" t="s">
        <v>139</v>
      </c>
      <c r="C39" s="12">
        <v>330419</v>
      </c>
      <c r="D39" s="25" t="s">
        <v>156</v>
      </c>
      <c r="E39" s="25" t="s">
        <v>161</v>
      </c>
      <c r="F39" s="31" t="s">
        <v>157</v>
      </c>
      <c r="G39" s="8">
        <f t="shared" si="6"/>
        <v>871082.7</v>
      </c>
      <c r="H39" s="8">
        <f t="shared" si="7"/>
        <v>871082.7</v>
      </c>
      <c r="I39" s="9">
        <f t="shared" si="8"/>
        <v>0</v>
      </c>
      <c r="J39" s="8">
        <f t="shared" si="8"/>
        <v>0</v>
      </c>
      <c r="K39" s="9">
        <f t="shared" si="8"/>
        <v>0</v>
      </c>
      <c r="L39" s="8">
        <f t="shared" si="8"/>
        <v>0</v>
      </c>
      <c r="M39" s="9">
        <f t="shared" si="8"/>
        <v>0</v>
      </c>
      <c r="N39" s="8">
        <f t="shared" si="8"/>
        <v>871082.7</v>
      </c>
      <c r="O39" s="9">
        <f t="shared" si="8"/>
        <v>0</v>
      </c>
      <c r="P39" s="8">
        <f t="shared" si="8"/>
        <v>0</v>
      </c>
      <c r="Q39" s="9">
        <f t="shared" si="8"/>
        <v>0</v>
      </c>
      <c r="R39" s="8">
        <f t="shared" si="8"/>
        <v>0</v>
      </c>
      <c r="S39" s="9">
        <f t="shared" si="8"/>
        <v>0</v>
      </c>
      <c r="T39" s="8">
        <f t="shared" si="8"/>
        <v>0</v>
      </c>
      <c r="U39" s="9">
        <f t="shared" si="8"/>
        <v>0</v>
      </c>
      <c r="V39" s="8">
        <f t="shared" si="8"/>
        <v>0</v>
      </c>
      <c r="W39" s="9">
        <f t="shared" si="8"/>
        <v>0</v>
      </c>
      <c r="X39" s="8">
        <f t="shared" si="8"/>
        <v>0</v>
      </c>
      <c r="Y39" s="8">
        <f t="shared" si="9"/>
        <v>217770.68</v>
      </c>
      <c r="Z39" s="8">
        <f t="shared" si="10"/>
        <v>217770.68</v>
      </c>
      <c r="AA39" s="9">
        <v>0</v>
      </c>
      <c r="AB39" s="8">
        <v>0</v>
      </c>
      <c r="AC39" s="9">
        <v>0</v>
      </c>
      <c r="AD39" s="8">
        <v>0</v>
      </c>
      <c r="AE39" s="9">
        <v>0</v>
      </c>
      <c r="AF39" s="8">
        <v>217770.68</v>
      </c>
      <c r="AG39" s="9">
        <v>0</v>
      </c>
      <c r="AH39" s="8">
        <v>0</v>
      </c>
      <c r="AI39" s="9">
        <v>0</v>
      </c>
      <c r="AJ39" s="40">
        <v>0</v>
      </c>
      <c r="AK39" s="9"/>
      <c r="AL39" s="8"/>
      <c r="AM39" s="9">
        <v>0</v>
      </c>
      <c r="AN39" s="40">
        <v>0</v>
      </c>
      <c r="AO39" s="9"/>
      <c r="AP39" s="8">
        <v>0</v>
      </c>
      <c r="AQ39" s="8">
        <f t="shared" si="11"/>
        <v>217770.68</v>
      </c>
      <c r="AR39" s="8">
        <f t="shared" si="12"/>
        <v>217770.68</v>
      </c>
      <c r="AS39" s="9">
        <v>0</v>
      </c>
      <c r="AT39" s="8">
        <v>0</v>
      </c>
      <c r="AU39" s="9">
        <v>0</v>
      </c>
      <c r="AV39" s="8">
        <v>0</v>
      </c>
      <c r="AW39" s="9">
        <v>0</v>
      </c>
      <c r="AX39" s="8">
        <v>217770.68</v>
      </c>
      <c r="AY39" s="9">
        <v>0</v>
      </c>
      <c r="AZ39" s="8">
        <v>0</v>
      </c>
      <c r="BA39" s="9">
        <v>0</v>
      </c>
      <c r="BB39" s="40">
        <v>0</v>
      </c>
      <c r="BC39" s="9"/>
      <c r="BD39" s="8"/>
      <c r="BE39" s="9">
        <v>0</v>
      </c>
      <c r="BF39" s="40">
        <v>0</v>
      </c>
      <c r="BG39" s="9"/>
      <c r="BH39" s="8">
        <v>0</v>
      </c>
      <c r="BI39" s="8">
        <f t="shared" si="13"/>
        <v>217770.68</v>
      </c>
      <c r="BJ39" s="8">
        <f t="shared" si="14"/>
        <v>217770.68</v>
      </c>
      <c r="BK39" s="9">
        <v>0</v>
      </c>
      <c r="BL39" s="8">
        <v>0</v>
      </c>
      <c r="BM39" s="9">
        <v>0</v>
      </c>
      <c r="BN39" s="8">
        <v>0</v>
      </c>
      <c r="BO39" s="9">
        <v>0</v>
      </c>
      <c r="BP39" s="8">
        <v>217770.68</v>
      </c>
      <c r="BQ39" s="9">
        <v>0</v>
      </c>
      <c r="BR39" s="8">
        <v>0</v>
      </c>
      <c r="BS39" s="9">
        <v>0</v>
      </c>
      <c r="BT39" s="40">
        <v>0</v>
      </c>
      <c r="BU39" s="9"/>
      <c r="BV39" s="8"/>
      <c r="BW39" s="9">
        <v>0</v>
      </c>
      <c r="BX39" s="40">
        <v>0</v>
      </c>
      <c r="BY39" s="9">
        <v>0</v>
      </c>
      <c r="BZ39" s="8">
        <v>0</v>
      </c>
      <c r="CA39" s="8">
        <f t="shared" si="15"/>
        <v>217770.66</v>
      </c>
      <c r="CB39" s="8">
        <f t="shared" si="16"/>
        <v>217770.66</v>
      </c>
      <c r="CC39" s="9">
        <v>0</v>
      </c>
      <c r="CD39" s="8">
        <v>0</v>
      </c>
      <c r="CE39" s="9">
        <v>0</v>
      </c>
      <c r="CF39" s="8">
        <v>0</v>
      </c>
      <c r="CG39" s="9">
        <v>0</v>
      </c>
      <c r="CH39" s="8">
        <v>217770.66</v>
      </c>
      <c r="CI39" s="9">
        <v>0</v>
      </c>
      <c r="CJ39" s="8">
        <v>0</v>
      </c>
      <c r="CK39" s="9">
        <v>0</v>
      </c>
      <c r="CL39" s="40">
        <v>0</v>
      </c>
      <c r="CM39" s="9"/>
      <c r="CN39" s="8"/>
      <c r="CO39" s="9">
        <v>0</v>
      </c>
      <c r="CP39" s="40">
        <v>0</v>
      </c>
      <c r="CQ39" s="9">
        <v>0</v>
      </c>
      <c r="CR39" s="8">
        <v>0</v>
      </c>
    </row>
    <row r="40" spans="1:96" ht="15" customHeight="1" x14ac:dyDescent="0.25">
      <c r="A40" s="12">
        <v>30</v>
      </c>
      <c r="B40" s="18" t="s">
        <v>30</v>
      </c>
      <c r="C40" s="12">
        <v>330369</v>
      </c>
      <c r="D40" s="25" t="s">
        <v>156</v>
      </c>
      <c r="E40" s="25" t="s">
        <v>161</v>
      </c>
      <c r="F40" s="31" t="s">
        <v>157</v>
      </c>
      <c r="G40" s="8">
        <f t="shared" si="6"/>
        <v>849832.56</v>
      </c>
      <c r="H40" s="8">
        <f t="shared" si="7"/>
        <v>849832.56</v>
      </c>
      <c r="I40" s="9">
        <f t="shared" si="8"/>
        <v>0</v>
      </c>
      <c r="J40" s="8">
        <f t="shared" si="8"/>
        <v>0</v>
      </c>
      <c r="K40" s="9">
        <f t="shared" si="8"/>
        <v>0</v>
      </c>
      <c r="L40" s="8">
        <f t="shared" si="8"/>
        <v>0</v>
      </c>
      <c r="M40" s="9">
        <f t="shared" si="8"/>
        <v>0</v>
      </c>
      <c r="N40" s="8">
        <f t="shared" si="8"/>
        <v>849832.56</v>
      </c>
      <c r="O40" s="9">
        <f t="shared" si="8"/>
        <v>0</v>
      </c>
      <c r="P40" s="8">
        <f t="shared" si="8"/>
        <v>0</v>
      </c>
      <c r="Q40" s="9">
        <f t="shared" si="8"/>
        <v>0</v>
      </c>
      <c r="R40" s="8">
        <f t="shared" si="8"/>
        <v>0</v>
      </c>
      <c r="S40" s="9">
        <f t="shared" si="8"/>
        <v>0</v>
      </c>
      <c r="T40" s="8">
        <f t="shared" si="8"/>
        <v>0</v>
      </c>
      <c r="U40" s="9">
        <f t="shared" si="8"/>
        <v>0</v>
      </c>
      <c r="V40" s="8">
        <f t="shared" si="8"/>
        <v>0</v>
      </c>
      <c r="W40" s="9">
        <f t="shared" si="8"/>
        <v>0</v>
      </c>
      <c r="X40" s="8">
        <f t="shared" si="8"/>
        <v>0</v>
      </c>
      <c r="Y40" s="8">
        <f t="shared" si="9"/>
        <v>212458.14</v>
      </c>
      <c r="Z40" s="8">
        <f t="shared" si="10"/>
        <v>212458.14</v>
      </c>
      <c r="AA40" s="9">
        <v>0</v>
      </c>
      <c r="AB40" s="8">
        <v>0</v>
      </c>
      <c r="AC40" s="9">
        <v>0</v>
      </c>
      <c r="AD40" s="8">
        <v>0</v>
      </c>
      <c r="AE40" s="9">
        <v>0</v>
      </c>
      <c r="AF40" s="8">
        <v>212458.14</v>
      </c>
      <c r="AG40" s="9">
        <v>0</v>
      </c>
      <c r="AH40" s="8">
        <v>0</v>
      </c>
      <c r="AI40" s="9">
        <v>0</v>
      </c>
      <c r="AJ40" s="40">
        <v>0</v>
      </c>
      <c r="AK40" s="9"/>
      <c r="AL40" s="8"/>
      <c r="AM40" s="9">
        <v>0</v>
      </c>
      <c r="AN40" s="40">
        <v>0</v>
      </c>
      <c r="AO40" s="9"/>
      <c r="AP40" s="8">
        <v>0</v>
      </c>
      <c r="AQ40" s="8">
        <f t="shared" si="11"/>
        <v>212458.14</v>
      </c>
      <c r="AR40" s="8">
        <f t="shared" si="12"/>
        <v>212458.14</v>
      </c>
      <c r="AS40" s="9">
        <v>0</v>
      </c>
      <c r="AT40" s="8">
        <v>0</v>
      </c>
      <c r="AU40" s="9">
        <v>0</v>
      </c>
      <c r="AV40" s="8">
        <v>0</v>
      </c>
      <c r="AW40" s="9">
        <v>0</v>
      </c>
      <c r="AX40" s="8">
        <v>212458.14</v>
      </c>
      <c r="AY40" s="9">
        <v>0</v>
      </c>
      <c r="AZ40" s="8">
        <v>0</v>
      </c>
      <c r="BA40" s="9">
        <v>0</v>
      </c>
      <c r="BB40" s="40">
        <v>0</v>
      </c>
      <c r="BC40" s="9"/>
      <c r="BD40" s="8"/>
      <c r="BE40" s="9">
        <v>0</v>
      </c>
      <c r="BF40" s="40">
        <v>0</v>
      </c>
      <c r="BG40" s="9"/>
      <c r="BH40" s="8">
        <v>0</v>
      </c>
      <c r="BI40" s="8">
        <f t="shared" si="13"/>
        <v>212458.14</v>
      </c>
      <c r="BJ40" s="8">
        <f t="shared" si="14"/>
        <v>212458.14</v>
      </c>
      <c r="BK40" s="9">
        <v>0</v>
      </c>
      <c r="BL40" s="8">
        <v>0</v>
      </c>
      <c r="BM40" s="9">
        <v>0</v>
      </c>
      <c r="BN40" s="8">
        <v>0</v>
      </c>
      <c r="BO40" s="9">
        <v>0</v>
      </c>
      <c r="BP40" s="8">
        <v>212458.14</v>
      </c>
      <c r="BQ40" s="9">
        <v>0</v>
      </c>
      <c r="BR40" s="8">
        <v>0</v>
      </c>
      <c r="BS40" s="9">
        <v>0</v>
      </c>
      <c r="BT40" s="40">
        <v>0</v>
      </c>
      <c r="BU40" s="9"/>
      <c r="BV40" s="8"/>
      <c r="BW40" s="9">
        <v>0</v>
      </c>
      <c r="BX40" s="40">
        <v>0</v>
      </c>
      <c r="BY40" s="9">
        <v>0</v>
      </c>
      <c r="BZ40" s="8">
        <v>0</v>
      </c>
      <c r="CA40" s="8">
        <f t="shared" si="15"/>
        <v>212458.14</v>
      </c>
      <c r="CB40" s="8">
        <f t="shared" si="16"/>
        <v>212458.14</v>
      </c>
      <c r="CC40" s="9">
        <v>0</v>
      </c>
      <c r="CD40" s="8">
        <v>0</v>
      </c>
      <c r="CE40" s="9">
        <v>0</v>
      </c>
      <c r="CF40" s="8">
        <v>0</v>
      </c>
      <c r="CG40" s="9">
        <v>0</v>
      </c>
      <c r="CH40" s="8">
        <v>212458.14</v>
      </c>
      <c r="CI40" s="9">
        <v>0</v>
      </c>
      <c r="CJ40" s="8">
        <v>0</v>
      </c>
      <c r="CK40" s="9">
        <v>0</v>
      </c>
      <c r="CL40" s="40">
        <v>0</v>
      </c>
      <c r="CM40" s="9"/>
      <c r="CN40" s="8"/>
      <c r="CO40" s="9">
        <v>0</v>
      </c>
      <c r="CP40" s="40">
        <v>0</v>
      </c>
      <c r="CQ40" s="9">
        <v>0</v>
      </c>
      <c r="CR40" s="8">
        <v>0</v>
      </c>
    </row>
    <row r="41" spans="1:96" ht="15" customHeight="1" x14ac:dyDescent="0.25">
      <c r="A41" s="12">
        <v>31</v>
      </c>
      <c r="B41" s="18" t="s">
        <v>31</v>
      </c>
      <c r="C41" s="12">
        <v>330384</v>
      </c>
      <c r="D41" s="25" t="s">
        <v>156</v>
      </c>
      <c r="E41" s="25" t="s">
        <v>161</v>
      </c>
      <c r="F41" s="31" t="s">
        <v>157</v>
      </c>
      <c r="G41" s="8">
        <f t="shared" si="6"/>
        <v>32672866.129999999</v>
      </c>
      <c r="H41" s="8">
        <f t="shared" si="7"/>
        <v>32672866.129999999</v>
      </c>
      <c r="I41" s="9">
        <f t="shared" ref="I41:X56" si="17">AA41+AS41+BK41+CC41</f>
        <v>13</v>
      </c>
      <c r="J41" s="8">
        <f t="shared" si="17"/>
        <v>3185.45</v>
      </c>
      <c r="K41" s="9">
        <f t="shared" si="17"/>
        <v>0</v>
      </c>
      <c r="L41" s="8">
        <f t="shared" si="17"/>
        <v>0</v>
      </c>
      <c r="M41" s="9">
        <f t="shared" si="17"/>
        <v>376</v>
      </c>
      <c r="N41" s="8">
        <f t="shared" si="17"/>
        <v>32669680.68</v>
      </c>
      <c r="O41" s="9">
        <f t="shared" si="17"/>
        <v>0</v>
      </c>
      <c r="P41" s="8">
        <f t="shared" si="17"/>
        <v>0</v>
      </c>
      <c r="Q41" s="9">
        <f t="shared" si="17"/>
        <v>0</v>
      </c>
      <c r="R41" s="8">
        <f t="shared" si="17"/>
        <v>0</v>
      </c>
      <c r="S41" s="9">
        <f t="shared" si="17"/>
        <v>0</v>
      </c>
      <c r="T41" s="8">
        <f t="shared" si="17"/>
        <v>0</v>
      </c>
      <c r="U41" s="9">
        <f t="shared" si="17"/>
        <v>0</v>
      </c>
      <c r="V41" s="8">
        <f t="shared" si="17"/>
        <v>0</v>
      </c>
      <c r="W41" s="9">
        <f t="shared" si="17"/>
        <v>0</v>
      </c>
      <c r="X41" s="8">
        <f t="shared" si="17"/>
        <v>0</v>
      </c>
      <c r="Y41" s="8">
        <f t="shared" si="9"/>
        <v>8168216.5300000003</v>
      </c>
      <c r="Z41" s="8">
        <f t="shared" si="10"/>
        <v>8168216.5300000003</v>
      </c>
      <c r="AA41" s="9">
        <v>3</v>
      </c>
      <c r="AB41" s="8">
        <v>796.36</v>
      </c>
      <c r="AC41" s="9">
        <v>0</v>
      </c>
      <c r="AD41" s="8">
        <v>0</v>
      </c>
      <c r="AE41" s="9">
        <v>94</v>
      </c>
      <c r="AF41" s="8">
        <v>8167420.1699999999</v>
      </c>
      <c r="AG41" s="9">
        <v>0</v>
      </c>
      <c r="AH41" s="8">
        <v>0</v>
      </c>
      <c r="AI41" s="9">
        <v>0</v>
      </c>
      <c r="AJ41" s="40">
        <v>0</v>
      </c>
      <c r="AK41" s="9"/>
      <c r="AL41" s="8"/>
      <c r="AM41" s="9">
        <v>0</v>
      </c>
      <c r="AN41" s="40">
        <v>0</v>
      </c>
      <c r="AO41" s="9"/>
      <c r="AP41" s="8">
        <v>0</v>
      </c>
      <c r="AQ41" s="8">
        <f t="shared" si="11"/>
        <v>8168216.5300000003</v>
      </c>
      <c r="AR41" s="8">
        <f t="shared" si="12"/>
        <v>8168216.5300000003</v>
      </c>
      <c r="AS41" s="9">
        <v>3</v>
      </c>
      <c r="AT41" s="8">
        <v>796.36</v>
      </c>
      <c r="AU41" s="9">
        <v>0</v>
      </c>
      <c r="AV41" s="8">
        <v>0</v>
      </c>
      <c r="AW41" s="9">
        <v>94</v>
      </c>
      <c r="AX41" s="8">
        <v>8167420.1699999999</v>
      </c>
      <c r="AY41" s="9">
        <v>0</v>
      </c>
      <c r="AZ41" s="8">
        <v>0</v>
      </c>
      <c r="BA41" s="9">
        <v>0</v>
      </c>
      <c r="BB41" s="40">
        <v>0</v>
      </c>
      <c r="BC41" s="9"/>
      <c r="BD41" s="8"/>
      <c r="BE41" s="9">
        <v>0</v>
      </c>
      <c r="BF41" s="40">
        <v>0</v>
      </c>
      <c r="BG41" s="9"/>
      <c r="BH41" s="8">
        <v>0</v>
      </c>
      <c r="BI41" s="8">
        <f t="shared" si="13"/>
        <v>8168216.5300000003</v>
      </c>
      <c r="BJ41" s="8">
        <f t="shared" si="14"/>
        <v>8168216.5300000003</v>
      </c>
      <c r="BK41" s="9">
        <v>3</v>
      </c>
      <c r="BL41" s="8">
        <v>796.36</v>
      </c>
      <c r="BM41" s="9">
        <v>0</v>
      </c>
      <c r="BN41" s="8">
        <v>0</v>
      </c>
      <c r="BO41" s="9">
        <v>94</v>
      </c>
      <c r="BP41" s="8">
        <v>8167420.1699999999</v>
      </c>
      <c r="BQ41" s="9">
        <v>0</v>
      </c>
      <c r="BR41" s="8">
        <v>0</v>
      </c>
      <c r="BS41" s="9">
        <v>0</v>
      </c>
      <c r="BT41" s="40">
        <v>0</v>
      </c>
      <c r="BU41" s="9"/>
      <c r="BV41" s="8"/>
      <c r="BW41" s="9">
        <v>0</v>
      </c>
      <c r="BX41" s="40">
        <v>0</v>
      </c>
      <c r="BY41" s="9">
        <v>0</v>
      </c>
      <c r="BZ41" s="8">
        <v>0</v>
      </c>
      <c r="CA41" s="8">
        <f t="shared" si="15"/>
        <v>8168216.54</v>
      </c>
      <c r="CB41" s="8">
        <f t="shared" si="16"/>
        <v>8168216.54</v>
      </c>
      <c r="CC41" s="9">
        <v>4</v>
      </c>
      <c r="CD41" s="8">
        <v>796.37</v>
      </c>
      <c r="CE41" s="9">
        <v>0</v>
      </c>
      <c r="CF41" s="8">
        <v>0</v>
      </c>
      <c r="CG41" s="9">
        <v>94</v>
      </c>
      <c r="CH41" s="8">
        <v>8167420.1699999999</v>
      </c>
      <c r="CI41" s="9">
        <v>0</v>
      </c>
      <c r="CJ41" s="8">
        <v>0</v>
      </c>
      <c r="CK41" s="9">
        <v>0</v>
      </c>
      <c r="CL41" s="40">
        <v>0</v>
      </c>
      <c r="CM41" s="9"/>
      <c r="CN41" s="8"/>
      <c r="CO41" s="9">
        <v>0</v>
      </c>
      <c r="CP41" s="40">
        <v>0</v>
      </c>
      <c r="CQ41" s="9">
        <v>0</v>
      </c>
      <c r="CR41" s="8">
        <v>0</v>
      </c>
    </row>
    <row r="42" spans="1:96" ht="15" customHeight="1" x14ac:dyDescent="0.25">
      <c r="A42" s="12">
        <v>32</v>
      </c>
      <c r="B42" s="18" t="s">
        <v>32</v>
      </c>
      <c r="C42" s="12">
        <v>330392</v>
      </c>
      <c r="D42" s="25" t="s">
        <v>156</v>
      </c>
      <c r="E42" s="25" t="s">
        <v>161</v>
      </c>
      <c r="F42" s="31" t="s">
        <v>157</v>
      </c>
      <c r="G42" s="8">
        <f t="shared" si="6"/>
        <v>411387.9</v>
      </c>
      <c r="H42" s="8">
        <f t="shared" si="7"/>
        <v>411387.9</v>
      </c>
      <c r="I42" s="9">
        <f t="shared" si="17"/>
        <v>0</v>
      </c>
      <c r="J42" s="8">
        <f t="shared" si="17"/>
        <v>0</v>
      </c>
      <c r="K42" s="9">
        <f t="shared" si="17"/>
        <v>0</v>
      </c>
      <c r="L42" s="8">
        <f t="shared" si="17"/>
        <v>0</v>
      </c>
      <c r="M42" s="9">
        <f t="shared" si="17"/>
        <v>0</v>
      </c>
      <c r="N42" s="8">
        <f t="shared" si="17"/>
        <v>411387.9</v>
      </c>
      <c r="O42" s="9">
        <f t="shared" si="17"/>
        <v>0</v>
      </c>
      <c r="P42" s="8">
        <f t="shared" si="17"/>
        <v>0</v>
      </c>
      <c r="Q42" s="9">
        <f t="shared" si="17"/>
        <v>0</v>
      </c>
      <c r="R42" s="8">
        <f t="shared" si="17"/>
        <v>0</v>
      </c>
      <c r="S42" s="9">
        <f t="shared" si="17"/>
        <v>0</v>
      </c>
      <c r="T42" s="8">
        <f t="shared" si="17"/>
        <v>0</v>
      </c>
      <c r="U42" s="9">
        <f t="shared" si="17"/>
        <v>0</v>
      </c>
      <c r="V42" s="8">
        <f t="shared" si="17"/>
        <v>0</v>
      </c>
      <c r="W42" s="9">
        <f t="shared" si="17"/>
        <v>0</v>
      </c>
      <c r="X42" s="8">
        <f t="shared" si="17"/>
        <v>0</v>
      </c>
      <c r="Y42" s="8">
        <f t="shared" si="9"/>
        <v>102846.98</v>
      </c>
      <c r="Z42" s="8">
        <f t="shared" si="10"/>
        <v>102846.98</v>
      </c>
      <c r="AA42" s="9">
        <v>0</v>
      </c>
      <c r="AB42" s="8">
        <v>0</v>
      </c>
      <c r="AC42" s="9">
        <v>0</v>
      </c>
      <c r="AD42" s="8">
        <v>0</v>
      </c>
      <c r="AE42" s="9">
        <v>0</v>
      </c>
      <c r="AF42" s="8">
        <v>102846.98</v>
      </c>
      <c r="AG42" s="9">
        <v>0</v>
      </c>
      <c r="AH42" s="8">
        <v>0</v>
      </c>
      <c r="AI42" s="9">
        <v>0</v>
      </c>
      <c r="AJ42" s="40">
        <v>0</v>
      </c>
      <c r="AK42" s="9"/>
      <c r="AL42" s="8"/>
      <c r="AM42" s="9">
        <v>0</v>
      </c>
      <c r="AN42" s="40">
        <v>0</v>
      </c>
      <c r="AO42" s="9"/>
      <c r="AP42" s="8">
        <v>0</v>
      </c>
      <c r="AQ42" s="8">
        <f t="shared" si="11"/>
        <v>102846.98</v>
      </c>
      <c r="AR42" s="8">
        <f t="shared" si="12"/>
        <v>102846.98</v>
      </c>
      <c r="AS42" s="9">
        <v>0</v>
      </c>
      <c r="AT42" s="8">
        <v>0</v>
      </c>
      <c r="AU42" s="9">
        <v>0</v>
      </c>
      <c r="AV42" s="8">
        <v>0</v>
      </c>
      <c r="AW42" s="9">
        <v>0</v>
      </c>
      <c r="AX42" s="8">
        <v>102846.98</v>
      </c>
      <c r="AY42" s="9">
        <v>0</v>
      </c>
      <c r="AZ42" s="8">
        <v>0</v>
      </c>
      <c r="BA42" s="9">
        <v>0</v>
      </c>
      <c r="BB42" s="40">
        <v>0</v>
      </c>
      <c r="BC42" s="9"/>
      <c r="BD42" s="8"/>
      <c r="BE42" s="9">
        <v>0</v>
      </c>
      <c r="BF42" s="40">
        <v>0</v>
      </c>
      <c r="BG42" s="9"/>
      <c r="BH42" s="8">
        <v>0</v>
      </c>
      <c r="BI42" s="8">
        <f t="shared" si="13"/>
        <v>102846.98</v>
      </c>
      <c r="BJ42" s="8">
        <f t="shared" si="14"/>
        <v>102846.98</v>
      </c>
      <c r="BK42" s="9">
        <v>0</v>
      </c>
      <c r="BL42" s="8">
        <v>0</v>
      </c>
      <c r="BM42" s="9">
        <v>0</v>
      </c>
      <c r="BN42" s="8">
        <v>0</v>
      </c>
      <c r="BO42" s="9">
        <v>0</v>
      </c>
      <c r="BP42" s="8">
        <v>102846.98</v>
      </c>
      <c r="BQ42" s="9">
        <v>0</v>
      </c>
      <c r="BR42" s="8">
        <v>0</v>
      </c>
      <c r="BS42" s="9">
        <v>0</v>
      </c>
      <c r="BT42" s="40">
        <v>0</v>
      </c>
      <c r="BU42" s="9"/>
      <c r="BV42" s="8"/>
      <c r="BW42" s="9">
        <v>0</v>
      </c>
      <c r="BX42" s="40">
        <v>0</v>
      </c>
      <c r="BY42" s="9">
        <v>0</v>
      </c>
      <c r="BZ42" s="8">
        <v>0</v>
      </c>
      <c r="CA42" s="8">
        <f t="shared" si="15"/>
        <v>102846.96</v>
      </c>
      <c r="CB42" s="8">
        <f t="shared" si="16"/>
        <v>102846.96</v>
      </c>
      <c r="CC42" s="9">
        <v>0</v>
      </c>
      <c r="CD42" s="8">
        <v>0</v>
      </c>
      <c r="CE42" s="9">
        <v>0</v>
      </c>
      <c r="CF42" s="8">
        <v>0</v>
      </c>
      <c r="CG42" s="9">
        <v>0</v>
      </c>
      <c r="CH42" s="8">
        <v>102846.96</v>
      </c>
      <c r="CI42" s="9">
        <v>0</v>
      </c>
      <c r="CJ42" s="8">
        <v>0</v>
      </c>
      <c r="CK42" s="9">
        <v>0</v>
      </c>
      <c r="CL42" s="40">
        <v>0</v>
      </c>
      <c r="CM42" s="9"/>
      <c r="CN42" s="8"/>
      <c r="CO42" s="9">
        <v>0</v>
      </c>
      <c r="CP42" s="40">
        <v>0</v>
      </c>
      <c r="CQ42" s="9">
        <v>0</v>
      </c>
      <c r="CR42" s="8">
        <v>0</v>
      </c>
    </row>
    <row r="43" spans="1:96" ht="15" customHeight="1" x14ac:dyDescent="0.25">
      <c r="A43" s="12">
        <v>33</v>
      </c>
      <c r="B43" s="18" t="s">
        <v>33</v>
      </c>
      <c r="C43" s="12">
        <v>330396</v>
      </c>
      <c r="D43" s="25" t="s">
        <v>156</v>
      </c>
      <c r="E43" s="25" t="s">
        <v>161</v>
      </c>
      <c r="F43" s="31" t="s">
        <v>157</v>
      </c>
      <c r="G43" s="8">
        <f t="shared" si="6"/>
        <v>2330093.16</v>
      </c>
      <c r="H43" s="8">
        <f t="shared" si="7"/>
        <v>0</v>
      </c>
      <c r="I43" s="9">
        <f t="shared" si="17"/>
        <v>0</v>
      </c>
      <c r="J43" s="8">
        <f t="shared" si="17"/>
        <v>0</v>
      </c>
      <c r="K43" s="9">
        <f t="shared" si="17"/>
        <v>0</v>
      </c>
      <c r="L43" s="8">
        <f t="shared" si="17"/>
        <v>0</v>
      </c>
      <c r="M43" s="9">
        <f t="shared" si="17"/>
        <v>0</v>
      </c>
      <c r="N43" s="8">
        <f t="shared" si="17"/>
        <v>0</v>
      </c>
      <c r="O43" s="9">
        <f t="shared" si="17"/>
        <v>26</v>
      </c>
      <c r="P43" s="8">
        <f t="shared" si="17"/>
        <v>2330093.16</v>
      </c>
      <c r="Q43" s="9">
        <f t="shared" si="17"/>
        <v>0</v>
      </c>
      <c r="R43" s="8">
        <f t="shared" si="17"/>
        <v>0</v>
      </c>
      <c r="S43" s="9">
        <f t="shared" si="17"/>
        <v>0</v>
      </c>
      <c r="T43" s="8">
        <f t="shared" si="17"/>
        <v>0</v>
      </c>
      <c r="U43" s="9">
        <f t="shared" si="17"/>
        <v>0</v>
      </c>
      <c r="V43" s="8">
        <f t="shared" si="17"/>
        <v>0</v>
      </c>
      <c r="W43" s="9">
        <f t="shared" si="17"/>
        <v>0</v>
      </c>
      <c r="X43" s="8">
        <f t="shared" si="17"/>
        <v>0</v>
      </c>
      <c r="Y43" s="8">
        <f t="shared" si="9"/>
        <v>582523.29</v>
      </c>
      <c r="Z43" s="8">
        <f t="shared" si="10"/>
        <v>0</v>
      </c>
      <c r="AA43" s="9">
        <v>0</v>
      </c>
      <c r="AB43" s="8">
        <v>0</v>
      </c>
      <c r="AC43" s="9">
        <v>0</v>
      </c>
      <c r="AD43" s="8">
        <v>0</v>
      </c>
      <c r="AE43" s="9">
        <v>0</v>
      </c>
      <c r="AF43" s="8">
        <v>0</v>
      </c>
      <c r="AG43" s="9">
        <v>7</v>
      </c>
      <c r="AH43" s="8">
        <v>582523.29</v>
      </c>
      <c r="AI43" s="9">
        <v>0</v>
      </c>
      <c r="AJ43" s="40">
        <v>0</v>
      </c>
      <c r="AK43" s="9"/>
      <c r="AL43" s="8"/>
      <c r="AM43" s="9">
        <v>0</v>
      </c>
      <c r="AN43" s="40">
        <v>0</v>
      </c>
      <c r="AO43" s="9"/>
      <c r="AP43" s="8">
        <v>0</v>
      </c>
      <c r="AQ43" s="8">
        <f t="shared" si="11"/>
        <v>582523.29</v>
      </c>
      <c r="AR43" s="8">
        <f t="shared" si="12"/>
        <v>0</v>
      </c>
      <c r="AS43" s="9">
        <v>0</v>
      </c>
      <c r="AT43" s="8">
        <v>0</v>
      </c>
      <c r="AU43" s="9">
        <v>0</v>
      </c>
      <c r="AV43" s="8">
        <v>0</v>
      </c>
      <c r="AW43" s="9">
        <v>0</v>
      </c>
      <c r="AX43" s="8">
        <v>0</v>
      </c>
      <c r="AY43" s="9">
        <v>7</v>
      </c>
      <c r="AZ43" s="8">
        <v>582523.29</v>
      </c>
      <c r="BA43" s="9">
        <v>0</v>
      </c>
      <c r="BB43" s="40">
        <v>0</v>
      </c>
      <c r="BC43" s="9"/>
      <c r="BD43" s="8"/>
      <c r="BE43" s="9">
        <v>0</v>
      </c>
      <c r="BF43" s="40">
        <v>0</v>
      </c>
      <c r="BG43" s="9"/>
      <c r="BH43" s="8">
        <v>0</v>
      </c>
      <c r="BI43" s="8">
        <f t="shared" si="13"/>
        <v>582523.29</v>
      </c>
      <c r="BJ43" s="8">
        <f t="shared" si="14"/>
        <v>0</v>
      </c>
      <c r="BK43" s="9">
        <v>0</v>
      </c>
      <c r="BL43" s="8">
        <v>0</v>
      </c>
      <c r="BM43" s="9">
        <v>0</v>
      </c>
      <c r="BN43" s="8">
        <v>0</v>
      </c>
      <c r="BO43" s="9">
        <v>0</v>
      </c>
      <c r="BP43" s="8">
        <v>0</v>
      </c>
      <c r="BQ43" s="9">
        <v>7</v>
      </c>
      <c r="BR43" s="8">
        <v>582523.29</v>
      </c>
      <c r="BS43" s="9">
        <v>0</v>
      </c>
      <c r="BT43" s="40">
        <v>0</v>
      </c>
      <c r="BU43" s="9"/>
      <c r="BV43" s="8"/>
      <c r="BW43" s="9">
        <v>0</v>
      </c>
      <c r="BX43" s="40">
        <v>0</v>
      </c>
      <c r="BY43" s="9">
        <v>0</v>
      </c>
      <c r="BZ43" s="8">
        <v>0</v>
      </c>
      <c r="CA43" s="8">
        <f t="shared" si="15"/>
        <v>582523.29</v>
      </c>
      <c r="CB43" s="8">
        <f t="shared" si="16"/>
        <v>0</v>
      </c>
      <c r="CC43" s="9">
        <v>0</v>
      </c>
      <c r="CD43" s="8">
        <v>0</v>
      </c>
      <c r="CE43" s="9">
        <v>0</v>
      </c>
      <c r="CF43" s="8">
        <v>0</v>
      </c>
      <c r="CG43" s="9">
        <v>0</v>
      </c>
      <c r="CH43" s="8">
        <v>0</v>
      </c>
      <c r="CI43" s="9">
        <v>5</v>
      </c>
      <c r="CJ43" s="8">
        <v>582523.29</v>
      </c>
      <c r="CK43" s="9">
        <v>0</v>
      </c>
      <c r="CL43" s="40">
        <v>0</v>
      </c>
      <c r="CM43" s="9"/>
      <c r="CN43" s="8"/>
      <c r="CO43" s="9">
        <v>0</v>
      </c>
      <c r="CP43" s="40">
        <v>0</v>
      </c>
      <c r="CQ43" s="9">
        <v>0</v>
      </c>
      <c r="CR43" s="8">
        <v>0</v>
      </c>
    </row>
    <row r="44" spans="1:96" ht="15" customHeight="1" x14ac:dyDescent="0.25">
      <c r="A44" s="12">
        <v>34</v>
      </c>
      <c r="B44" s="18" t="s">
        <v>127</v>
      </c>
      <c r="C44" s="12">
        <v>330399</v>
      </c>
      <c r="D44" s="25" t="s">
        <v>156</v>
      </c>
      <c r="E44" s="25" t="s">
        <v>161</v>
      </c>
      <c r="F44" s="31" t="s">
        <v>157</v>
      </c>
      <c r="G44" s="8">
        <f t="shared" si="6"/>
        <v>2150180.41</v>
      </c>
      <c r="H44" s="8">
        <f t="shared" si="7"/>
        <v>2150180.41</v>
      </c>
      <c r="I44" s="9">
        <f t="shared" si="17"/>
        <v>0</v>
      </c>
      <c r="J44" s="8">
        <f t="shared" si="17"/>
        <v>0</v>
      </c>
      <c r="K44" s="9">
        <f t="shared" si="17"/>
        <v>0</v>
      </c>
      <c r="L44" s="8">
        <f t="shared" si="17"/>
        <v>0</v>
      </c>
      <c r="M44" s="9">
        <f t="shared" si="17"/>
        <v>0</v>
      </c>
      <c r="N44" s="8">
        <f t="shared" si="17"/>
        <v>2150180.41</v>
      </c>
      <c r="O44" s="9">
        <f t="shared" si="17"/>
        <v>0</v>
      </c>
      <c r="P44" s="8">
        <f t="shared" si="17"/>
        <v>0</v>
      </c>
      <c r="Q44" s="9">
        <f t="shared" si="17"/>
        <v>0</v>
      </c>
      <c r="R44" s="8">
        <f t="shared" si="17"/>
        <v>0</v>
      </c>
      <c r="S44" s="9">
        <f t="shared" si="17"/>
        <v>0</v>
      </c>
      <c r="T44" s="8">
        <f t="shared" si="17"/>
        <v>0</v>
      </c>
      <c r="U44" s="9">
        <f t="shared" si="17"/>
        <v>0</v>
      </c>
      <c r="V44" s="8">
        <f t="shared" si="17"/>
        <v>0</v>
      </c>
      <c r="W44" s="9">
        <f t="shared" si="17"/>
        <v>0</v>
      </c>
      <c r="X44" s="8">
        <f t="shared" si="17"/>
        <v>0</v>
      </c>
      <c r="Y44" s="8">
        <f t="shared" si="9"/>
        <v>537545.1</v>
      </c>
      <c r="Z44" s="8">
        <f t="shared" si="10"/>
        <v>537545.1</v>
      </c>
      <c r="AA44" s="9">
        <v>0</v>
      </c>
      <c r="AB44" s="8">
        <v>0</v>
      </c>
      <c r="AC44" s="9">
        <v>0</v>
      </c>
      <c r="AD44" s="8">
        <v>0</v>
      </c>
      <c r="AE44" s="9">
        <v>0</v>
      </c>
      <c r="AF44" s="8">
        <v>537545.1</v>
      </c>
      <c r="AG44" s="9">
        <v>0</v>
      </c>
      <c r="AH44" s="8">
        <v>0</v>
      </c>
      <c r="AI44" s="9">
        <v>0</v>
      </c>
      <c r="AJ44" s="40">
        <v>0</v>
      </c>
      <c r="AK44" s="9"/>
      <c r="AL44" s="8"/>
      <c r="AM44" s="9">
        <v>0</v>
      </c>
      <c r="AN44" s="40">
        <v>0</v>
      </c>
      <c r="AO44" s="9"/>
      <c r="AP44" s="8">
        <v>0</v>
      </c>
      <c r="AQ44" s="8">
        <f t="shared" si="11"/>
        <v>537545.1</v>
      </c>
      <c r="AR44" s="8">
        <f t="shared" si="12"/>
        <v>537545.1</v>
      </c>
      <c r="AS44" s="9">
        <v>0</v>
      </c>
      <c r="AT44" s="8">
        <v>0</v>
      </c>
      <c r="AU44" s="9">
        <v>0</v>
      </c>
      <c r="AV44" s="8">
        <v>0</v>
      </c>
      <c r="AW44" s="9">
        <v>0</v>
      </c>
      <c r="AX44" s="8">
        <v>537545.1</v>
      </c>
      <c r="AY44" s="9">
        <v>0</v>
      </c>
      <c r="AZ44" s="8">
        <v>0</v>
      </c>
      <c r="BA44" s="9">
        <v>0</v>
      </c>
      <c r="BB44" s="40">
        <v>0</v>
      </c>
      <c r="BC44" s="9"/>
      <c r="BD44" s="8"/>
      <c r="BE44" s="9">
        <v>0</v>
      </c>
      <c r="BF44" s="40">
        <v>0</v>
      </c>
      <c r="BG44" s="9"/>
      <c r="BH44" s="8">
        <v>0</v>
      </c>
      <c r="BI44" s="8">
        <f t="shared" si="13"/>
        <v>537545.1</v>
      </c>
      <c r="BJ44" s="8">
        <f t="shared" si="14"/>
        <v>537545.1</v>
      </c>
      <c r="BK44" s="9">
        <v>0</v>
      </c>
      <c r="BL44" s="8">
        <v>0</v>
      </c>
      <c r="BM44" s="9">
        <v>0</v>
      </c>
      <c r="BN44" s="8">
        <v>0</v>
      </c>
      <c r="BO44" s="9">
        <v>0</v>
      </c>
      <c r="BP44" s="8">
        <v>537545.1</v>
      </c>
      <c r="BQ44" s="9">
        <v>0</v>
      </c>
      <c r="BR44" s="8">
        <v>0</v>
      </c>
      <c r="BS44" s="9">
        <v>0</v>
      </c>
      <c r="BT44" s="40">
        <v>0</v>
      </c>
      <c r="BU44" s="9"/>
      <c r="BV44" s="8"/>
      <c r="BW44" s="9">
        <v>0</v>
      </c>
      <c r="BX44" s="40">
        <v>0</v>
      </c>
      <c r="BY44" s="9">
        <v>0</v>
      </c>
      <c r="BZ44" s="8">
        <v>0</v>
      </c>
      <c r="CA44" s="8">
        <f t="shared" si="15"/>
        <v>537545.11</v>
      </c>
      <c r="CB44" s="8">
        <f t="shared" si="16"/>
        <v>537545.11</v>
      </c>
      <c r="CC44" s="9">
        <v>0</v>
      </c>
      <c r="CD44" s="8">
        <v>0</v>
      </c>
      <c r="CE44" s="9">
        <v>0</v>
      </c>
      <c r="CF44" s="8">
        <v>0</v>
      </c>
      <c r="CG44" s="9">
        <v>0</v>
      </c>
      <c r="CH44" s="8">
        <v>537545.11</v>
      </c>
      <c r="CI44" s="9">
        <v>0</v>
      </c>
      <c r="CJ44" s="8">
        <v>0</v>
      </c>
      <c r="CK44" s="9">
        <v>0</v>
      </c>
      <c r="CL44" s="40">
        <v>0</v>
      </c>
      <c r="CM44" s="9"/>
      <c r="CN44" s="8"/>
      <c r="CO44" s="9">
        <v>0</v>
      </c>
      <c r="CP44" s="40">
        <v>0</v>
      </c>
      <c r="CQ44" s="9">
        <v>0</v>
      </c>
      <c r="CR44" s="8">
        <v>0</v>
      </c>
    </row>
    <row r="45" spans="1:96" ht="15" customHeight="1" x14ac:dyDescent="0.25">
      <c r="A45" s="12">
        <v>35</v>
      </c>
      <c r="B45" s="18" t="s">
        <v>128</v>
      </c>
      <c r="C45" s="12">
        <v>330401</v>
      </c>
      <c r="D45" s="25" t="s">
        <v>156</v>
      </c>
      <c r="E45" s="25" t="s">
        <v>161</v>
      </c>
      <c r="F45" s="31" t="s">
        <v>157</v>
      </c>
      <c r="G45" s="8">
        <f t="shared" si="6"/>
        <v>234936.52</v>
      </c>
      <c r="H45" s="8">
        <f t="shared" si="7"/>
        <v>0</v>
      </c>
      <c r="I45" s="9">
        <f t="shared" si="17"/>
        <v>0</v>
      </c>
      <c r="J45" s="8">
        <f t="shared" si="17"/>
        <v>0</v>
      </c>
      <c r="K45" s="9">
        <f t="shared" si="17"/>
        <v>0</v>
      </c>
      <c r="L45" s="8">
        <f t="shared" si="17"/>
        <v>0</v>
      </c>
      <c r="M45" s="9">
        <f t="shared" si="17"/>
        <v>0</v>
      </c>
      <c r="N45" s="8">
        <f t="shared" si="17"/>
        <v>0</v>
      </c>
      <c r="O45" s="9">
        <f t="shared" si="17"/>
        <v>9</v>
      </c>
      <c r="P45" s="8">
        <f t="shared" si="17"/>
        <v>234936.52</v>
      </c>
      <c r="Q45" s="9">
        <f t="shared" si="17"/>
        <v>0</v>
      </c>
      <c r="R45" s="8">
        <f t="shared" si="17"/>
        <v>0</v>
      </c>
      <c r="S45" s="9">
        <f t="shared" si="17"/>
        <v>0</v>
      </c>
      <c r="T45" s="8">
        <f t="shared" si="17"/>
        <v>0</v>
      </c>
      <c r="U45" s="9">
        <f t="shared" si="17"/>
        <v>0</v>
      </c>
      <c r="V45" s="8">
        <f t="shared" si="17"/>
        <v>0</v>
      </c>
      <c r="W45" s="9">
        <f t="shared" si="17"/>
        <v>0</v>
      </c>
      <c r="X45" s="8">
        <f t="shared" si="17"/>
        <v>0</v>
      </c>
      <c r="Y45" s="8">
        <f t="shared" si="9"/>
        <v>58734.13</v>
      </c>
      <c r="Z45" s="8">
        <f t="shared" si="10"/>
        <v>0</v>
      </c>
      <c r="AA45" s="9">
        <v>0</v>
      </c>
      <c r="AB45" s="8">
        <v>0</v>
      </c>
      <c r="AC45" s="9">
        <v>0</v>
      </c>
      <c r="AD45" s="8">
        <v>0</v>
      </c>
      <c r="AE45" s="9">
        <v>0</v>
      </c>
      <c r="AF45" s="8">
        <v>0</v>
      </c>
      <c r="AG45" s="9">
        <v>2</v>
      </c>
      <c r="AH45" s="8">
        <v>58734.13</v>
      </c>
      <c r="AI45" s="9">
        <v>0</v>
      </c>
      <c r="AJ45" s="40">
        <v>0</v>
      </c>
      <c r="AK45" s="9"/>
      <c r="AL45" s="8"/>
      <c r="AM45" s="9">
        <v>0</v>
      </c>
      <c r="AN45" s="40">
        <v>0</v>
      </c>
      <c r="AO45" s="9"/>
      <c r="AP45" s="8">
        <v>0</v>
      </c>
      <c r="AQ45" s="8">
        <f t="shared" si="11"/>
        <v>58734.13</v>
      </c>
      <c r="AR45" s="8">
        <f t="shared" si="12"/>
        <v>0</v>
      </c>
      <c r="AS45" s="9">
        <v>0</v>
      </c>
      <c r="AT45" s="8">
        <v>0</v>
      </c>
      <c r="AU45" s="9">
        <v>0</v>
      </c>
      <c r="AV45" s="8">
        <v>0</v>
      </c>
      <c r="AW45" s="9">
        <v>0</v>
      </c>
      <c r="AX45" s="8">
        <v>0</v>
      </c>
      <c r="AY45" s="9">
        <v>2</v>
      </c>
      <c r="AZ45" s="8">
        <v>58734.13</v>
      </c>
      <c r="BA45" s="9">
        <v>0</v>
      </c>
      <c r="BB45" s="40">
        <v>0</v>
      </c>
      <c r="BC45" s="9"/>
      <c r="BD45" s="8"/>
      <c r="BE45" s="9">
        <v>0</v>
      </c>
      <c r="BF45" s="40">
        <v>0</v>
      </c>
      <c r="BG45" s="9"/>
      <c r="BH45" s="8">
        <v>0</v>
      </c>
      <c r="BI45" s="8">
        <f t="shared" si="13"/>
        <v>58734.13</v>
      </c>
      <c r="BJ45" s="8">
        <f t="shared" si="14"/>
        <v>0</v>
      </c>
      <c r="BK45" s="9">
        <v>0</v>
      </c>
      <c r="BL45" s="8">
        <v>0</v>
      </c>
      <c r="BM45" s="9">
        <v>0</v>
      </c>
      <c r="BN45" s="8">
        <v>0</v>
      </c>
      <c r="BO45" s="9">
        <v>0</v>
      </c>
      <c r="BP45" s="8">
        <v>0</v>
      </c>
      <c r="BQ45" s="9">
        <v>2</v>
      </c>
      <c r="BR45" s="8">
        <v>58734.13</v>
      </c>
      <c r="BS45" s="9">
        <v>0</v>
      </c>
      <c r="BT45" s="40">
        <v>0</v>
      </c>
      <c r="BU45" s="9"/>
      <c r="BV45" s="8"/>
      <c r="BW45" s="9">
        <v>0</v>
      </c>
      <c r="BX45" s="40">
        <v>0</v>
      </c>
      <c r="BY45" s="9">
        <v>0</v>
      </c>
      <c r="BZ45" s="8">
        <v>0</v>
      </c>
      <c r="CA45" s="8">
        <f t="shared" si="15"/>
        <v>58734.13</v>
      </c>
      <c r="CB45" s="8">
        <f t="shared" si="16"/>
        <v>0</v>
      </c>
      <c r="CC45" s="9">
        <v>0</v>
      </c>
      <c r="CD45" s="8">
        <v>0</v>
      </c>
      <c r="CE45" s="9">
        <v>0</v>
      </c>
      <c r="CF45" s="8">
        <v>0</v>
      </c>
      <c r="CG45" s="9">
        <v>0</v>
      </c>
      <c r="CH45" s="8">
        <v>0</v>
      </c>
      <c r="CI45" s="9">
        <v>3</v>
      </c>
      <c r="CJ45" s="8">
        <v>58734.13</v>
      </c>
      <c r="CK45" s="9">
        <v>0</v>
      </c>
      <c r="CL45" s="40">
        <v>0</v>
      </c>
      <c r="CM45" s="9"/>
      <c r="CN45" s="8"/>
      <c r="CO45" s="9">
        <v>0</v>
      </c>
      <c r="CP45" s="40">
        <v>0</v>
      </c>
      <c r="CQ45" s="9">
        <v>0</v>
      </c>
      <c r="CR45" s="8">
        <v>0</v>
      </c>
    </row>
    <row r="46" spans="1:96" ht="15" customHeight="1" x14ac:dyDescent="0.25">
      <c r="A46" s="12">
        <v>36</v>
      </c>
      <c r="B46" s="18" t="s">
        <v>95</v>
      </c>
      <c r="C46" s="12">
        <v>330381</v>
      </c>
      <c r="D46" s="25" t="s">
        <v>156</v>
      </c>
      <c r="E46" s="25" t="s">
        <v>161</v>
      </c>
      <c r="F46" s="31" t="s">
        <v>157</v>
      </c>
      <c r="G46" s="8">
        <f t="shared" si="6"/>
        <v>118844.1</v>
      </c>
      <c r="H46" s="8">
        <f t="shared" si="7"/>
        <v>118844.1</v>
      </c>
      <c r="I46" s="9">
        <f t="shared" si="17"/>
        <v>0</v>
      </c>
      <c r="J46" s="8">
        <f t="shared" si="17"/>
        <v>0</v>
      </c>
      <c r="K46" s="9">
        <f t="shared" si="17"/>
        <v>0</v>
      </c>
      <c r="L46" s="8">
        <f t="shared" si="17"/>
        <v>0</v>
      </c>
      <c r="M46" s="9">
        <f t="shared" si="17"/>
        <v>761</v>
      </c>
      <c r="N46" s="8">
        <f t="shared" si="17"/>
        <v>118844.1</v>
      </c>
      <c r="O46" s="9">
        <f t="shared" si="17"/>
        <v>0</v>
      </c>
      <c r="P46" s="8">
        <f t="shared" si="17"/>
        <v>0</v>
      </c>
      <c r="Q46" s="9">
        <f t="shared" si="17"/>
        <v>0</v>
      </c>
      <c r="R46" s="8">
        <f t="shared" si="17"/>
        <v>0</v>
      </c>
      <c r="S46" s="9">
        <f t="shared" si="17"/>
        <v>0</v>
      </c>
      <c r="T46" s="8">
        <f t="shared" si="17"/>
        <v>0</v>
      </c>
      <c r="U46" s="9">
        <f t="shared" si="17"/>
        <v>0</v>
      </c>
      <c r="V46" s="8">
        <f t="shared" si="17"/>
        <v>0</v>
      </c>
      <c r="W46" s="9">
        <f t="shared" si="17"/>
        <v>0</v>
      </c>
      <c r="X46" s="8">
        <f t="shared" si="17"/>
        <v>0</v>
      </c>
      <c r="Y46" s="8">
        <f t="shared" si="9"/>
        <v>29711.03</v>
      </c>
      <c r="Z46" s="8">
        <f t="shared" si="10"/>
        <v>29711.03</v>
      </c>
      <c r="AA46" s="9">
        <v>0</v>
      </c>
      <c r="AB46" s="8">
        <v>0</v>
      </c>
      <c r="AC46" s="9">
        <v>0</v>
      </c>
      <c r="AD46" s="8">
        <v>0</v>
      </c>
      <c r="AE46" s="9">
        <v>190</v>
      </c>
      <c r="AF46" s="8">
        <v>29711.03</v>
      </c>
      <c r="AG46" s="9">
        <v>0</v>
      </c>
      <c r="AH46" s="8">
        <v>0</v>
      </c>
      <c r="AI46" s="9">
        <v>0</v>
      </c>
      <c r="AJ46" s="40">
        <v>0</v>
      </c>
      <c r="AK46" s="9"/>
      <c r="AL46" s="8"/>
      <c r="AM46" s="9">
        <v>0</v>
      </c>
      <c r="AN46" s="40">
        <v>0</v>
      </c>
      <c r="AO46" s="9"/>
      <c r="AP46" s="8">
        <v>0</v>
      </c>
      <c r="AQ46" s="8">
        <f t="shared" si="11"/>
        <v>29711.03</v>
      </c>
      <c r="AR46" s="8">
        <f t="shared" si="12"/>
        <v>29711.03</v>
      </c>
      <c r="AS46" s="9">
        <v>0</v>
      </c>
      <c r="AT46" s="8">
        <v>0</v>
      </c>
      <c r="AU46" s="9">
        <v>0</v>
      </c>
      <c r="AV46" s="8">
        <v>0</v>
      </c>
      <c r="AW46" s="9">
        <v>190</v>
      </c>
      <c r="AX46" s="8">
        <v>29711.03</v>
      </c>
      <c r="AY46" s="9">
        <v>0</v>
      </c>
      <c r="AZ46" s="8">
        <v>0</v>
      </c>
      <c r="BA46" s="9">
        <v>0</v>
      </c>
      <c r="BB46" s="40">
        <v>0</v>
      </c>
      <c r="BC46" s="9"/>
      <c r="BD46" s="8"/>
      <c r="BE46" s="9">
        <v>0</v>
      </c>
      <c r="BF46" s="40">
        <v>0</v>
      </c>
      <c r="BG46" s="9"/>
      <c r="BH46" s="8">
        <v>0</v>
      </c>
      <c r="BI46" s="8">
        <f t="shared" si="13"/>
        <v>29711.03</v>
      </c>
      <c r="BJ46" s="8">
        <f t="shared" si="14"/>
        <v>29711.03</v>
      </c>
      <c r="BK46" s="9">
        <v>0</v>
      </c>
      <c r="BL46" s="8">
        <v>0</v>
      </c>
      <c r="BM46" s="9">
        <v>0</v>
      </c>
      <c r="BN46" s="8">
        <v>0</v>
      </c>
      <c r="BO46" s="9">
        <v>190</v>
      </c>
      <c r="BP46" s="8">
        <v>29711.03</v>
      </c>
      <c r="BQ46" s="9">
        <v>0</v>
      </c>
      <c r="BR46" s="8">
        <v>0</v>
      </c>
      <c r="BS46" s="9">
        <v>0</v>
      </c>
      <c r="BT46" s="40">
        <v>0</v>
      </c>
      <c r="BU46" s="9"/>
      <c r="BV46" s="8"/>
      <c r="BW46" s="9">
        <v>0</v>
      </c>
      <c r="BX46" s="40">
        <v>0</v>
      </c>
      <c r="BY46" s="9">
        <v>0</v>
      </c>
      <c r="BZ46" s="8">
        <v>0</v>
      </c>
      <c r="CA46" s="8">
        <f t="shared" si="15"/>
        <v>29711.01</v>
      </c>
      <c r="CB46" s="8">
        <f t="shared" si="16"/>
        <v>29711.01</v>
      </c>
      <c r="CC46" s="9">
        <v>0</v>
      </c>
      <c r="CD46" s="8">
        <v>0</v>
      </c>
      <c r="CE46" s="9">
        <v>0</v>
      </c>
      <c r="CF46" s="8">
        <v>0</v>
      </c>
      <c r="CG46" s="9">
        <v>191</v>
      </c>
      <c r="CH46" s="8">
        <v>29711.01</v>
      </c>
      <c r="CI46" s="9">
        <v>0</v>
      </c>
      <c r="CJ46" s="8">
        <v>0</v>
      </c>
      <c r="CK46" s="9">
        <v>0</v>
      </c>
      <c r="CL46" s="40">
        <v>0</v>
      </c>
      <c r="CM46" s="9"/>
      <c r="CN46" s="8"/>
      <c r="CO46" s="9">
        <v>0</v>
      </c>
      <c r="CP46" s="40">
        <v>0</v>
      </c>
      <c r="CQ46" s="9">
        <v>0</v>
      </c>
      <c r="CR46" s="8">
        <v>0</v>
      </c>
    </row>
    <row r="47" spans="1:96" ht="15" customHeight="1" x14ac:dyDescent="0.25">
      <c r="A47" s="12">
        <v>37</v>
      </c>
      <c r="B47" s="18" t="s">
        <v>105</v>
      </c>
      <c r="C47" s="12">
        <v>330380</v>
      </c>
      <c r="D47" s="25" t="s">
        <v>156</v>
      </c>
      <c r="E47" s="25" t="s">
        <v>161</v>
      </c>
      <c r="F47" s="31" t="s">
        <v>157</v>
      </c>
      <c r="G47" s="8">
        <f t="shared" si="6"/>
        <v>7755247.0199999996</v>
      </c>
      <c r="H47" s="8">
        <f t="shared" si="7"/>
        <v>7755247.0199999996</v>
      </c>
      <c r="I47" s="9">
        <f t="shared" si="17"/>
        <v>12</v>
      </c>
      <c r="J47" s="8">
        <f t="shared" si="17"/>
        <v>2920.62</v>
      </c>
      <c r="K47" s="9">
        <f t="shared" si="17"/>
        <v>0</v>
      </c>
      <c r="L47" s="8">
        <f t="shared" si="17"/>
        <v>0</v>
      </c>
      <c r="M47" s="9">
        <f t="shared" si="17"/>
        <v>98</v>
      </c>
      <c r="N47" s="8">
        <f t="shared" si="17"/>
        <v>7752326.4000000004</v>
      </c>
      <c r="O47" s="9">
        <f t="shared" si="17"/>
        <v>0</v>
      </c>
      <c r="P47" s="8">
        <f t="shared" si="17"/>
        <v>0</v>
      </c>
      <c r="Q47" s="9">
        <f t="shared" si="17"/>
        <v>0</v>
      </c>
      <c r="R47" s="8">
        <f t="shared" si="17"/>
        <v>0</v>
      </c>
      <c r="S47" s="9">
        <f t="shared" si="17"/>
        <v>0</v>
      </c>
      <c r="T47" s="8">
        <f t="shared" si="17"/>
        <v>0</v>
      </c>
      <c r="U47" s="9">
        <f t="shared" si="17"/>
        <v>0</v>
      </c>
      <c r="V47" s="8">
        <f t="shared" si="17"/>
        <v>0</v>
      </c>
      <c r="W47" s="9">
        <f t="shared" si="17"/>
        <v>0</v>
      </c>
      <c r="X47" s="8">
        <f t="shared" si="17"/>
        <v>0</v>
      </c>
      <c r="Y47" s="8">
        <f t="shared" si="9"/>
        <v>1938811.76</v>
      </c>
      <c r="Z47" s="8">
        <f t="shared" si="10"/>
        <v>1938811.76</v>
      </c>
      <c r="AA47" s="9">
        <v>3</v>
      </c>
      <c r="AB47" s="8">
        <v>730.16</v>
      </c>
      <c r="AC47" s="9">
        <v>0</v>
      </c>
      <c r="AD47" s="8">
        <v>0</v>
      </c>
      <c r="AE47" s="9">
        <v>25</v>
      </c>
      <c r="AF47" s="8">
        <v>1938081.6</v>
      </c>
      <c r="AG47" s="9">
        <v>0</v>
      </c>
      <c r="AH47" s="8">
        <v>0</v>
      </c>
      <c r="AI47" s="9">
        <v>0</v>
      </c>
      <c r="AJ47" s="40">
        <v>0</v>
      </c>
      <c r="AK47" s="9"/>
      <c r="AL47" s="8"/>
      <c r="AM47" s="9">
        <v>0</v>
      </c>
      <c r="AN47" s="40">
        <v>0</v>
      </c>
      <c r="AO47" s="9"/>
      <c r="AP47" s="8">
        <v>0</v>
      </c>
      <c r="AQ47" s="8">
        <f t="shared" si="11"/>
        <v>1938811.76</v>
      </c>
      <c r="AR47" s="8">
        <f t="shared" si="12"/>
        <v>1938811.76</v>
      </c>
      <c r="AS47" s="9">
        <v>3</v>
      </c>
      <c r="AT47" s="8">
        <v>730.16</v>
      </c>
      <c r="AU47" s="9">
        <v>0</v>
      </c>
      <c r="AV47" s="8">
        <v>0</v>
      </c>
      <c r="AW47" s="9">
        <v>25</v>
      </c>
      <c r="AX47" s="8">
        <v>1938081.6</v>
      </c>
      <c r="AY47" s="9">
        <v>0</v>
      </c>
      <c r="AZ47" s="8">
        <v>0</v>
      </c>
      <c r="BA47" s="9">
        <v>0</v>
      </c>
      <c r="BB47" s="40">
        <v>0</v>
      </c>
      <c r="BC47" s="9"/>
      <c r="BD47" s="8"/>
      <c r="BE47" s="9">
        <v>0</v>
      </c>
      <c r="BF47" s="40">
        <v>0</v>
      </c>
      <c r="BG47" s="9"/>
      <c r="BH47" s="8">
        <v>0</v>
      </c>
      <c r="BI47" s="8">
        <f t="shared" si="13"/>
        <v>1938811.76</v>
      </c>
      <c r="BJ47" s="8">
        <f t="shared" si="14"/>
        <v>1938811.76</v>
      </c>
      <c r="BK47" s="9">
        <v>3</v>
      </c>
      <c r="BL47" s="8">
        <v>730.16</v>
      </c>
      <c r="BM47" s="9">
        <v>0</v>
      </c>
      <c r="BN47" s="8">
        <v>0</v>
      </c>
      <c r="BO47" s="9">
        <v>25</v>
      </c>
      <c r="BP47" s="8">
        <v>1938081.6</v>
      </c>
      <c r="BQ47" s="9">
        <v>0</v>
      </c>
      <c r="BR47" s="8">
        <v>0</v>
      </c>
      <c r="BS47" s="9">
        <v>0</v>
      </c>
      <c r="BT47" s="40">
        <v>0</v>
      </c>
      <c r="BU47" s="9"/>
      <c r="BV47" s="8"/>
      <c r="BW47" s="9">
        <v>0</v>
      </c>
      <c r="BX47" s="40">
        <v>0</v>
      </c>
      <c r="BY47" s="9">
        <v>0</v>
      </c>
      <c r="BZ47" s="8">
        <v>0</v>
      </c>
      <c r="CA47" s="8">
        <f t="shared" si="15"/>
        <v>1938811.74</v>
      </c>
      <c r="CB47" s="8">
        <f t="shared" si="16"/>
        <v>1938811.74</v>
      </c>
      <c r="CC47" s="9">
        <v>3</v>
      </c>
      <c r="CD47" s="8">
        <v>730.14</v>
      </c>
      <c r="CE47" s="9">
        <v>0</v>
      </c>
      <c r="CF47" s="8">
        <v>0</v>
      </c>
      <c r="CG47" s="9">
        <v>23</v>
      </c>
      <c r="CH47" s="8">
        <v>1938081.6</v>
      </c>
      <c r="CI47" s="9">
        <v>0</v>
      </c>
      <c r="CJ47" s="8">
        <v>0</v>
      </c>
      <c r="CK47" s="9">
        <v>0</v>
      </c>
      <c r="CL47" s="40">
        <v>0</v>
      </c>
      <c r="CM47" s="9"/>
      <c r="CN47" s="8"/>
      <c r="CO47" s="9">
        <v>0</v>
      </c>
      <c r="CP47" s="40">
        <v>0</v>
      </c>
      <c r="CQ47" s="9">
        <v>0</v>
      </c>
      <c r="CR47" s="8">
        <v>0</v>
      </c>
    </row>
    <row r="48" spans="1:96" ht="15" customHeight="1" x14ac:dyDescent="0.25">
      <c r="A48" s="12">
        <v>38</v>
      </c>
      <c r="B48" s="18" t="s">
        <v>148</v>
      </c>
      <c r="C48" s="12">
        <v>330421</v>
      </c>
      <c r="D48" s="25" t="s">
        <v>156</v>
      </c>
      <c r="E48" s="25" t="s">
        <v>161</v>
      </c>
      <c r="F48" s="31" t="s">
        <v>157</v>
      </c>
      <c r="G48" s="8">
        <f t="shared" si="6"/>
        <v>1955832.45</v>
      </c>
      <c r="H48" s="8">
        <f t="shared" si="7"/>
        <v>1955832.45</v>
      </c>
      <c r="I48" s="9">
        <f t="shared" si="17"/>
        <v>0</v>
      </c>
      <c r="J48" s="8">
        <f t="shared" si="17"/>
        <v>0</v>
      </c>
      <c r="K48" s="9">
        <f t="shared" si="17"/>
        <v>0</v>
      </c>
      <c r="L48" s="8">
        <f t="shared" si="17"/>
        <v>0</v>
      </c>
      <c r="M48" s="9">
        <f t="shared" si="17"/>
        <v>0</v>
      </c>
      <c r="N48" s="8">
        <f t="shared" si="17"/>
        <v>1955832.45</v>
      </c>
      <c r="O48" s="9">
        <f t="shared" si="17"/>
        <v>0</v>
      </c>
      <c r="P48" s="8">
        <f t="shared" si="17"/>
        <v>0</v>
      </c>
      <c r="Q48" s="9">
        <f t="shared" si="17"/>
        <v>0</v>
      </c>
      <c r="R48" s="8">
        <f t="shared" si="17"/>
        <v>0</v>
      </c>
      <c r="S48" s="9">
        <f t="shared" si="17"/>
        <v>0</v>
      </c>
      <c r="T48" s="8">
        <f t="shared" si="17"/>
        <v>0</v>
      </c>
      <c r="U48" s="9">
        <f t="shared" si="17"/>
        <v>0</v>
      </c>
      <c r="V48" s="8">
        <f t="shared" si="17"/>
        <v>0</v>
      </c>
      <c r="W48" s="9">
        <f t="shared" si="17"/>
        <v>0</v>
      </c>
      <c r="X48" s="8">
        <f t="shared" si="17"/>
        <v>0</v>
      </c>
      <c r="Y48" s="8">
        <f t="shared" si="9"/>
        <v>488958.11</v>
      </c>
      <c r="Z48" s="8">
        <f t="shared" si="10"/>
        <v>488958.11</v>
      </c>
      <c r="AA48" s="9">
        <v>0</v>
      </c>
      <c r="AB48" s="8">
        <v>0</v>
      </c>
      <c r="AC48" s="9">
        <v>0</v>
      </c>
      <c r="AD48" s="8">
        <v>0</v>
      </c>
      <c r="AE48" s="9">
        <v>0</v>
      </c>
      <c r="AF48" s="8">
        <v>488958.11</v>
      </c>
      <c r="AG48" s="9">
        <v>0</v>
      </c>
      <c r="AH48" s="8">
        <v>0</v>
      </c>
      <c r="AI48" s="9">
        <v>0</v>
      </c>
      <c r="AJ48" s="40">
        <v>0</v>
      </c>
      <c r="AK48" s="9"/>
      <c r="AL48" s="8"/>
      <c r="AM48" s="9">
        <v>0</v>
      </c>
      <c r="AN48" s="40">
        <v>0</v>
      </c>
      <c r="AO48" s="9"/>
      <c r="AP48" s="8"/>
      <c r="AQ48" s="8">
        <f t="shared" si="11"/>
        <v>488958.11</v>
      </c>
      <c r="AR48" s="8">
        <f t="shared" si="12"/>
        <v>488958.11</v>
      </c>
      <c r="AS48" s="9">
        <v>0</v>
      </c>
      <c r="AT48" s="8">
        <v>0</v>
      </c>
      <c r="AU48" s="9">
        <v>0</v>
      </c>
      <c r="AV48" s="8">
        <v>0</v>
      </c>
      <c r="AW48" s="9">
        <v>0</v>
      </c>
      <c r="AX48" s="8">
        <v>488958.11</v>
      </c>
      <c r="AY48" s="9">
        <v>0</v>
      </c>
      <c r="AZ48" s="8">
        <v>0</v>
      </c>
      <c r="BA48" s="9">
        <v>0</v>
      </c>
      <c r="BB48" s="40">
        <v>0</v>
      </c>
      <c r="BC48" s="9"/>
      <c r="BD48" s="8"/>
      <c r="BE48" s="9">
        <v>0</v>
      </c>
      <c r="BF48" s="40">
        <v>0</v>
      </c>
      <c r="BG48" s="9"/>
      <c r="BH48" s="8"/>
      <c r="BI48" s="8">
        <f t="shared" si="13"/>
        <v>488958.11</v>
      </c>
      <c r="BJ48" s="8">
        <f t="shared" si="14"/>
        <v>488958.11</v>
      </c>
      <c r="BK48" s="9">
        <v>0</v>
      </c>
      <c r="BL48" s="8">
        <v>0</v>
      </c>
      <c r="BM48" s="9">
        <v>0</v>
      </c>
      <c r="BN48" s="8">
        <v>0</v>
      </c>
      <c r="BO48" s="9">
        <v>0</v>
      </c>
      <c r="BP48" s="8">
        <v>488958.11</v>
      </c>
      <c r="BQ48" s="9">
        <v>0</v>
      </c>
      <c r="BR48" s="8">
        <v>0</v>
      </c>
      <c r="BS48" s="9">
        <v>0</v>
      </c>
      <c r="BT48" s="40">
        <v>0</v>
      </c>
      <c r="BU48" s="9"/>
      <c r="BV48" s="8"/>
      <c r="BW48" s="9">
        <v>0</v>
      </c>
      <c r="BX48" s="40">
        <v>0</v>
      </c>
      <c r="BY48" s="9"/>
      <c r="BZ48" s="8"/>
      <c r="CA48" s="8">
        <f t="shared" si="15"/>
        <v>488958.12</v>
      </c>
      <c r="CB48" s="8">
        <f t="shared" si="16"/>
        <v>488958.12</v>
      </c>
      <c r="CC48" s="9">
        <v>0</v>
      </c>
      <c r="CD48" s="8">
        <v>0</v>
      </c>
      <c r="CE48" s="9">
        <v>0</v>
      </c>
      <c r="CF48" s="8">
        <v>0</v>
      </c>
      <c r="CG48" s="9">
        <v>0</v>
      </c>
      <c r="CH48" s="8">
        <v>488958.12</v>
      </c>
      <c r="CI48" s="9">
        <v>0</v>
      </c>
      <c r="CJ48" s="8">
        <v>0</v>
      </c>
      <c r="CK48" s="9">
        <v>0</v>
      </c>
      <c r="CL48" s="40">
        <v>0</v>
      </c>
      <c r="CM48" s="9"/>
      <c r="CN48" s="8"/>
      <c r="CO48" s="9">
        <v>0</v>
      </c>
      <c r="CP48" s="40">
        <v>0</v>
      </c>
      <c r="CQ48" s="9">
        <v>0</v>
      </c>
      <c r="CR48" s="8"/>
    </row>
    <row r="49" spans="1:96" ht="15" customHeight="1" x14ac:dyDescent="0.25">
      <c r="A49" s="12">
        <v>39</v>
      </c>
      <c r="B49" s="18" t="s">
        <v>162</v>
      </c>
      <c r="C49" s="12">
        <v>330372</v>
      </c>
      <c r="D49" s="25" t="s">
        <v>156</v>
      </c>
      <c r="E49" s="25" t="s">
        <v>161</v>
      </c>
      <c r="F49" s="31" t="s">
        <v>157</v>
      </c>
      <c r="G49" s="8">
        <f t="shared" si="6"/>
        <v>2288930.7999999998</v>
      </c>
      <c r="H49" s="8">
        <f t="shared" si="7"/>
        <v>0</v>
      </c>
      <c r="I49" s="9">
        <f t="shared" si="17"/>
        <v>0</v>
      </c>
      <c r="J49" s="8">
        <f t="shared" si="17"/>
        <v>0</v>
      </c>
      <c r="K49" s="9">
        <f t="shared" si="17"/>
        <v>0</v>
      </c>
      <c r="L49" s="8">
        <f t="shared" si="17"/>
        <v>0</v>
      </c>
      <c r="M49" s="9">
        <f t="shared" si="17"/>
        <v>0</v>
      </c>
      <c r="N49" s="8">
        <f t="shared" si="17"/>
        <v>0</v>
      </c>
      <c r="O49" s="9">
        <f t="shared" si="17"/>
        <v>15</v>
      </c>
      <c r="P49" s="8">
        <f t="shared" si="17"/>
        <v>2120249.2799999998</v>
      </c>
      <c r="Q49" s="9">
        <f t="shared" si="17"/>
        <v>1</v>
      </c>
      <c r="R49" s="8">
        <f t="shared" si="17"/>
        <v>168681.52</v>
      </c>
      <c r="S49" s="9">
        <f t="shared" si="17"/>
        <v>0</v>
      </c>
      <c r="T49" s="8">
        <f t="shared" si="17"/>
        <v>0</v>
      </c>
      <c r="U49" s="9">
        <f t="shared" si="17"/>
        <v>1</v>
      </c>
      <c r="V49" s="8">
        <f t="shared" si="17"/>
        <v>168681.52</v>
      </c>
      <c r="W49" s="9">
        <f t="shared" si="17"/>
        <v>0</v>
      </c>
      <c r="X49" s="8">
        <f t="shared" si="17"/>
        <v>0</v>
      </c>
      <c r="Y49" s="8">
        <f t="shared" si="9"/>
        <v>572232.69999999995</v>
      </c>
      <c r="Z49" s="8">
        <f t="shared" si="10"/>
        <v>0</v>
      </c>
      <c r="AA49" s="9">
        <v>0</v>
      </c>
      <c r="AB49" s="8">
        <v>0</v>
      </c>
      <c r="AC49" s="9">
        <v>0</v>
      </c>
      <c r="AD49" s="8">
        <v>0</v>
      </c>
      <c r="AE49" s="9">
        <v>0</v>
      </c>
      <c r="AF49" s="8">
        <v>0</v>
      </c>
      <c r="AG49" s="9">
        <v>4</v>
      </c>
      <c r="AH49" s="8">
        <v>530062.31999999995</v>
      </c>
      <c r="AI49" s="9">
        <v>0</v>
      </c>
      <c r="AJ49" s="40">
        <v>42170.38</v>
      </c>
      <c r="AK49" s="9"/>
      <c r="AL49" s="8"/>
      <c r="AM49" s="9">
        <v>0</v>
      </c>
      <c r="AN49" s="40"/>
      <c r="AO49" s="9"/>
      <c r="AP49" s="8"/>
      <c r="AQ49" s="8">
        <f t="shared" si="11"/>
        <v>572232.69999999995</v>
      </c>
      <c r="AR49" s="8">
        <f t="shared" si="12"/>
        <v>0</v>
      </c>
      <c r="AS49" s="9">
        <v>0</v>
      </c>
      <c r="AT49" s="8">
        <v>0</v>
      </c>
      <c r="AU49" s="9">
        <v>0</v>
      </c>
      <c r="AV49" s="8">
        <v>0</v>
      </c>
      <c r="AW49" s="9">
        <v>0</v>
      </c>
      <c r="AX49" s="8">
        <v>0</v>
      </c>
      <c r="AY49" s="9">
        <v>4</v>
      </c>
      <c r="AZ49" s="8">
        <v>530062.31999999995</v>
      </c>
      <c r="BA49" s="9">
        <v>0</v>
      </c>
      <c r="BB49" s="40">
        <v>42170.38</v>
      </c>
      <c r="BC49" s="9"/>
      <c r="BD49" s="8"/>
      <c r="BE49" s="9">
        <v>0</v>
      </c>
      <c r="BF49" s="40"/>
      <c r="BG49" s="9"/>
      <c r="BH49" s="8"/>
      <c r="BI49" s="8">
        <f t="shared" si="13"/>
        <v>572232.69999999995</v>
      </c>
      <c r="BJ49" s="8">
        <f t="shared" si="14"/>
        <v>0</v>
      </c>
      <c r="BK49" s="9">
        <v>0</v>
      </c>
      <c r="BL49" s="8">
        <v>0</v>
      </c>
      <c r="BM49" s="9">
        <v>0</v>
      </c>
      <c r="BN49" s="8">
        <v>0</v>
      </c>
      <c r="BO49" s="9">
        <v>0</v>
      </c>
      <c r="BP49" s="8">
        <v>0</v>
      </c>
      <c r="BQ49" s="9">
        <v>4</v>
      </c>
      <c r="BR49" s="8">
        <v>530062.31999999995</v>
      </c>
      <c r="BS49" s="9">
        <v>0</v>
      </c>
      <c r="BT49" s="40">
        <v>42170.38</v>
      </c>
      <c r="BU49" s="9"/>
      <c r="BV49" s="8"/>
      <c r="BW49" s="9">
        <v>0</v>
      </c>
      <c r="BX49" s="40"/>
      <c r="BY49" s="9"/>
      <c r="BZ49" s="8"/>
      <c r="CA49" s="8">
        <f t="shared" si="15"/>
        <v>572232.69999999995</v>
      </c>
      <c r="CB49" s="8">
        <f t="shared" si="16"/>
        <v>0</v>
      </c>
      <c r="CC49" s="9">
        <v>0</v>
      </c>
      <c r="CD49" s="8">
        <v>0</v>
      </c>
      <c r="CE49" s="9">
        <v>0</v>
      </c>
      <c r="CF49" s="8">
        <v>0</v>
      </c>
      <c r="CG49" s="9">
        <v>0</v>
      </c>
      <c r="CH49" s="8">
        <v>0</v>
      </c>
      <c r="CI49" s="9">
        <v>3</v>
      </c>
      <c r="CJ49" s="8">
        <v>530062.31999999995</v>
      </c>
      <c r="CK49" s="9">
        <v>1</v>
      </c>
      <c r="CL49" s="40">
        <v>42170.38</v>
      </c>
      <c r="CM49" s="9"/>
      <c r="CN49" s="8"/>
      <c r="CO49" s="9">
        <v>1</v>
      </c>
      <c r="CP49" s="40">
        <f>42170.38*4</f>
        <v>168681.52</v>
      </c>
      <c r="CQ49" s="9">
        <v>0</v>
      </c>
      <c r="CR49" s="8"/>
    </row>
    <row r="50" spans="1:96" ht="15" customHeight="1" x14ac:dyDescent="0.25">
      <c r="A50" s="12">
        <v>40</v>
      </c>
      <c r="B50" s="18" t="s">
        <v>163</v>
      </c>
      <c r="C50" s="12">
        <v>330425</v>
      </c>
      <c r="D50" s="25" t="s">
        <v>156</v>
      </c>
      <c r="E50" s="25" t="s">
        <v>161</v>
      </c>
      <c r="F50" s="31" t="s">
        <v>157</v>
      </c>
      <c r="G50" s="8">
        <f t="shared" si="6"/>
        <v>0</v>
      </c>
      <c r="H50" s="8">
        <f t="shared" si="7"/>
        <v>0</v>
      </c>
      <c r="I50" s="9">
        <f t="shared" si="17"/>
        <v>0</v>
      </c>
      <c r="J50" s="8">
        <f t="shared" si="17"/>
        <v>0</v>
      </c>
      <c r="K50" s="9">
        <f t="shared" si="17"/>
        <v>0</v>
      </c>
      <c r="L50" s="8">
        <f t="shared" si="17"/>
        <v>0</v>
      </c>
      <c r="M50" s="9">
        <f t="shared" si="17"/>
        <v>0</v>
      </c>
      <c r="N50" s="8">
        <f t="shared" si="17"/>
        <v>0</v>
      </c>
      <c r="O50" s="9">
        <f t="shared" si="17"/>
        <v>0</v>
      </c>
      <c r="P50" s="8">
        <f t="shared" si="17"/>
        <v>0</v>
      </c>
      <c r="Q50" s="9">
        <f t="shared" si="17"/>
        <v>0</v>
      </c>
      <c r="R50" s="8">
        <f t="shared" si="17"/>
        <v>0</v>
      </c>
      <c r="S50" s="9">
        <f t="shared" si="17"/>
        <v>0</v>
      </c>
      <c r="T50" s="8">
        <f t="shared" si="17"/>
        <v>0</v>
      </c>
      <c r="U50" s="9">
        <f t="shared" si="17"/>
        <v>0</v>
      </c>
      <c r="V50" s="8">
        <f t="shared" si="17"/>
        <v>0</v>
      </c>
      <c r="W50" s="9">
        <f t="shared" si="17"/>
        <v>0</v>
      </c>
      <c r="X50" s="8">
        <f t="shared" si="17"/>
        <v>0</v>
      </c>
      <c r="Y50" s="8">
        <f t="shared" si="9"/>
        <v>0</v>
      </c>
      <c r="Z50" s="8">
        <f t="shared" si="10"/>
        <v>0</v>
      </c>
      <c r="AA50" s="9">
        <v>0</v>
      </c>
      <c r="AB50" s="8">
        <v>0</v>
      </c>
      <c r="AC50" s="9">
        <v>0</v>
      </c>
      <c r="AD50" s="8">
        <v>0</v>
      </c>
      <c r="AE50" s="9">
        <v>0</v>
      </c>
      <c r="AF50" s="8">
        <v>0</v>
      </c>
      <c r="AG50" s="9">
        <v>0</v>
      </c>
      <c r="AH50" s="8">
        <v>0</v>
      </c>
      <c r="AI50" s="9">
        <v>0</v>
      </c>
      <c r="AJ50" s="40">
        <v>0</v>
      </c>
      <c r="AK50" s="9"/>
      <c r="AL50" s="8"/>
      <c r="AM50" s="9">
        <v>0</v>
      </c>
      <c r="AN50" s="40">
        <v>0</v>
      </c>
      <c r="AO50" s="9"/>
      <c r="AP50" s="8"/>
      <c r="AQ50" s="8">
        <f t="shared" si="11"/>
        <v>0</v>
      </c>
      <c r="AR50" s="8">
        <f t="shared" si="12"/>
        <v>0</v>
      </c>
      <c r="AS50" s="9">
        <v>0</v>
      </c>
      <c r="AT50" s="8">
        <v>0</v>
      </c>
      <c r="AU50" s="9">
        <v>0</v>
      </c>
      <c r="AV50" s="8">
        <v>0</v>
      </c>
      <c r="AW50" s="9">
        <v>0</v>
      </c>
      <c r="AX50" s="8">
        <v>0</v>
      </c>
      <c r="AY50" s="9">
        <v>0</v>
      </c>
      <c r="AZ50" s="8">
        <v>0</v>
      </c>
      <c r="BA50" s="9">
        <v>0</v>
      </c>
      <c r="BB50" s="40">
        <v>0</v>
      </c>
      <c r="BC50" s="9"/>
      <c r="BD50" s="8"/>
      <c r="BE50" s="9">
        <v>0</v>
      </c>
      <c r="BF50" s="40">
        <v>0</v>
      </c>
      <c r="BG50" s="9"/>
      <c r="BH50" s="8"/>
      <c r="BI50" s="8">
        <f t="shared" si="13"/>
        <v>0</v>
      </c>
      <c r="BJ50" s="8">
        <f t="shared" si="14"/>
        <v>0</v>
      </c>
      <c r="BK50" s="9">
        <v>0</v>
      </c>
      <c r="BL50" s="8">
        <v>0</v>
      </c>
      <c r="BM50" s="9">
        <v>0</v>
      </c>
      <c r="BN50" s="8">
        <v>0</v>
      </c>
      <c r="BO50" s="9">
        <v>0</v>
      </c>
      <c r="BP50" s="8">
        <v>0</v>
      </c>
      <c r="BQ50" s="9">
        <v>0</v>
      </c>
      <c r="BR50" s="8">
        <v>0</v>
      </c>
      <c r="BS50" s="9">
        <v>0</v>
      </c>
      <c r="BT50" s="40">
        <v>0</v>
      </c>
      <c r="BU50" s="9"/>
      <c r="BV50" s="8"/>
      <c r="BW50" s="9">
        <v>0</v>
      </c>
      <c r="BX50" s="40">
        <v>0</v>
      </c>
      <c r="BY50" s="9"/>
      <c r="BZ50" s="8"/>
      <c r="CA50" s="8">
        <f t="shared" si="15"/>
        <v>0</v>
      </c>
      <c r="CB50" s="8">
        <f t="shared" si="16"/>
        <v>0</v>
      </c>
      <c r="CC50" s="9">
        <v>0</v>
      </c>
      <c r="CD50" s="8">
        <v>0</v>
      </c>
      <c r="CE50" s="9">
        <v>0</v>
      </c>
      <c r="CF50" s="8">
        <v>0</v>
      </c>
      <c r="CG50" s="9">
        <v>0</v>
      </c>
      <c r="CH50" s="8">
        <v>0</v>
      </c>
      <c r="CI50" s="9">
        <v>0</v>
      </c>
      <c r="CJ50" s="8">
        <v>0</v>
      </c>
      <c r="CK50" s="9">
        <v>0</v>
      </c>
      <c r="CL50" s="40">
        <v>0</v>
      </c>
      <c r="CM50" s="9"/>
      <c r="CN50" s="8"/>
      <c r="CO50" s="9">
        <v>0</v>
      </c>
      <c r="CP50" s="40">
        <v>0</v>
      </c>
      <c r="CQ50" s="9">
        <v>0</v>
      </c>
      <c r="CR50" s="8"/>
    </row>
    <row r="51" spans="1:96" x14ac:dyDescent="0.25">
      <c r="A51" s="12"/>
      <c r="B51" s="17" t="s">
        <v>34</v>
      </c>
      <c r="C51" s="12"/>
      <c r="D51" s="25"/>
      <c r="E51" s="26" t="s">
        <v>155</v>
      </c>
      <c r="F51" s="31"/>
      <c r="G51" s="8">
        <f t="shared" si="6"/>
        <v>0</v>
      </c>
      <c r="H51" s="8">
        <f t="shared" si="7"/>
        <v>0</v>
      </c>
      <c r="I51" s="9">
        <f t="shared" si="17"/>
        <v>0</v>
      </c>
      <c r="J51" s="8">
        <f t="shared" si="17"/>
        <v>0</v>
      </c>
      <c r="K51" s="9">
        <f t="shared" si="17"/>
        <v>0</v>
      </c>
      <c r="L51" s="8">
        <f t="shared" si="17"/>
        <v>0</v>
      </c>
      <c r="M51" s="9">
        <f t="shared" si="17"/>
        <v>0</v>
      </c>
      <c r="N51" s="8">
        <f t="shared" si="17"/>
        <v>0</v>
      </c>
      <c r="O51" s="9">
        <f t="shared" si="17"/>
        <v>0</v>
      </c>
      <c r="P51" s="8">
        <f t="shared" si="17"/>
        <v>0</v>
      </c>
      <c r="Q51" s="9">
        <f t="shared" si="17"/>
        <v>0</v>
      </c>
      <c r="R51" s="8">
        <f t="shared" si="17"/>
        <v>0</v>
      </c>
      <c r="S51" s="9">
        <f t="shared" si="17"/>
        <v>0</v>
      </c>
      <c r="T51" s="8">
        <f t="shared" si="17"/>
        <v>0</v>
      </c>
      <c r="U51" s="9">
        <f t="shared" si="17"/>
        <v>0</v>
      </c>
      <c r="V51" s="8">
        <f t="shared" si="17"/>
        <v>0</v>
      </c>
      <c r="W51" s="9">
        <f t="shared" si="17"/>
        <v>0</v>
      </c>
      <c r="X51" s="8">
        <f t="shared" si="17"/>
        <v>0</v>
      </c>
      <c r="Y51" s="8">
        <f t="shared" si="9"/>
        <v>0</v>
      </c>
      <c r="Z51" s="8">
        <f t="shared" si="10"/>
        <v>0</v>
      </c>
      <c r="AA51" s="9">
        <v>0</v>
      </c>
      <c r="AB51" s="8">
        <v>0</v>
      </c>
      <c r="AC51" s="9">
        <v>0</v>
      </c>
      <c r="AD51" s="8">
        <v>0</v>
      </c>
      <c r="AE51" s="9">
        <v>0</v>
      </c>
      <c r="AF51" s="8">
        <v>0</v>
      </c>
      <c r="AG51" s="9">
        <v>0</v>
      </c>
      <c r="AH51" s="8">
        <v>0</v>
      </c>
      <c r="AI51" s="9">
        <v>0</v>
      </c>
      <c r="AJ51" s="40">
        <v>0</v>
      </c>
      <c r="AK51" s="9"/>
      <c r="AL51" s="8"/>
      <c r="AM51" s="9">
        <v>0</v>
      </c>
      <c r="AN51" s="40">
        <v>0</v>
      </c>
      <c r="AO51" s="9"/>
      <c r="AP51" s="8">
        <v>0</v>
      </c>
      <c r="AQ51" s="8">
        <f t="shared" si="11"/>
        <v>0</v>
      </c>
      <c r="AR51" s="8">
        <f t="shared" si="12"/>
        <v>0</v>
      </c>
      <c r="AS51" s="9">
        <v>0</v>
      </c>
      <c r="AT51" s="8">
        <v>0</v>
      </c>
      <c r="AU51" s="9">
        <v>0</v>
      </c>
      <c r="AV51" s="8">
        <v>0</v>
      </c>
      <c r="AW51" s="9">
        <v>0</v>
      </c>
      <c r="AX51" s="8">
        <v>0</v>
      </c>
      <c r="AY51" s="9">
        <v>0</v>
      </c>
      <c r="AZ51" s="8">
        <v>0</v>
      </c>
      <c r="BA51" s="9">
        <v>0</v>
      </c>
      <c r="BB51" s="40">
        <v>0</v>
      </c>
      <c r="BC51" s="9"/>
      <c r="BD51" s="8"/>
      <c r="BE51" s="9">
        <v>0</v>
      </c>
      <c r="BF51" s="40">
        <v>0</v>
      </c>
      <c r="BG51" s="9"/>
      <c r="BH51" s="8">
        <v>0</v>
      </c>
      <c r="BI51" s="8">
        <f t="shared" si="13"/>
        <v>0</v>
      </c>
      <c r="BJ51" s="8">
        <f t="shared" si="14"/>
        <v>0</v>
      </c>
      <c r="BK51" s="9">
        <v>0</v>
      </c>
      <c r="BL51" s="8">
        <v>0</v>
      </c>
      <c r="BM51" s="9">
        <v>0</v>
      </c>
      <c r="BN51" s="8">
        <v>0</v>
      </c>
      <c r="BO51" s="9">
        <v>0</v>
      </c>
      <c r="BP51" s="8">
        <v>0</v>
      </c>
      <c r="BQ51" s="9">
        <v>0</v>
      </c>
      <c r="BR51" s="8">
        <v>0</v>
      </c>
      <c r="BS51" s="9">
        <v>0</v>
      </c>
      <c r="BT51" s="40">
        <v>0</v>
      </c>
      <c r="BU51" s="9"/>
      <c r="BV51" s="8"/>
      <c r="BW51" s="9">
        <v>0</v>
      </c>
      <c r="BX51" s="40">
        <v>0</v>
      </c>
      <c r="BY51" s="9">
        <v>0</v>
      </c>
      <c r="BZ51" s="8">
        <v>0</v>
      </c>
      <c r="CA51" s="8">
        <f t="shared" si="15"/>
        <v>0</v>
      </c>
      <c r="CB51" s="8">
        <f t="shared" si="16"/>
        <v>0</v>
      </c>
      <c r="CC51" s="9">
        <v>0</v>
      </c>
      <c r="CD51" s="8">
        <v>0</v>
      </c>
      <c r="CE51" s="9">
        <v>0</v>
      </c>
      <c r="CF51" s="8">
        <v>0</v>
      </c>
      <c r="CG51" s="9">
        <v>0</v>
      </c>
      <c r="CH51" s="8">
        <v>0</v>
      </c>
      <c r="CI51" s="9">
        <v>0</v>
      </c>
      <c r="CJ51" s="8">
        <v>0</v>
      </c>
      <c r="CK51" s="9">
        <v>0</v>
      </c>
      <c r="CL51" s="40">
        <v>0</v>
      </c>
      <c r="CM51" s="9"/>
      <c r="CN51" s="8"/>
      <c r="CO51" s="9">
        <v>0</v>
      </c>
      <c r="CP51" s="40">
        <v>0</v>
      </c>
      <c r="CQ51" s="9">
        <v>0</v>
      </c>
      <c r="CR51" s="8">
        <v>0</v>
      </c>
    </row>
    <row r="52" spans="1:96" ht="15" customHeight="1" x14ac:dyDescent="0.25">
      <c r="A52" s="12">
        <v>41</v>
      </c>
      <c r="B52" s="18" t="s">
        <v>35</v>
      </c>
      <c r="C52" s="12">
        <v>330110</v>
      </c>
      <c r="D52" s="25" t="s">
        <v>156</v>
      </c>
      <c r="E52" s="25" t="s">
        <v>155</v>
      </c>
      <c r="F52" s="31" t="s">
        <v>157</v>
      </c>
      <c r="G52" s="8">
        <f t="shared" si="6"/>
        <v>936927.61</v>
      </c>
      <c r="H52" s="8">
        <f t="shared" si="7"/>
        <v>687745.4</v>
      </c>
      <c r="I52" s="9">
        <f t="shared" si="17"/>
        <v>569</v>
      </c>
      <c r="J52" s="8">
        <f t="shared" si="17"/>
        <v>348583.37</v>
      </c>
      <c r="K52" s="9">
        <f t="shared" si="17"/>
        <v>63</v>
      </c>
      <c r="L52" s="8">
        <f t="shared" si="17"/>
        <v>27936.3</v>
      </c>
      <c r="M52" s="9">
        <f t="shared" si="17"/>
        <v>212</v>
      </c>
      <c r="N52" s="8">
        <f t="shared" si="17"/>
        <v>311225.73</v>
      </c>
      <c r="O52" s="9">
        <f t="shared" si="17"/>
        <v>1</v>
      </c>
      <c r="P52" s="8">
        <f t="shared" si="17"/>
        <v>17958.84</v>
      </c>
      <c r="Q52" s="9">
        <f t="shared" si="17"/>
        <v>5</v>
      </c>
      <c r="R52" s="8">
        <f t="shared" si="17"/>
        <v>119491.95</v>
      </c>
      <c r="S52" s="9">
        <f t="shared" si="17"/>
        <v>0</v>
      </c>
      <c r="T52" s="8">
        <f t="shared" si="17"/>
        <v>0</v>
      </c>
      <c r="U52" s="9">
        <f t="shared" si="17"/>
        <v>0</v>
      </c>
      <c r="V52" s="8">
        <f t="shared" si="17"/>
        <v>0</v>
      </c>
      <c r="W52" s="9">
        <f t="shared" si="17"/>
        <v>49</v>
      </c>
      <c r="X52" s="8">
        <f t="shared" si="17"/>
        <v>111731.42</v>
      </c>
      <c r="Y52" s="8">
        <f t="shared" si="9"/>
        <v>239512.12</v>
      </c>
      <c r="Z52" s="8">
        <f t="shared" si="10"/>
        <v>177216.56</v>
      </c>
      <c r="AA52" s="9">
        <v>142</v>
      </c>
      <c r="AB52" s="8">
        <v>89733.14</v>
      </c>
      <c r="AC52" s="9">
        <v>16</v>
      </c>
      <c r="AD52" s="8">
        <v>6984.08</v>
      </c>
      <c r="AE52" s="9">
        <v>53</v>
      </c>
      <c r="AF52" s="8">
        <v>80499.34</v>
      </c>
      <c r="AG52" s="9">
        <v>0</v>
      </c>
      <c r="AH52" s="8">
        <v>4489.71</v>
      </c>
      <c r="AI52" s="9">
        <v>1</v>
      </c>
      <c r="AJ52" s="40">
        <v>29872.99</v>
      </c>
      <c r="AK52" s="9"/>
      <c r="AL52" s="8"/>
      <c r="AM52" s="9">
        <v>0</v>
      </c>
      <c r="AN52" s="40">
        <v>0</v>
      </c>
      <c r="AO52" s="9">
        <v>12</v>
      </c>
      <c r="AP52" s="8">
        <v>27932.86</v>
      </c>
      <c r="AQ52" s="8">
        <f t="shared" si="11"/>
        <v>239512.12</v>
      </c>
      <c r="AR52" s="8">
        <f t="shared" si="12"/>
        <v>177216.56</v>
      </c>
      <c r="AS52" s="9">
        <v>142</v>
      </c>
      <c r="AT52" s="8">
        <v>89733.14</v>
      </c>
      <c r="AU52" s="9">
        <v>16</v>
      </c>
      <c r="AV52" s="8">
        <v>6984.08</v>
      </c>
      <c r="AW52" s="9">
        <v>53</v>
      </c>
      <c r="AX52" s="8">
        <v>80499.34</v>
      </c>
      <c r="AY52" s="9">
        <v>0</v>
      </c>
      <c r="AZ52" s="8">
        <v>4489.71</v>
      </c>
      <c r="BA52" s="9">
        <v>1</v>
      </c>
      <c r="BB52" s="40">
        <v>29872.99</v>
      </c>
      <c r="BC52" s="9"/>
      <c r="BD52" s="8"/>
      <c r="BE52" s="9">
        <v>0</v>
      </c>
      <c r="BF52" s="40">
        <v>0</v>
      </c>
      <c r="BG52" s="9">
        <v>12</v>
      </c>
      <c r="BH52" s="8">
        <v>27932.86</v>
      </c>
      <c r="BI52" s="8">
        <f t="shared" si="13"/>
        <v>239512.11</v>
      </c>
      <c r="BJ52" s="8">
        <f t="shared" si="14"/>
        <v>177216.56</v>
      </c>
      <c r="BK52" s="9">
        <v>142</v>
      </c>
      <c r="BL52" s="8">
        <v>89733.14</v>
      </c>
      <c r="BM52" s="9">
        <v>16</v>
      </c>
      <c r="BN52" s="8">
        <v>6984.08</v>
      </c>
      <c r="BO52" s="9">
        <v>53</v>
      </c>
      <c r="BP52" s="8">
        <v>80499.34</v>
      </c>
      <c r="BQ52" s="9">
        <v>0</v>
      </c>
      <c r="BR52" s="8">
        <v>4489.71</v>
      </c>
      <c r="BS52" s="9">
        <v>1</v>
      </c>
      <c r="BT52" s="40">
        <v>29872.99</v>
      </c>
      <c r="BU52" s="9"/>
      <c r="BV52" s="8"/>
      <c r="BW52" s="9">
        <v>0</v>
      </c>
      <c r="BX52" s="40">
        <v>0</v>
      </c>
      <c r="BY52" s="9">
        <v>12</v>
      </c>
      <c r="BZ52" s="8">
        <v>27932.85</v>
      </c>
      <c r="CA52" s="8">
        <f t="shared" si="15"/>
        <v>218391.26</v>
      </c>
      <c r="CB52" s="8">
        <f t="shared" si="16"/>
        <v>156095.72</v>
      </c>
      <c r="CC52" s="9">
        <v>143</v>
      </c>
      <c r="CD52" s="8">
        <v>79383.95</v>
      </c>
      <c r="CE52" s="9">
        <v>15</v>
      </c>
      <c r="CF52" s="8">
        <v>6984.06</v>
      </c>
      <c r="CG52" s="9">
        <v>53</v>
      </c>
      <c r="CH52" s="8">
        <v>69727.710000000006</v>
      </c>
      <c r="CI52" s="9">
        <v>1</v>
      </c>
      <c r="CJ52" s="8">
        <v>4489.71</v>
      </c>
      <c r="CK52" s="9">
        <v>2</v>
      </c>
      <c r="CL52" s="40">
        <v>29872.98</v>
      </c>
      <c r="CM52" s="9"/>
      <c r="CN52" s="8"/>
      <c r="CO52" s="9">
        <v>0</v>
      </c>
      <c r="CP52" s="40">
        <v>0</v>
      </c>
      <c r="CQ52" s="9">
        <v>13</v>
      </c>
      <c r="CR52" s="8">
        <v>27932.85</v>
      </c>
    </row>
    <row r="53" spans="1:96" x14ac:dyDescent="0.25">
      <c r="A53" s="12"/>
      <c r="B53" s="17" t="s">
        <v>36</v>
      </c>
      <c r="C53" s="12"/>
      <c r="D53" s="25"/>
      <c r="E53" s="25"/>
      <c r="F53" s="31"/>
      <c r="G53" s="8">
        <f t="shared" si="6"/>
        <v>0</v>
      </c>
      <c r="H53" s="8">
        <f t="shared" si="7"/>
        <v>0</v>
      </c>
      <c r="I53" s="9">
        <f t="shared" si="17"/>
        <v>0</v>
      </c>
      <c r="J53" s="8">
        <f t="shared" si="17"/>
        <v>0</v>
      </c>
      <c r="K53" s="9">
        <f t="shared" si="17"/>
        <v>0</v>
      </c>
      <c r="L53" s="8">
        <f t="shared" si="17"/>
        <v>0</v>
      </c>
      <c r="M53" s="9">
        <f t="shared" si="17"/>
        <v>0</v>
      </c>
      <c r="N53" s="8">
        <f t="shared" si="17"/>
        <v>0</v>
      </c>
      <c r="O53" s="9">
        <f t="shared" si="17"/>
        <v>0</v>
      </c>
      <c r="P53" s="8">
        <f t="shared" si="17"/>
        <v>0</v>
      </c>
      <c r="Q53" s="9">
        <f t="shared" si="17"/>
        <v>0</v>
      </c>
      <c r="R53" s="8">
        <f t="shared" si="17"/>
        <v>0</v>
      </c>
      <c r="S53" s="9">
        <f t="shared" si="17"/>
        <v>0</v>
      </c>
      <c r="T53" s="8">
        <f t="shared" si="17"/>
        <v>0</v>
      </c>
      <c r="U53" s="9">
        <f t="shared" si="17"/>
        <v>0</v>
      </c>
      <c r="V53" s="8">
        <f t="shared" si="17"/>
        <v>0</v>
      </c>
      <c r="W53" s="9">
        <f t="shared" si="17"/>
        <v>0</v>
      </c>
      <c r="X53" s="8">
        <f t="shared" si="17"/>
        <v>0</v>
      </c>
      <c r="Y53" s="8">
        <f t="shared" si="9"/>
        <v>0</v>
      </c>
      <c r="Z53" s="8">
        <f t="shared" si="10"/>
        <v>0</v>
      </c>
      <c r="AA53" s="9">
        <v>0</v>
      </c>
      <c r="AB53" s="8">
        <v>0</v>
      </c>
      <c r="AC53" s="9">
        <v>0</v>
      </c>
      <c r="AD53" s="8">
        <v>0</v>
      </c>
      <c r="AE53" s="9">
        <v>0</v>
      </c>
      <c r="AF53" s="8">
        <v>0</v>
      </c>
      <c r="AG53" s="9">
        <v>0</v>
      </c>
      <c r="AH53" s="8">
        <v>0</v>
      </c>
      <c r="AI53" s="9">
        <v>0</v>
      </c>
      <c r="AJ53" s="40">
        <v>0</v>
      </c>
      <c r="AK53" s="9"/>
      <c r="AL53" s="8"/>
      <c r="AM53" s="9">
        <v>0</v>
      </c>
      <c r="AN53" s="40">
        <v>0</v>
      </c>
      <c r="AO53" s="9"/>
      <c r="AP53" s="8">
        <v>0</v>
      </c>
      <c r="AQ53" s="8">
        <f t="shared" si="11"/>
        <v>0</v>
      </c>
      <c r="AR53" s="8">
        <f t="shared" si="12"/>
        <v>0</v>
      </c>
      <c r="AS53" s="9">
        <v>0</v>
      </c>
      <c r="AT53" s="8">
        <v>0</v>
      </c>
      <c r="AU53" s="9">
        <v>0</v>
      </c>
      <c r="AV53" s="8">
        <v>0</v>
      </c>
      <c r="AW53" s="9">
        <v>0</v>
      </c>
      <c r="AX53" s="8">
        <v>0</v>
      </c>
      <c r="AY53" s="9">
        <v>0</v>
      </c>
      <c r="AZ53" s="8">
        <v>0</v>
      </c>
      <c r="BA53" s="9">
        <v>0</v>
      </c>
      <c r="BB53" s="40">
        <v>0</v>
      </c>
      <c r="BC53" s="9"/>
      <c r="BD53" s="8"/>
      <c r="BE53" s="9">
        <v>0</v>
      </c>
      <c r="BF53" s="40">
        <v>0</v>
      </c>
      <c r="BG53" s="9"/>
      <c r="BH53" s="8">
        <v>0</v>
      </c>
      <c r="BI53" s="8">
        <f t="shared" si="13"/>
        <v>0</v>
      </c>
      <c r="BJ53" s="8">
        <f t="shared" si="14"/>
        <v>0</v>
      </c>
      <c r="BK53" s="9">
        <v>0</v>
      </c>
      <c r="BL53" s="8">
        <v>0</v>
      </c>
      <c r="BM53" s="9">
        <v>0</v>
      </c>
      <c r="BN53" s="8">
        <v>0</v>
      </c>
      <c r="BO53" s="9">
        <v>0</v>
      </c>
      <c r="BP53" s="8">
        <v>0</v>
      </c>
      <c r="BQ53" s="9">
        <v>0</v>
      </c>
      <c r="BR53" s="8">
        <v>0</v>
      </c>
      <c r="BS53" s="9">
        <v>0</v>
      </c>
      <c r="BT53" s="40">
        <v>0</v>
      </c>
      <c r="BU53" s="9"/>
      <c r="BV53" s="8"/>
      <c r="BW53" s="9">
        <v>0</v>
      </c>
      <c r="BX53" s="40">
        <v>0</v>
      </c>
      <c r="BY53" s="9">
        <v>0</v>
      </c>
      <c r="BZ53" s="8">
        <v>0</v>
      </c>
      <c r="CA53" s="8">
        <f t="shared" si="15"/>
        <v>0</v>
      </c>
      <c r="CB53" s="8">
        <f t="shared" si="16"/>
        <v>0</v>
      </c>
      <c r="CC53" s="9">
        <v>0</v>
      </c>
      <c r="CD53" s="8">
        <v>0</v>
      </c>
      <c r="CE53" s="9">
        <v>0</v>
      </c>
      <c r="CF53" s="8">
        <v>0</v>
      </c>
      <c r="CG53" s="9">
        <v>0</v>
      </c>
      <c r="CH53" s="8">
        <v>0</v>
      </c>
      <c r="CI53" s="9">
        <v>0</v>
      </c>
      <c r="CJ53" s="8">
        <v>0</v>
      </c>
      <c r="CK53" s="9">
        <v>0</v>
      </c>
      <c r="CL53" s="40">
        <v>0</v>
      </c>
      <c r="CM53" s="9"/>
      <c r="CN53" s="8"/>
      <c r="CO53" s="9">
        <v>0</v>
      </c>
      <c r="CP53" s="40">
        <v>0</v>
      </c>
      <c r="CQ53" s="9">
        <v>0</v>
      </c>
      <c r="CR53" s="8">
        <v>0</v>
      </c>
    </row>
    <row r="54" spans="1:96" ht="15" customHeight="1" x14ac:dyDescent="0.25">
      <c r="A54" s="12">
        <v>42</v>
      </c>
      <c r="B54" s="18" t="s">
        <v>37</v>
      </c>
      <c r="C54" s="12">
        <v>330006</v>
      </c>
      <c r="D54" s="25" t="s">
        <v>164</v>
      </c>
      <c r="E54" s="25" t="s">
        <v>155</v>
      </c>
      <c r="F54" s="31" t="s">
        <v>165</v>
      </c>
      <c r="G54" s="8">
        <f t="shared" si="6"/>
        <v>5033167.74</v>
      </c>
      <c r="H54" s="8">
        <f t="shared" si="7"/>
        <v>1809918.42</v>
      </c>
      <c r="I54" s="9">
        <f t="shared" si="17"/>
        <v>1780</v>
      </c>
      <c r="J54" s="8">
        <f t="shared" si="17"/>
        <v>775250.48</v>
      </c>
      <c r="K54" s="9">
        <f t="shared" si="17"/>
        <v>0</v>
      </c>
      <c r="L54" s="8">
        <f t="shared" si="17"/>
        <v>0</v>
      </c>
      <c r="M54" s="9">
        <f t="shared" si="17"/>
        <v>917</v>
      </c>
      <c r="N54" s="8">
        <f t="shared" si="17"/>
        <v>1034667.94</v>
      </c>
      <c r="O54" s="9">
        <f t="shared" si="17"/>
        <v>7</v>
      </c>
      <c r="P54" s="8">
        <f t="shared" si="17"/>
        <v>52220.83</v>
      </c>
      <c r="Q54" s="9">
        <f t="shared" si="17"/>
        <v>149</v>
      </c>
      <c r="R54" s="8">
        <f t="shared" si="17"/>
        <v>3043967.09</v>
      </c>
      <c r="S54" s="9">
        <f t="shared" si="17"/>
        <v>0</v>
      </c>
      <c r="T54" s="8">
        <f t="shared" si="17"/>
        <v>0</v>
      </c>
      <c r="U54" s="9">
        <f t="shared" si="17"/>
        <v>0</v>
      </c>
      <c r="V54" s="8">
        <f t="shared" si="17"/>
        <v>0</v>
      </c>
      <c r="W54" s="9">
        <f t="shared" si="17"/>
        <v>83</v>
      </c>
      <c r="X54" s="8">
        <f t="shared" si="17"/>
        <v>127061.4</v>
      </c>
      <c r="Y54" s="8">
        <f t="shared" si="9"/>
        <v>1277576.1599999999</v>
      </c>
      <c r="Z54" s="8">
        <f t="shared" si="10"/>
        <v>458708.61</v>
      </c>
      <c r="AA54" s="9">
        <v>445</v>
      </c>
      <c r="AB54" s="8">
        <v>196677.96</v>
      </c>
      <c r="AC54" s="9">
        <v>0</v>
      </c>
      <c r="AD54" s="8">
        <v>0</v>
      </c>
      <c r="AE54" s="9">
        <v>229</v>
      </c>
      <c r="AF54" s="8">
        <v>262030.65</v>
      </c>
      <c r="AG54" s="9">
        <v>2</v>
      </c>
      <c r="AH54" s="8">
        <v>26110.43</v>
      </c>
      <c r="AI54" s="9">
        <v>37</v>
      </c>
      <c r="AJ54" s="40">
        <v>760991.77</v>
      </c>
      <c r="AK54" s="9"/>
      <c r="AL54" s="8"/>
      <c r="AM54" s="9">
        <v>0</v>
      </c>
      <c r="AN54" s="40">
        <v>0</v>
      </c>
      <c r="AO54" s="9">
        <v>21</v>
      </c>
      <c r="AP54" s="8">
        <v>31765.35</v>
      </c>
      <c r="AQ54" s="8">
        <f t="shared" si="11"/>
        <v>1277576.1299999999</v>
      </c>
      <c r="AR54" s="8">
        <f t="shared" si="12"/>
        <v>458708.61</v>
      </c>
      <c r="AS54" s="9">
        <v>445</v>
      </c>
      <c r="AT54" s="8">
        <v>196677.96</v>
      </c>
      <c r="AU54" s="9">
        <v>0</v>
      </c>
      <c r="AV54" s="8">
        <v>0</v>
      </c>
      <c r="AW54" s="9">
        <v>229</v>
      </c>
      <c r="AX54" s="8">
        <v>262030.65</v>
      </c>
      <c r="AY54" s="9">
        <v>2</v>
      </c>
      <c r="AZ54" s="8">
        <v>26110.400000000001</v>
      </c>
      <c r="BA54" s="9">
        <v>37</v>
      </c>
      <c r="BB54" s="40">
        <v>760991.77</v>
      </c>
      <c r="BC54" s="9"/>
      <c r="BD54" s="8"/>
      <c r="BE54" s="9">
        <v>0</v>
      </c>
      <c r="BF54" s="40">
        <v>0</v>
      </c>
      <c r="BG54" s="9">
        <v>21</v>
      </c>
      <c r="BH54" s="8">
        <v>31765.35</v>
      </c>
      <c r="BI54" s="8">
        <f t="shared" si="13"/>
        <v>1251465.73</v>
      </c>
      <c r="BJ54" s="8">
        <f t="shared" si="14"/>
        <v>458708.61</v>
      </c>
      <c r="BK54" s="9">
        <v>445</v>
      </c>
      <c r="BL54" s="8">
        <v>196677.96</v>
      </c>
      <c r="BM54" s="9">
        <v>0</v>
      </c>
      <c r="BN54" s="8">
        <v>0</v>
      </c>
      <c r="BO54" s="9">
        <v>229</v>
      </c>
      <c r="BP54" s="8">
        <v>262030.65</v>
      </c>
      <c r="BQ54" s="9">
        <v>2</v>
      </c>
      <c r="BR54" s="8"/>
      <c r="BS54" s="9">
        <v>37</v>
      </c>
      <c r="BT54" s="40">
        <v>760991.77</v>
      </c>
      <c r="BU54" s="9"/>
      <c r="BV54" s="8"/>
      <c r="BW54" s="9">
        <v>0</v>
      </c>
      <c r="BX54" s="40">
        <v>0</v>
      </c>
      <c r="BY54" s="9">
        <v>21</v>
      </c>
      <c r="BZ54" s="8">
        <v>31765.35</v>
      </c>
      <c r="CA54" s="8">
        <f t="shared" si="15"/>
        <v>1226549.72</v>
      </c>
      <c r="CB54" s="8">
        <f t="shared" si="16"/>
        <v>433792.59</v>
      </c>
      <c r="CC54" s="9">
        <v>445</v>
      </c>
      <c r="CD54" s="8">
        <v>185216.6</v>
      </c>
      <c r="CE54" s="9">
        <v>0</v>
      </c>
      <c r="CF54" s="8">
        <v>0</v>
      </c>
      <c r="CG54" s="9">
        <v>230</v>
      </c>
      <c r="CH54" s="8">
        <v>248575.99</v>
      </c>
      <c r="CI54" s="9">
        <v>1</v>
      </c>
      <c r="CJ54" s="8">
        <v>0</v>
      </c>
      <c r="CK54" s="9">
        <v>38</v>
      </c>
      <c r="CL54" s="40">
        <v>760991.78</v>
      </c>
      <c r="CM54" s="9"/>
      <c r="CN54" s="8"/>
      <c r="CO54" s="9">
        <v>0</v>
      </c>
      <c r="CP54" s="40">
        <v>0</v>
      </c>
      <c r="CQ54" s="9">
        <v>20</v>
      </c>
      <c r="CR54" s="8">
        <v>31765.35</v>
      </c>
    </row>
    <row r="55" spans="1:96" ht="15" customHeight="1" x14ac:dyDescent="0.25">
      <c r="A55" s="12">
        <v>43</v>
      </c>
      <c r="B55" s="18" t="s">
        <v>38</v>
      </c>
      <c r="C55" s="12">
        <v>330005</v>
      </c>
      <c r="D55" s="25" t="s">
        <v>164</v>
      </c>
      <c r="E55" s="25" t="s">
        <v>155</v>
      </c>
      <c r="F55" s="31" t="s">
        <v>165</v>
      </c>
      <c r="G55" s="8">
        <f t="shared" si="6"/>
        <v>501335.34</v>
      </c>
      <c r="H55" s="8">
        <f t="shared" si="7"/>
        <v>45287.27</v>
      </c>
      <c r="I55" s="9">
        <f t="shared" si="17"/>
        <v>0</v>
      </c>
      <c r="J55" s="8">
        <f t="shared" si="17"/>
        <v>16303.42</v>
      </c>
      <c r="K55" s="9">
        <f t="shared" si="17"/>
        <v>0</v>
      </c>
      <c r="L55" s="8">
        <f t="shared" si="17"/>
        <v>0</v>
      </c>
      <c r="M55" s="9">
        <f t="shared" si="17"/>
        <v>0</v>
      </c>
      <c r="N55" s="8">
        <f t="shared" si="17"/>
        <v>28983.85</v>
      </c>
      <c r="O55" s="9">
        <f t="shared" si="17"/>
        <v>2</v>
      </c>
      <c r="P55" s="8">
        <f t="shared" si="17"/>
        <v>18825.189999999999</v>
      </c>
      <c r="Q55" s="9">
        <f t="shared" si="17"/>
        <v>26</v>
      </c>
      <c r="R55" s="8">
        <f t="shared" si="17"/>
        <v>437222.88</v>
      </c>
      <c r="S55" s="9">
        <f t="shared" si="17"/>
        <v>0</v>
      </c>
      <c r="T55" s="8">
        <f t="shared" si="17"/>
        <v>0</v>
      </c>
      <c r="U55" s="9">
        <f t="shared" si="17"/>
        <v>0</v>
      </c>
      <c r="V55" s="8">
        <f t="shared" si="17"/>
        <v>0</v>
      </c>
      <c r="W55" s="9">
        <f t="shared" si="17"/>
        <v>0</v>
      </c>
      <c r="X55" s="8">
        <f t="shared" si="17"/>
        <v>0</v>
      </c>
      <c r="Y55" s="8">
        <f t="shared" si="9"/>
        <v>125844.02</v>
      </c>
      <c r="Z55" s="8">
        <f t="shared" si="10"/>
        <v>11832</v>
      </c>
      <c r="AA55" s="9">
        <v>0</v>
      </c>
      <c r="AB55" s="8">
        <v>4259.5200000000004</v>
      </c>
      <c r="AC55" s="9">
        <v>0</v>
      </c>
      <c r="AD55" s="8">
        <v>0</v>
      </c>
      <c r="AE55" s="9">
        <v>0</v>
      </c>
      <c r="AF55" s="8">
        <v>7572.48</v>
      </c>
      <c r="AG55" s="9">
        <v>1</v>
      </c>
      <c r="AH55" s="8">
        <v>4706.3</v>
      </c>
      <c r="AI55" s="9">
        <v>7</v>
      </c>
      <c r="AJ55" s="40">
        <v>109305.72</v>
      </c>
      <c r="AK55" s="9"/>
      <c r="AL55" s="8"/>
      <c r="AM55" s="9">
        <v>0</v>
      </c>
      <c r="AN55" s="40">
        <v>0</v>
      </c>
      <c r="AO55" s="9"/>
      <c r="AP55" s="8">
        <v>0</v>
      </c>
      <c r="AQ55" s="8">
        <f t="shared" si="11"/>
        <v>125844.02</v>
      </c>
      <c r="AR55" s="8">
        <f t="shared" si="12"/>
        <v>11832</v>
      </c>
      <c r="AS55" s="9">
        <v>0</v>
      </c>
      <c r="AT55" s="8">
        <v>4259.5200000000004</v>
      </c>
      <c r="AU55" s="9">
        <v>0</v>
      </c>
      <c r="AV55" s="8">
        <v>0</v>
      </c>
      <c r="AW55" s="9">
        <v>0</v>
      </c>
      <c r="AX55" s="8">
        <v>7572.48</v>
      </c>
      <c r="AY55" s="9">
        <v>1</v>
      </c>
      <c r="AZ55" s="8">
        <v>4706.3</v>
      </c>
      <c r="BA55" s="9">
        <v>7</v>
      </c>
      <c r="BB55" s="40">
        <v>109305.72</v>
      </c>
      <c r="BC55" s="9"/>
      <c r="BD55" s="8"/>
      <c r="BE55" s="9">
        <v>0</v>
      </c>
      <c r="BF55" s="40">
        <v>0</v>
      </c>
      <c r="BG55" s="9"/>
      <c r="BH55" s="8">
        <v>0</v>
      </c>
      <c r="BI55" s="8">
        <f t="shared" si="13"/>
        <v>125844.02</v>
      </c>
      <c r="BJ55" s="8">
        <f t="shared" si="14"/>
        <v>11832</v>
      </c>
      <c r="BK55" s="9">
        <v>0</v>
      </c>
      <c r="BL55" s="8">
        <v>4259.5200000000004</v>
      </c>
      <c r="BM55" s="9">
        <v>0</v>
      </c>
      <c r="BN55" s="8">
        <v>0</v>
      </c>
      <c r="BO55" s="9">
        <v>0</v>
      </c>
      <c r="BP55" s="8">
        <v>7572.48</v>
      </c>
      <c r="BQ55" s="9"/>
      <c r="BR55" s="8">
        <v>4706.3</v>
      </c>
      <c r="BS55" s="9">
        <v>7</v>
      </c>
      <c r="BT55" s="40">
        <v>109305.72</v>
      </c>
      <c r="BU55" s="9"/>
      <c r="BV55" s="8"/>
      <c r="BW55" s="9">
        <v>0</v>
      </c>
      <c r="BX55" s="40">
        <v>0</v>
      </c>
      <c r="BY55" s="9">
        <v>0</v>
      </c>
      <c r="BZ55" s="8">
        <v>0</v>
      </c>
      <c r="CA55" s="8">
        <f t="shared" si="15"/>
        <v>123803.28</v>
      </c>
      <c r="CB55" s="8">
        <f t="shared" si="16"/>
        <v>9791.27</v>
      </c>
      <c r="CC55" s="9">
        <v>0</v>
      </c>
      <c r="CD55" s="8">
        <v>3524.86</v>
      </c>
      <c r="CE55" s="9">
        <v>0</v>
      </c>
      <c r="CF55" s="8">
        <v>0</v>
      </c>
      <c r="CG55" s="9">
        <v>0</v>
      </c>
      <c r="CH55" s="8">
        <v>6266.41</v>
      </c>
      <c r="CI55" s="9">
        <v>0</v>
      </c>
      <c r="CJ55" s="8">
        <v>4706.29</v>
      </c>
      <c r="CK55" s="9">
        <v>5</v>
      </c>
      <c r="CL55" s="40">
        <v>109305.72</v>
      </c>
      <c r="CM55" s="9"/>
      <c r="CN55" s="8"/>
      <c r="CO55" s="9">
        <v>0</v>
      </c>
      <c r="CP55" s="40">
        <v>0</v>
      </c>
      <c r="CQ55" s="9">
        <v>0</v>
      </c>
      <c r="CR55" s="8">
        <v>0</v>
      </c>
    </row>
    <row r="56" spans="1:96" ht="15" customHeight="1" x14ac:dyDescent="0.25">
      <c r="A56" s="12">
        <v>44</v>
      </c>
      <c r="B56" s="18" t="s">
        <v>39</v>
      </c>
      <c r="C56" s="12">
        <v>330204</v>
      </c>
      <c r="D56" s="25" t="s">
        <v>164</v>
      </c>
      <c r="E56" s="25" t="s">
        <v>155</v>
      </c>
      <c r="F56" s="31" t="s">
        <v>165</v>
      </c>
      <c r="G56" s="8">
        <f t="shared" si="6"/>
        <v>370386.97</v>
      </c>
      <c r="H56" s="8">
        <f t="shared" si="7"/>
        <v>370386.97</v>
      </c>
      <c r="I56" s="9">
        <f t="shared" si="17"/>
        <v>146</v>
      </c>
      <c r="J56" s="8">
        <f t="shared" si="17"/>
        <v>65795.03</v>
      </c>
      <c r="K56" s="9">
        <f t="shared" si="17"/>
        <v>25</v>
      </c>
      <c r="L56" s="8">
        <f t="shared" si="17"/>
        <v>12867.86</v>
      </c>
      <c r="M56" s="9">
        <f t="shared" si="17"/>
        <v>275</v>
      </c>
      <c r="N56" s="8">
        <f t="shared" si="17"/>
        <v>291724.08</v>
      </c>
      <c r="O56" s="9">
        <f t="shared" si="17"/>
        <v>0</v>
      </c>
      <c r="P56" s="8">
        <f t="shared" si="17"/>
        <v>0</v>
      </c>
      <c r="Q56" s="9">
        <f t="shared" si="17"/>
        <v>0</v>
      </c>
      <c r="R56" s="8">
        <f t="shared" si="17"/>
        <v>0</v>
      </c>
      <c r="S56" s="9">
        <f t="shared" si="17"/>
        <v>0</v>
      </c>
      <c r="T56" s="8">
        <f t="shared" si="17"/>
        <v>0</v>
      </c>
      <c r="U56" s="9">
        <f t="shared" si="17"/>
        <v>0</v>
      </c>
      <c r="V56" s="8">
        <f t="shared" si="17"/>
        <v>0</v>
      </c>
      <c r="W56" s="9">
        <f t="shared" si="17"/>
        <v>0</v>
      </c>
      <c r="X56" s="8">
        <f t="shared" ref="X56:X119" si="18">AP56+BH56+BZ56+CR56</f>
        <v>0</v>
      </c>
      <c r="Y56" s="8">
        <f t="shared" si="9"/>
        <v>92596.75</v>
      </c>
      <c r="Z56" s="8">
        <f t="shared" si="10"/>
        <v>92596.75</v>
      </c>
      <c r="AA56" s="9">
        <v>37</v>
      </c>
      <c r="AB56" s="8">
        <v>16448.759999999998</v>
      </c>
      <c r="AC56" s="9">
        <v>6</v>
      </c>
      <c r="AD56" s="8">
        <v>3216.97</v>
      </c>
      <c r="AE56" s="9">
        <v>69</v>
      </c>
      <c r="AF56" s="8">
        <v>72931.02</v>
      </c>
      <c r="AG56" s="9">
        <v>0</v>
      </c>
      <c r="AH56" s="8">
        <v>0</v>
      </c>
      <c r="AI56" s="9">
        <v>0</v>
      </c>
      <c r="AJ56" s="40">
        <v>0</v>
      </c>
      <c r="AK56" s="9"/>
      <c r="AL56" s="8"/>
      <c r="AM56" s="9">
        <v>0</v>
      </c>
      <c r="AN56" s="40">
        <v>0</v>
      </c>
      <c r="AO56" s="9"/>
      <c r="AP56" s="8">
        <v>0</v>
      </c>
      <c r="AQ56" s="8">
        <f t="shared" si="11"/>
        <v>92596.75</v>
      </c>
      <c r="AR56" s="8">
        <f t="shared" si="12"/>
        <v>92596.75</v>
      </c>
      <c r="AS56" s="9">
        <v>37</v>
      </c>
      <c r="AT56" s="8">
        <v>16448.759999999998</v>
      </c>
      <c r="AU56" s="9">
        <v>6</v>
      </c>
      <c r="AV56" s="8">
        <v>3216.97</v>
      </c>
      <c r="AW56" s="9">
        <v>69</v>
      </c>
      <c r="AX56" s="8">
        <v>72931.02</v>
      </c>
      <c r="AY56" s="9">
        <v>0</v>
      </c>
      <c r="AZ56" s="8">
        <v>0</v>
      </c>
      <c r="BA56" s="9">
        <v>0</v>
      </c>
      <c r="BB56" s="40">
        <v>0</v>
      </c>
      <c r="BC56" s="9"/>
      <c r="BD56" s="8"/>
      <c r="BE56" s="9">
        <v>0</v>
      </c>
      <c r="BF56" s="40">
        <v>0</v>
      </c>
      <c r="BG56" s="9"/>
      <c r="BH56" s="8">
        <v>0</v>
      </c>
      <c r="BI56" s="8">
        <f t="shared" si="13"/>
        <v>92596.75</v>
      </c>
      <c r="BJ56" s="8">
        <f t="shared" si="14"/>
        <v>92596.75</v>
      </c>
      <c r="BK56" s="9">
        <v>37</v>
      </c>
      <c r="BL56" s="8">
        <v>16448.759999999998</v>
      </c>
      <c r="BM56" s="9">
        <v>6</v>
      </c>
      <c r="BN56" s="8">
        <v>3216.97</v>
      </c>
      <c r="BO56" s="9">
        <v>69</v>
      </c>
      <c r="BP56" s="8">
        <v>72931.02</v>
      </c>
      <c r="BQ56" s="9">
        <v>0</v>
      </c>
      <c r="BR56" s="8">
        <v>0</v>
      </c>
      <c r="BS56" s="9">
        <v>0</v>
      </c>
      <c r="BT56" s="40">
        <v>0</v>
      </c>
      <c r="BU56" s="9"/>
      <c r="BV56" s="8"/>
      <c r="BW56" s="9">
        <v>0</v>
      </c>
      <c r="BX56" s="40">
        <v>0</v>
      </c>
      <c r="BY56" s="9">
        <v>0</v>
      </c>
      <c r="BZ56" s="8">
        <v>0</v>
      </c>
      <c r="CA56" s="8">
        <f t="shared" si="15"/>
        <v>92596.72</v>
      </c>
      <c r="CB56" s="8">
        <f t="shared" si="16"/>
        <v>92596.72</v>
      </c>
      <c r="CC56" s="9">
        <v>35</v>
      </c>
      <c r="CD56" s="8">
        <v>16448.75</v>
      </c>
      <c r="CE56" s="9">
        <v>7</v>
      </c>
      <c r="CF56" s="8">
        <v>3216.95</v>
      </c>
      <c r="CG56" s="9">
        <v>68</v>
      </c>
      <c r="CH56" s="8">
        <v>72931.02</v>
      </c>
      <c r="CI56" s="9">
        <v>0</v>
      </c>
      <c r="CJ56" s="8">
        <v>0</v>
      </c>
      <c r="CK56" s="9">
        <v>0</v>
      </c>
      <c r="CL56" s="40">
        <v>0</v>
      </c>
      <c r="CM56" s="9"/>
      <c r="CN56" s="8"/>
      <c r="CO56" s="9">
        <v>0</v>
      </c>
      <c r="CP56" s="40">
        <v>0</v>
      </c>
      <c r="CQ56" s="9">
        <v>0</v>
      </c>
      <c r="CR56" s="8">
        <v>0</v>
      </c>
    </row>
    <row r="57" spans="1:96" ht="15" customHeight="1" x14ac:dyDescent="0.25">
      <c r="A57" s="12">
        <v>45</v>
      </c>
      <c r="B57" s="18" t="s">
        <v>166</v>
      </c>
      <c r="C57" s="12">
        <v>330008</v>
      </c>
      <c r="D57" s="25" t="s">
        <v>164</v>
      </c>
      <c r="E57" s="25" t="s">
        <v>167</v>
      </c>
      <c r="F57" s="31" t="s">
        <v>165</v>
      </c>
      <c r="G57" s="8">
        <f t="shared" si="6"/>
        <v>68487.679999999993</v>
      </c>
      <c r="H57" s="8">
        <f t="shared" si="7"/>
        <v>42094.45</v>
      </c>
      <c r="I57" s="9">
        <f t="shared" ref="I57:W73" si="19">AA57+AS57+BK57+CC57</f>
        <v>88</v>
      </c>
      <c r="J57" s="8">
        <f t="shared" si="19"/>
        <v>20667.39</v>
      </c>
      <c r="K57" s="9">
        <f t="shared" si="19"/>
        <v>4</v>
      </c>
      <c r="L57" s="8">
        <f t="shared" si="19"/>
        <v>1570.15</v>
      </c>
      <c r="M57" s="9">
        <f t="shared" si="19"/>
        <v>44</v>
      </c>
      <c r="N57" s="8">
        <f t="shared" si="19"/>
        <v>19856.91</v>
      </c>
      <c r="O57" s="9">
        <f t="shared" si="19"/>
        <v>3</v>
      </c>
      <c r="P57" s="8">
        <f t="shared" si="19"/>
        <v>26393.23</v>
      </c>
      <c r="Q57" s="9">
        <f t="shared" si="19"/>
        <v>0</v>
      </c>
      <c r="R57" s="8">
        <f t="shared" si="19"/>
        <v>0</v>
      </c>
      <c r="S57" s="9">
        <f t="shared" si="19"/>
        <v>0</v>
      </c>
      <c r="T57" s="8">
        <f t="shared" si="19"/>
        <v>0</v>
      </c>
      <c r="U57" s="9">
        <f t="shared" si="19"/>
        <v>0</v>
      </c>
      <c r="V57" s="8">
        <f t="shared" si="19"/>
        <v>0</v>
      </c>
      <c r="W57" s="9">
        <f t="shared" si="19"/>
        <v>0</v>
      </c>
      <c r="X57" s="8">
        <f t="shared" si="18"/>
        <v>0</v>
      </c>
      <c r="Y57" s="8">
        <f t="shared" si="9"/>
        <v>17578.46</v>
      </c>
      <c r="Z57" s="8">
        <f t="shared" si="10"/>
        <v>10980.15</v>
      </c>
      <c r="AA57" s="9">
        <v>22</v>
      </c>
      <c r="AB57" s="8">
        <v>5399.68</v>
      </c>
      <c r="AC57" s="9">
        <v>1</v>
      </c>
      <c r="AD57" s="8">
        <v>392.54</v>
      </c>
      <c r="AE57" s="9">
        <v>11</v>
      </c>
      <c r="AF57" s="8">
        <v>5187.93</v>
      </c>
      <c r="AG57" s="9">
        <v>1</v>
      </c>
      <c r="AH57" s="8">
        <v>6598.31</v>
      </c>
      <c r="AI57" s="9">
        <v>0</v>
      </c>
      <c r="AJ57" s="40">
        <v>0</v>
      </c>
      <c r="AK57" s="9"/>
      <c r="AL57" s="8"/>
      <c r="AM57" s="9">
        <v>0</v>
      </c>
      <c r="AN57" s="40">
        <v>0</v>
      </c>
      <c r="AO57" s="9"/>
      <c r="AP57" s="8">
        <v>0</v>
      </c>
      <c r="AQ57" s="8">
        <f t="shared" si="11"/>
        <v>17578.46</v>
      </c>
      <c r="AR57" s="8">
        <f t="shared" si="12"/>
        <v>10980.15</v>
      </c>
      <c r="AS57" s="9">
        <v>22</v>
      </c>
      <c r="AT57" s="8">
        <v>5399.68</v>
      </c>
      <c r="AU57" s="9">
        <v>1</v>
      </c>
      <c r="AV57" s="8">
        <v>392.54</v>
      </c>
      <c r="AW57" s="9">
        <v>11</v>
      </c>
      <c r="AX57" s="8">
        <v>5187.93</v>
      </c>
      <c r="AY57" s="9">
        <v>1</v>
      </c>
      <c r="AZ57" s="8">
        <v>6598.31</v>
      </c>
      <c r="BA57" s="9">
        <v>0</v>
      </c>
      <c r="BB57" s="40">
        <v>0</v>
      </c>
      <c r="BC57" s="9"/>
      <c r="BD57" s="8"/>
      <c r="BE57" s="9">
        <v>0</v>
      </c>
      <c r="BF57" s="40">
        <v>0</v>
      </c>
      <c r="BG57" s="9"/>
      <c r="BH57" s="8">
        <v>0</v>
      </c>
      <c r="BI57" s="8">
        <f t="shared" si="13"/>
        <v>17578.46</v>
      </c>
      <c r="BJ57" s="8">
        <f t="shared" si="14"/>
        <v>10980.15</v>
      </c>
      <c r="BK57" s="9">
        <v>22</v>
      </c>
      <c r="BL57" s="8">
        <v>5399.68</v>
      </c>
      <c r="BM57" s="9">
        <v>1</v>
      </c>
      <c r="BN57" s="8">
        <v>392.54</v>
      </c>
      <c r="BO57" s="9">
        <v>11</v>
      </c>
      <c r="BP57" s="8">
        <v>5187.93</v>
      </c>
      <c r="BQ57" s="9">
        <v>1</v>
      </c>
      <c r="BR57" s="8">
        <v>6598.31</v>
      </c>
      <c r="BS57" s="9">
        <v>0</v>
      </c>
      <c r="BT57" s="40">
        <v>0</v>
      </c>
      <c r="BU57" s="9"/>
      <c r="BV57" s="8"/>
      <c r="BW57" s="9">
        <v>0</v>
      </c>
      <c r="BX57" s="40">
        <v>0</v>
      </c>
      <c r="BY57" s="9">
        <v>0</v>
      </c>
      <c r="BZ57" s="8">
        <v>0</v>
      </c>
      <c r="CA57" s="8">
        <f t="shared" si="15"/>
        <v>15752.3</v>
      </c>
      <c r="CB57" s="8">
        <f t="shared" si="16"/>
        <v>9154</v>
      </c>
      <c r="CC57" s="9">
        <v>22</v>
      </c>
      <c r="CD57" s="8">
        <v>4468.3500000000004</v>
      </c>
      <c r="CE57" s="9">
        <v>1</v>
      </c>
      <c r="CF57" s="8">
        <v>392.53</v>
      </c>
      <c r="CG57" s="9">
        <v>11</v>
      </c>
      <c r="CH57" s="8">
        <v>4293.12</v>
      </c>
      <c r="CI57" s="9">
        <v>0</v>
      </c>
      <c r="CJ57" s="8">
        <v>6598.3</v>
      </c>
      <c r="CK57" s="9">
        <v>0</v>
      </c>
      <c r="CL57" s="40">
        <v>0</v>
      </c>
      <c r="CM57" s="9"/>
      <c r="CN57" s="8"/>
      <c r="CO57" s="9">
        <v>0</v>
      </c>
      <c r="CP57" s="40">
        <v>0</v>
      </c>
      <c r="CQ57" s="9">
        <v>0</v>
      </c>
      <c r="CR57" s="8">
        <v>0</v>
      </c>
    </row>
    <row r="58" spans="1:96" ht="15" customHeight="1" x14ac:dyDescent="0.25">
      <c r="A58" s="12">
        <v>46</v>
      </c>
      <c r="B58" s="18" t="s">
        <v>168</v>
      </c>
      <c r="C58" s="12">
        <v>330387</v>
      </c>
      <c r="D58" s="25" t="s">
        <v>164</v>
      </c>
      <c r="E58" s="25" t="s">
        <v>161</v>
      </c>
      <c r="F58" s="31" t="s">
        <v>165</v>
      </c>
      <c r="G58" s="8">
        <f t="shared" si="6"/>
        <v>175689.72</v>
      </c>
      <c r="H58" s="8">
        <f t="shared" si="7"/>
        <v>0</v>
      </c>
      <c r="I58" s="9">
        <f t="shared" si="19"/>
        <v>0</v>
      </c>
      <c r="J58" s="8">
        <f t="shared" si="19"/>
        <v>0</v>
      </c>
      <c r="K58" s="9">
        <f t="shared" si="19"/>
        <v>0</v>
      </c>
      <c r="L58" s="8">
        <f t="shared" si="19"/>
        <v>0</v>
      </c>
      <c r="M58" s="9">
        <f t="shared" si="19"/>
        <v>0</v>
      </c>
      <c r="N58" s="8">
        <f t="shared" si="19"/>
        <v>0</v>
      </c>
      <c r="O58" s="9">
        <f t="shared" si="19"/>
        <v>20</v>
      </c>
      <c r="P58" s="8">
        <f t="shared" si="19"/>
        <v>167871.98</v>
      </c>
      <c r="Q58" s="9">
        <f t="shared" si="19"/>
        <v>1</v>
      </c>
      <c r="R58" s="8">
        <f t="shared" si="19"/>
        <v>7817.74</v>
      </c>
      <c r="S58" s="9">
        <f t="shared" si="19"/>
        <v>0</v>
      </c>
      <c r="T58" s="8">
        <f t="shared" si="19"/>
        <v>0</v>
      </c>
      <c r="U58" s="9">
        <f t="shared" si="19"/>
        <v>0</v>
      </c>
      <c r="V58" s="8">
        <f t="shared" si="19"/>
        <v>0</v>
      </c>
      <c r="W58" s="9">
        <f t="shared" si="19"/>
        <v>0</v>
      </c>
      <c r="X58" s="8">
        <f t="shared" si="18"/>
        <v>0</v>
      </c>
      <c r="Y58" s="8">
        <f t="shared" si="9"/>
        <v>43922.44</v>
      </c>
      <c r="Z58" s="8">
        <f t="shared" si="10"/>
        <v>0</v>
      </c>
      <c r="AA58" s="9">
        <v>0</v>
      </c>
      <c r="AB58" s="8">
        <v>0</v>
      </c>
      <c r="AC58" s="9">
        <v>0</v>
      </c>
      <c r="AD58" s="8">
        <v>0</v>
      </c>
      <c r="AE58" s="9">
        <v>0</v>
      </c>
      <c r="AF58" s="8">
        <v>0</v>
      </c>
      <c r="AG58" s="9">
        <v>5</v>
      </c>
      <c r="AH58" s="8">
        <v>41968</v>
      </c>
      <c r="AI58" s="9">
        <v>0</v>
      </c>
      <c r="AJ58" s="40">
        <v>1954.44</v>
      </c>
      <c r="AK58" s="9"/>
      <c r="AL58" s="8"/>
      <c r="AM58" s="9">
        <v>0</v>
      </c>
      <c r="AN58" s="40">
        <v>0</v>
      </c>
      <c r="AO58" s="9"/>
      <c r="AP58" s="8"/>
      <c r="AQ58" s="8">
        <f t="shared" si="11"/>
        <v>43922.44</v>
      </c>
      <c r="AR58" s="8">
        <f t="shared" si="12"/>
        <v>0</v>
      </c>
      <c r="AS58" s="9">
        <v>0</v>
      </c>
      <c r="AT58" s="8">
        <v>0</v>
      </c>
      <c r="AU58" s="9">
        <v>0</v>
      </c>
      <c r="AV58" s="8">
        <v>0</v>
      </c>
      <c r="AW58" s="9">
        <v>0</v>
      </c>
      <c r="AX58" s="8">
        <v>0</v>
      </c>
      <c r="AY58" s="9">
        <v>5</v>
      </c>
      <c r="AZ58" s="8">
        <v>41968</v>
      </c>
      <c r="BA58" s="9">
        <v>0</v>
      </c>
      <c r="BB58" s="40">
        <v>1954.44</v>
      </c>
      <c r="BC58" s="9"/>
      <c r="BD58" s="8"/>
      <c r="BE58" s="9">
        <v>0</v>
      </c>
      <c r="BF58" s="40">
        <v>0</v>
      </c>
      <c r="BG58" s="9"/>
      <c r="BH58" s="8"/>
      <c r="BI58" s="8">
        <f t="shared" si="13"/>
        <v>43922.44</v>
      </c>
      <c r="BJ58" s="8">
        <f t="shared" si="14"/>
        <v>0</v>
      </c>
      <c r="BK58" s="9">
        <v>0</v>
      </c>
      <c r="BL58" s="8">
        <v>0</v>
      </c>
      <c r="BM58" s="9">
        <v>0</v>
      </c>
      <c r="BN58" s="8">
        <v>0</v>
      </c>
      <c r="BO58" s="9">
        <v>0</v>
      </c>
      <c r="BP58" s="8">
        <v>0</v>
      </c>
      <c r="BQ58" s="9">
        <v>5</v>
      </c>
      <c r="BR58" s="8">
        <v>41968</v>
      </c>
      <c r="BS58" s="9">
        <v>0</v>
      </c>
      <c r="BT58" s="40">
        <v>1954.44</v>
      </c>
      <c r="BU58" s="9"/>
      <c r="BV58" s="8"/>
      <c r="BW58" s="9">
        <v>0</v>
      </c>
      <c r="BX58" s="40">
        <v>0</v>
      </c>
      <c r="BY58" s="9"/>
      <c r="BZ58" s="8"/>
      <c r="CA58" s="8">
        <f t="shared" si="15"/>
        <v>43922.400000000001</v>
      </c>
      <c r="CB58" s="8">
        <f t="shared" si="16"/>
        <v>0</v>
      </c>
      <c r="CC58" s="9">
        <v>0</v>
      </c>
      <c r="CD58" s="8">
        <v>0</v>
      </c>
      <c r="CE58" s="9">
        <v>0</v>
      </c>
      <c r="CF58" s="8">
        <v>0</v>
      </c>
      <c r="CG58" s="9">
        <v>0</v>
      </c>
      <c r="CH58" s="8">
        <v>0</v>
      </c>
      <c r="CI58" s="9">
        <v>5</v>
      </c>
      <c r="CJ58" s="8">
        <v>41967.98</v>
      </c>
      <c r="CK58" s="9">
        <v>1</v>
      </c>
      <c r="CL58" s="40">
        <v>1954.42</v>
      </c>
      <c r="CM58" s="9"/>
      <c r="CN58" s="8"/>
      <c r="CO58" s="9">
        <v>0</v>
      </c>
      <c r="CP58" s="40">
        <v>0</v>
      </c>
      <c r="CQ58" s="9">
        <v>0</v>
      </c>
      <c r="CR58" s="8"/>
    </row>
    <row r="59" spans="1:96" x14ac:dyDescent="0.25">
      <c r="A59" s="12"/>
      <c r="B59" s="17" t="s">
        <v>40</v>
      </c>
      <c r="C59" s="12"/>
      <c r="D59" s="25"/>
      <c r="E59" s="25"/>
      <c r="F59" s="31"/>
      <c r="G59" s="8">
        <f t="shared" si="6"/>
        <v>0</v>
      </c>
      <c r="H59" s="8">
        <f t="shared" si="7"/>
        <v>0</v>
      </c>
      <c r="I59" s="9">
        <f t="shared" si="19"/>
        <v>0</v>
      </c>
      <c r="J59" s="8">
        <f t="shared" si="19"/>
        <v>0</v>
      </c>
      <c r="K59" s="9">
        <f t="shared" si="19"/>
        <v>0</v>
      </c>
      <c r="L59" s="8">
        <f t="shared" si="19"/>
        <v>0</v>
      </c>
      <c r="M59" s="9">
        <f t="shared" si="19"/>
        <v>0</v>
      </c>
      <c r="N59" s="8">
        <f t="shared" si="19"/>
        <v>0</v>
      </c>
      <c r="O59" s="9">
        <f t="shared" si="19"/>
        <v>0</v>
      </c>
      <c r="P59" s="8">
        <f t="shared" si="19"/>
        <v>0</v>
      </c>
      <c r="Q59" s="9">
        <f t="shared" si="19"/>
        <v>0</v>
      </c>
      <c r="R59" s="8">
        <f t="shared" si="19"/>
        <v>0</v>
      </c>
      <c r="S59" s="9">
        <f t="shared" si="19"/>
        <v>0</v>
      </c>
      <c r="T59" s="8">
        <f t="shared" si="19"/>
        <v>0</v>
      </c>
      <c r="U59" s="9">
        <f t="shared" si="19"/>
        <v>0</v>
      </c>
      <c r="V59" s="8">
        <f t="shared" si="19"/>
        <v>0</v>
      </c>
      <c r="W59" s="9">
        <f t="shared" si="19"/>
        <v>0</v>
      </c>
      <c r="X59" s="8">
        <f t="shared" si="18"/>
        <v>0</v>
      </c>
      <c r="Y59" s="8">
        <f t="shared" si="9"/>
        <v>0</v>
      </c>
      <c r="Z59" s="8">
        <f t="shared" si="10"/>
        <v>0</v>
      </c>
      <c r="AA59" s="9">
        <v>0</v>
      </c>
      <c r="AB59" s="8">
        <v>0</v>
      </c>
      <c r="AC59" s="9">
        <v>0</v>
      </c>
      <c r="AD59" s="8">
        <v>0</v>
      </c>
      <c r="AE59" s="9">
        <v>0</v>
      </c>
      <c r="AF59" s="8">
        <v>0</v>
      </c>
      <c r="AG59" s="9">
        <v>0</v>
      </c>
      <c r="AH59" s="8">
        <v>0</v>
      </c>
      <c r="AI59" s="9">
        <v>0</v>
      </c>
      <c r="AJ59" s="40">
        <v>0</v>
      </c>
      <c r="AK59" s="9"/>
      <c r="AL59" s="8"/>
      <c r="AM59" s="9">
        <v>0</v>
      </c>
      <c r="AN59" s="40">
        <v>0</v>
      </c>
      <c r="AO59" s="9"/>
      <c r="AP59" s="8">
        <v>0</v>
      </c>
      <c r="AQ59" s="8">
        <f t="shared" si="11"/>
        <v>0</v>
      </c>
      <c r="AR59" s="8">
        <f t="shared" si="12"/>
        <v>0</v>
      </c>
      <c r="AS59" s="9">
        <v>0</v>
      </c>
      <c r="AT59" s="8">
        <v>0</v>
      </c>
      <c r="AU59" s="9">
        <v>0</v>
      </c>
      <c r="AV59" s="8">
        <v>0</v>
      </c>
      <c r="AW59" s="9">
        <v>0</v>
      </c>
      <c r="AX59" s="8">
        <v>0</v>
      </c>
      <c r="AY59" s="9">
        <v>0</v>
      </c>
      <c r="AZ59" s="8">
        <v>0</v>
      </c>
      <c r="BA59" s="9">
        <v>0</v>
      </c>
      <c r="BB59" s="40">
        <v>0</v>
      </c>
      <c r="BC59" s="9"/>
      <c r="BD59" s="8"/>
      <c r="BE59" s="9">
        <v>0</v>
      </c>
      <c r="BF59" s="40">
        <v>0</v>
      </c>
      <c r="BG59" s="9"/>
      <c r="BH59" s="8">
        <v>0</v>
      </c>
      <c r="BI59" s="8">
        <f t="shared" si="13"/>
        <v>0</v>
      </c>
      <c r="BJ59" s="8">
        <f t="shared" si="14"/>
        <v>0</v>
      </c>
      <c r="BK59" s="9">
        <v>0</v>
      </c>
      <c r="BL59" s="8">
        <v>0</v>
      </c>
      <c r="BM59" s="9">
        <v>0</v>
      </c>
      <c r="BN59" s="8">
        <v>0</v>
      </c>
      <c r="BO59" s="9">
        <v>0</v>
      </c>
      <c r="BP59" s="8">
        <v>0</v>
      </c>
      <c r="BQ59" s="9">
        <v>0</v>
      </c>
      <c r="BR59" s="8">
        <v>0</v>
      </c>
      <c r="BS59" s="9">
        <v>0</v>
      </c>
      <c r="BT59" s="40">
        <v>0</v>
      </c>
      <c r="BU59" s="9"/>
      <c r="BV59" s="8"/>
      <c r="BW59" s="9">
        <v>0</v>
      </c>
      <c r="BX59" s="40">
        <v>0</v>
      </c>
      <c r="BY59" s="9">
        <v>0</v>
      </c>
      <c r="BZ59" s="8">
        <v>0</v>
      </c>
      <c r="CA59" s="8">
        <f t="shared" si="15"/>
        <v>0</v>
      </c>
      <c r="CB59" s="8">
        <f t="shared" si="16"/>
        <v>0</v>
      </c>
      <c r="CC59" s="9">
        <v>0</v>
      </c>
      <c r="CD59" s="8">
        <v>0</v>
      </c>
      <c r="CE59" s="9">
        <v>0</v>
      </c>
      <c r="CF59" s="8">
        <v>0</v>
      </c>
      <c r="CG59" s="9">
        <v>0</v>
      </c>
      <c r="CH59" s="8">
        <v>0</v>
      </c>
      <c r="CI59" s="9">
        <v>0</v>
      </c>
      <c r="CJ59" s="8">
        <v>0</v>
      </c>
      <c r="CK59" s="9">
        <v>0</v>
      </c>
      <c r="CL59" s="40">
        <v>0</v>
      </c>
      <c r="CM59" s="9"/>
      <c r="CN59" s="8"/>
      <c r="CO59" s="9">
        <v>0</v>
      </c>
      <c r="CP59" s="40">
        <v>0</v>
      </c>
      <c r="CQ59" s="9">
        <v>0</v>
      </c>
      <c r="CR59" s="8">
        <v>0</v>
      </c>
    </row>
    <row r="60" spans="1:96" x14ac:dyDescent="0.25">
      <c r="A60" s="12">
        <v>47</v>
      </c>
      <c r="B60" s="18" t="s">
        <v>129</v>
      </c>
      <c r="C60" s="12">
        <v>330310</v>
      </c>
      <c r="D60" s="25" t="s">
        <v>169</v>
      </c>
      <c r="E60" s="25" t="s">
        <v>155</v>
      </c>
      <c r="F60" s="31" t="s">
        <v>170</v>
      </c>
      <c r="G60" s="8">
        <f t="shared" si="6"/>
        <v>99659801.189999998</v>
      </c>
      <c r="H60" s="8">
        <f t="shared" si="7"/>
        <v>62702656.939999998</v>
      </c>
      <c r="I60" s="9">
        <f t="shared" si="19"/>
        <v>58086</v>
      </c>
      <c r="J60" s="8">
        <f t="shared" si="19"/>
        <v>28152477.829999998</v>
      </c>
      <c r="K60" s="9">
        <f t="shared" si="19"/>
        <v>5222</v>
      </c>
      <c r="L60" s="8">
        <f t="shared" si="19"/>
        <v>2330621.15</v>
      </c>
      <c r="M60" s="9">
        <f t="shared" si="19"/>
        <v>29765</v>
      </c>
      <c r="N60" s="8">
        <f t="shared" si="19"/>
        <v>32219557.960000001</v>
      </c>
      <c r="O60" s="9">
        <f t="shared" si="19"/>
        <v>812</v>
      </c>
      <c r="P60" s="8">
        <f t="shared" si="19"/>
        <v>6066189.2000000002</v>
      </c>
      <c r="Q60" s="9">
        <f t="shared" si="19"/>
        <v>1838</v>
      </c>
      <c r="R60" s="8">
        <f t="shared" si="19"/>
        <v>30890955.050000001</v>
      </c>
      <c r="S60" s="9">
        <f t="shared" si="19"/>
        <v>0</v>
      </c>
      <c r="T60" s="8">
        <f t="shared" si="19"/>
        <v>0</v>
      </c>
      <c r="U60" s="9">
        <f t="shared" si="19"/>
        <v>0</v>
      </c>
      <c r="V60" s="8">
        <f t="shared" si="19"/>
        <v>0</v>
      </c>
      <c r="W60" s="9">
        <f t="shared" si="19"/>
        <v>0</v>
      </c>
      <c r="X60" s="8">
        <f t="shared" si="18"/>
        <v>0</v>
      </c>
      <c r="Y60" s="8">
        <f t="shared" si="9"/>
        <v>25413973.199999999</v>
      </c>
      <c r="Z60" s="8">
        <f t="shared" si="10"/>
        <v>16174687.140000001</v>
      </c>
      <c r="AA60" s="9">
        <v>14522</v>
      </c>
      <c r="AB60" s="8">
        <v>7222757.9299999997</v>
      </c>
      <c r="AC60" s="9">
        <v>1306</v>
      </c>
      <c r="AD60" s="8">
        <v>582655.29</v>
      </c>
      <c r="AE60" s="9">
        <v>7441</v>
      </c>
      <c r="AF60" s="8">
        <v>8369273.9199999999</v>
      </c>
      <c r="AG60" s="9">
        <v>203</v>
      </c>
      <c r="AH60" s="8">
        <v>1516547.3</v>
      </c>
      <c r="AI60" s="9">
        <v>460</v>
      </c>
      <c r="AJ60" s="40">
        <v>7722738.7599999998</v>
      </c>
      <c r="AK60" s="9"/>
      <c r="AL60" s="8"/>
      <c r="AM60" s="9">
        <v>0</v>
      </c>
      <c r="AN60" s="40">
        <v>0</v>
      </c>
      <c r="AO60" s="9"/>
      <c r="AP60" s="8">
        <v>0</v>
      </c>
      <c r="AQ60" s="8">
        <f t="shared" si="11"/>
        <v>25413973.199999999</v>
      </c>
      <c r="AR60" s="8">
        <f t="shared" si="12"/>
        <v>16174687.140000001</v>
      </c>
      <c r="AS60" s="9">
        <v>14522</v>
      </c>
      <c r="AT60" s="8">
        <v>7222757.9299999997</v>
      </c>
      <c r="AU60" s="9">
        <v>1306</v>
      </c>
      <c r="AV60" s="8">
        <v>582655.29</v>
      </c>
      <c r="AW60" s="9">
        <v>7441</v>
      </c>
      <c r="AX60" s="8">
        <v>8369273.9199999999</v>
      </c>
      <c r="AY60" s="9">
        <v>203</v>
      </c>
      <c r="AZ60" s="8">
        <v>1516547.3</v>
      </c>
      <c r="BA60" s="9">
        <v>460</v>
      </c>
      <c r="BB60" s="40">
        <v>7722738.7599999998</v>
      </c>
      <c r="BC60" s="9"/>
      <c r="BD60" s="8"/>
      <c r="BE60" s="9">
        <v>0</v>
      </c>
      <c r="BF60" s="40">
        <v>0</v>
      </c>
      <c r="BG60" s="9"/>
      <c r="BH60" s="8">
        <v>0</v>
      </c>
      <c r="BI60" s="8">
        <f t="shared" si="13"/>
        <v>25413973.199999999</v>
      </c>
      <c r="BJ60" s="8">
        <f t="shared" si="14"/>
        <v>16174687.140000001</v>
      </c>
      <c r="BK60" s="9">
        <v>14522</v>
      </c>
      <c r="BL60" s="8">
        <v>7222757.9299999997</v>
      </c>
      <c r="BM60" s="9">
        <v>1306</v>
      </c>
      <c r="BN60" s="8">
        <v>582655.29</v>
      </c>
      <c r="BO60" s="9">
        <v>7441</v>
      </c>
      <c r="BP60" s="8">
        <v>8369273.9199999999</v>
      </c>
      <c r="BQ60" s="9">
        <v>203</v>
      </c>
      <c r="BR60" s="8">
        <v>1516547.3</v>
      </c>
      <c r="BS60" s="9">
        <v>460</v>
      </c>
      <c r="BT60" s="40">
        <v>7722738.7599999998</v>
      </c>
      <c r="BU60" s="9"/>
      <c r="BV60" s="8"/>
      <c r="BW60" s="9">
        <v>0</v>
      </c>
      <c r="BX60" s="40">
        <v>0</v>
      </c>
      <c r="BY60" s="9">
        <v>0</v>
      </c>
      <c r="BZ60" s="8">
        <v>0</v>
      </c>
      <c r="CA60" s="8">
        <f t="shared" si="15"/>
        <v>23417881.59</v>
      </c>
      <c r="CB60" s="8">
        <f t="shared" si="16"/>
        <v>14178595.52</v>
      </c>
      <c r="CC60" s="9">
        <v>14520</v>
      </c>
      <c r="CD60" s="8">
        <v>6484204.04</v>
      </c>
      <c r="CE60" s="9">
        <v>1304</v>
      </c>
      <c r="CF60" s="8">
        <v>582655.28</v>
      </c>
      <c r="CG60" s="9">
        <v>7442</v>
      </c>
      <c r="CH60" s="8">
        <v>7111736.2000000002</v>
      </c>
      <c r="CI60" s="9">
        <v>203</v>
      </c>
      <c r="CJ60" s="8">
        <v>1516547.3</v>
      </c>
      <c r="CK60" s="9">
        <v>458</v>
      </c>
      <c r="CL60" s="40">
        <v>7722738.7699999996</v>
      </c>
      <c r="CM60" s="9"/>
      <c r="CN60" s="8"/>
      <c r="CO60" s="9">
        <v>0</v>
      </c>
      <c r="CP60" s="40">
        <v>0</v>
      </c>
      <c r="CQ60" s="9">
        <v>0</v>
      </c>
      <c r="CR60" s="8">
        <v>0</v>
      </c>
    </row>
    <row r="61" spans="1:96" x14ac:dyDescent="0.25">
      <c r="A61" s="12">
        <v>48</v>
      </c>
      <c r="B61" s="18" t="s">
        <v>41</v>
      </c>
      <c r="C61" s="12">
        <v>330211</v>
      </c>
      <c r="D61" s="25" t="s">
        <v>169</v>
      </c>
      <c r="E61" s="25" t="s">
        <v>155</v>
      </c>
      <c r="F61" s="31" t="s">
        <v>170</v>
      </c>
      <c r="G61" s="8">
        <f t="shared" si="6"/>
        <v>5857868.5</v>
      </c>
      <c r="H61" s="8">
        <f t="shared" si="7"/>
        <v>5857868.5</v>
      </c>
      <c r="I61" s="9">
        <f t="shared" si="19"/>
        <v>2012</v>
      </c>
      <c r="J61" s="8">
        <f t="shared" si="19"/>
        <v>909037.08</v>
      </c>
      <c r="K61" s="9">
        <f t="shared" si="19"/>
        <v>2319</v>
      </c>
      <c r="L61" s="8">
        <f t="shared" si="19"/>
        <v>1179018.04</v>
      </c>
      <c r="M61" s="9">
        <f t="shared" si="19"/>
        <v>3550</v>
      </c>
      <c r="N61" s="8">
        <f t="shared" si="19"/>
        <v>3769813.38</v>
      </c>
      <c r="O61" s="9">
        <f t="shared" si="19"/>
        <v>0</v>
      </c>
      <c r="P61" s="8">
        <f t="shared" si="19"/>
        <v>0</v>
      </c>
      <c r="Q61" s="9">
        <f t="shared" si="19"/>
        <v>0</v>
      </c>
      <c r="R61" s="8">
        <f t="shared" si="19"/>
        <v>0</v>
      </c>
      <c r="S61" s="9">
        <f t="shared" si="19"/>
        <v>0</v>
      </c>
      <c r="T61" s="8">
        <f t="shared" si="19"/>
        <v>0</v>
      </c>
      <c r="U61" s="9">
        <f t="shared" si="19"/>
        <v>0</v>
      </c>
      <c r="V61" s="8">
        <f t="shared" si="19"/>
        <v>0</v>
      </c>
      <c r="W61" s="9">
        <f t="shared" si="19"/>
        <v>0</v>
      </c>
      <c r="X61" s="8">
        <f t="shared" si="18"/>
        <v>0</v>
      </c>
      <c r="Y61" s="8">
        <f t="shared" si="9"/>
        <v>1464467.13</v>
      </c>
      <c r="Z61" s="8">
        <f t="shared" si="10"/>
        <v>1464467.13</v>
      </c>
      <c r="AA61" s="9">
        <v>503</v>
      </c>
      <c r="AB61" s="8">
        <v>227259.27</v>
      </c>
      <c r="AC61" s="9">
        <v>580</v>
      </c>
      <c r="AD61" s="8">
        <v>294754.51</v>
      </c>
      <c r="AE61" s="9">
        <v>888</v>
      </c>
      <c r="AF61" s="8">
        <v>942453.35</v>
      </c>
      <c r="AG61" s="9">
        <v>0</v>
      </c>
      <c r="AH61" s="8">
        <v>0</v>
      </c>
      <c r="AI61" s="9">
        <v>0</v>
      </c>
      <c r="AJ61" s="40">
        <v>0</v>
      </c>
      <c r="AK61" s="9"/>
      <c r="AL61" s="8"/>
      <c r="AM61" s="9">
        <v>0</v>
      </c>
      <c r="AN61" s="40">
        <v>0</v>
      </c>
      <c r="AO61" s="9"/>
      <c r="AP61" s="8">
        <v>0</v>
      </c>
      <c r="AQ61" s="8">
        <f t="shared" si="11"/>
        <v>1464467.13</v>
      </c>
      <c r="AR61" s="8">
        <f t="shared" si="12"/>
        <v>1464467.13</v>
      </c>
      <c r="AS61" s="9">
        <v>503</v>
      </c>
      <c r="AT61" s="8">
        <v>227259.27</v>
      </c>
      <c r="AU61" s="9">
        <v>580</v>
      </c>
      <c r="AV61" s="8">
        <v>294754.51</v>
      </c>
      <c r="AW61" s="9">
        <v>888</v>
      </c>
      <c r="AX61" s="8">
        <v>942453.35</v>
      </c>
      <c r="AY61" s="9">
        <v>0</v>
      </c>
      <c r="AZ61" s="8">
        <v>0</v>
      </c>
      <c r="BA61" s="9">
        <v>0</v>
      </c>
      <c r="BB61" s="40">
        <v>0</v>
      </c>
      <c r="BC61" s="9"/>
      <c r="BD61" s="8"/>
      <c r="BE61" s="9">
        <v>0</v>
      </c>
      <c r="BF61" s="40">
        <v>0</v>
      </c>
      <c r="BG61" s="9"/>
      <c r="BH61" s="8">
        <v>0</v>
      </c>
      <c r="BI61" s="8">
        <f t="shared" si="13"/>
        <v>1464467.13</v>
      </c>
      <c r="BJ61" s="8">
        <f t="shared" si="14"/>
        <v>1464467.13</v>
      </c>
      <c r="BK61" s="9">
        <v>503</v>
      </c>
      <c r="BL61" s="8">
        <v>227259.27</v>
      </c>
      <c r="BM61" s="9">
        <v>580</v>
      </c>
      <c r="BN61" s="8">
        <v>294754.51</v>
      </c>
      <c r="BO61" s="9">
        <v>888</v>
      </c>
      <c r="BP61" s="8">
        <v>942453.35</v>
      </c>
      <c r="BQ61" s="9">
        <v>0</v>
      </c>
      <c r="BR61" s="8">
        <v>0</v>
      </c>
      <c r="BS61" s="9">
        <v>0</v>
      </c>
      <c r="BT61" s="40">
        <v>0</v>
      </c>
      <c r="BU61" s="9"/>
      <c r="BV61" s="8"/>
      <c r="BW61" s="9">
        <v>0</v>
      </c>
      <c r="BX61" s="40">
        <v>0</v>
      </c>
      <c r="BY61" s="9">
        <v>0</v>
      </c>
      <c r="BZ61" s="8">
        <v>0</v>
      </c>
      <c r="CA61" s="8">
        <f t="shared" si="15"/>
        <v>1464467.11</v>
      </c>
      <c r="CB61" s="8">
        <f t="shared" si="16"/>
        <v>1464467.11</v>
      </c>
      <c r="CC61" s="9">
        <v>503</v>
      </c>
      <c r="CD61" s="8">
        <v>227259.27</v>
      </c>
      <c r="CE61" s="9">
        <v>579</v>
      </c>
      <c r="CF61" s="8">
        <v>294754.51</v>
      </c>
      <c r="CG61" s="9">
        <v>886</v>
      </c>
      <c r="CH61" s="8">
        <v>942453.33</v>
      </c>
      <c r="CI61" s="9">
        <v>0</v>
      </c>
      <c r="CJ61" s="8">
        <v>0</v>
      </c>
      <c r="CK61" s="9">
        <v>0</v>
      </c>
      <c r="CL61" s="40">
        <v>0</v>
      </c>
      <c r="CM61" s="9"/>
      <c r="CN61" s="8"/>
      <c r="CO61" s="9">
        <v>0</v>
      </c>
      <c r="CP61" s="40">
        <v>0</v>
      </c>
      <c r="CQ61" s="9">
        <v>0</v>
      </c>
      <c r="CR61" s="8">
        <v>0</v>
      </c>
    </row>
    <row r="62" spans="1:96" x14ac:dyDescent="0.25">
      <c r="A62" s="12">
        <v>49</v>
      </c>
      <c r="B62" s="18" t="s">
        <v>42</v>
      </c>
      <c r="C62" s="12">
        <v>330333</v>
      </c>
      <c r="D62" s="25" t="s">
        <v>169</v>
      </c>
      <c r="E62" s="25" t="s">
        <v>155</v>
      </c>
      <c r="F62" s="31" t="s">
        <v>170</v>
      </c>
      <c r="G62" s="8">
        <f t="shared" si="6"/>
        <v>15460225.65</v>
      </c>
      <c r="H62" s="8">
        <f t="shared" si="7"/>
        <v>0</v>
      </c>
      <c r="I62" s="9">
        <f t="shared" si="19"/>
        <v>0</v>
      </c>
      <c r="J62" s="8">
        <f t="shared" si="19"/>
        <v>0</v>
      </c>
      <c r="K62" s="9">
        <f t="shared" si="19"/>
        <v>0</v>
      </c>
      <c r="L62" s="8">
        <f t="shared" si="19"/>
        <v>0</v>
      </c>
      <c r="M62" s="9">
        <f t="shared" si="19"/>
        <v>0</v>
      </c>
      <c r="N62" s="8">
        <f t="shared" si="19"/>
        <v>0</v>
      </c>
      <c r="O62" s="9">
        <f t="shared" si="19"/>
        <v>0</v>
      </c>
      <c r="P62" s="8">
        <f t="shared" si="19"/>
        <v>0</v>
      </c>
      <c r="Q62" s="9">
        <f t="shared" si="19"/>
        <v>0</v>
      </c>
      <c r="R62" s="8">
        <f t="shared" si="19"/>
        <v>0</v>
      </c>
      <c r="S62" s="9">
        <f t="shared" si="19"/>
        <v>0</v>
      </c>
      <c r="T62" s="8">
        <f t="shared" si="19"/>
        <v>0</v>
      </c>
      <c r="U62" s="9">
        <f t="shared" si="19"/>
        <v>0</v>
      </c>
      <c r="V62" s="8">
        <f t="shared" si="19"/>
        <v>0</v>
      </c>
      <c r="W62" s="9">
        <f t="shared" si="19"/>
        <v>5669</v>
      </c>
      <c r="X62" s="8">
        <f t="shared" si="18"/>
        <v>15460225.65</v>
      </c>
      <c r="Y62" s="8">
        <f t="shared" si="9"/>
        <v>3875308.91</v>
      </c>
      <c r="Z62" s="8">
        <f t="shared" si="10"/>
        <v>0</v>
      </c>
      <c r="AA62" s="9">
        <v>0</v>
      </c>
      <c r="AB62" s="8">
        <v>0</v>
      </c>
      <c r="AC62" s="9">
        <v>0</v>
      </c>
      <c r="AD62" s="8">
        <v>0</v>
      </c>
      <c r="AE62" s="9">
        <v>0</v>
      </c>
      <c r="AF62" s="8">
        <v>0</v>
      </c>
      <c r="AG62" s="9">
        <v>0</v>
      </c>
      <c r="AH62" s="8">
        <v>0</v>
      </c>
      <c r="AI62" s="9">
        <v>0</v>
      </c>
      <c r="AJ62" s="40">
        <v>0</v>
      </c>
      <c r="AK62" s="9"/>
      <c r="AL62" s="8"/>
      <c r="AM62" s="9">
        <v>0</v>
      </c>
      <c r="AN62" s="40">
        <v>0</v>
      </c>
      <c r="AO62" s="9">
        <v>1417</v>
      </c>
      <c r="AP62" s="8">
        <v>3875308.91</v>
      </c>
      <c r="AQ62" s="8">
        <f t="shared" si="11"/>
        <v>3875308.91</v>
      </c>
      <c r="AR62" s="8">
        <f t="shared" si="12"/>
        <v>0</v>
      </c>
      <c r="AS62" s="9">
        <v>0</v>
      </c>
      <c r="AT62" s="8">
        <v>0</v>
      </c>
      <c r="AU62" s="9">
        <v>0</v>
      </c>
      <c r="AV62" s="8">
        <v>0</v>
      </c>
      <c r="AW62" s="9">
        <v>0</v>
      </c>
      <c r="AX62" s="8">
        <v>0</v>
      </c>
      <c r="AY62" s="9">
        <v>0</v>
      </c>
      <c r="AZ62" s="8">
        <v>0</v>
      </c>
      <c r="BA62" s="9">
        <v>0</v>
      </c>
      <c r="BB62" s="40">
        <v>0</v>
      </c>
      <c r="BC62" s="9"/>
      <c r="BD62" s="8"/>
      <c r="BE62" s="9">
        <v>0</v>
      </c>
      <c r="BF62" s="40">
        <v>0</v>
      </c>
      <c r="BG62" s="9">
        <v>1417</v>
      </c>
      <c r="BH62" s="8">
        <v>3875308.91</v>
      </c>
      <c r="BI62" s="8">
        <f t="shared" si="13"/>
        <v>3875308.91</v>
      </c>
      <c r="BJ62" s="8">
        <f t="shared" si="14"/>
        <v>0</v>
      </c>
      <c r="BK62" s="9">
        <v>0</v>
      </c>
      <c r="BL62" s="8">
        <v>0</v>
      </c>
      <c r="BM62" s="9">
        <v>0</v>
      </c>
      <c r="BN62" s="8">
        <v>0</v>
      </c>
      <c r="BO62" s="9">
        <v>0</v>
      </c>
      <c r="BP62" s="8">
        <v>0</v>
      </c>
      <c r="BQ62" s="9">
        <v>0</v>
      </c>
      <c r="BR62" s="8">
        <v>0</v>
      </c>
      <c r="BS62" s="9">
        <v>0</v>
      </c>
      <c r="BT62" s="40">
        <v>0</v>
      </c>
      <c r="BU62" s="9"/>
      <c r="BV62" s="8"/>
      <c r="BW62" s="9">
        <v>0</v>
      </c>
      <c r="BX62" s="40">
        <v>0</v>
      </c>
      <c r="BY62" s="9">
        <v>1417</v>
      </c>
      <c r="BZ62" s="8">
        <v>3875308.91</v>
      </c>
      <c r="CA62" s="8">
        <f t="shared" si="15"/>
        <v>3834298.92</v>
      </c>
      <c r="CB62" s="8">
        <f t="shared" si="16"/>
        <v>0</v>
      </c>
      <c r="CC62" s="9">
        <v>0</v>
      </c>
      <c r="CD62" s="8">
        <v>0</v>
      </c>
      <c r="CE62" s="9">
        <v>0</v>
      </c>
      <c r="CF62" s="8">
        <v>0</v>
      </c>
      <c r="CG62" s="9">
        <v>0</v>
      </c>
      <c r="CH62" s="8">
        <v>0</v>
      </c>
      <c r="CI62" s="9">
        <v>0</v>
      </c>
      <c r="CJ62" s="8">
        <v>0</v>
      </c>
      <c r="CK62" s="9">
        <v>0</v>
      </c>
      <c r="CL62" s="40">
        <v>0</v>
      </c>
      <c r="CM62" s="9"/>
      <c r="CN62" s="8"/>
      <c r="CO62" s="9">
        <v>0</v>
      </c>
      <c r="CP62" s="40">
        <v>0</v>
      </c>
      <c r="CQ62" s="9">
        <v>1418</v>
      </c>
      <c r="CR62" s="8">
        <v>3834298.92</v>
      </c>
    </row>
    <row r="63" spans="1:96" x14ac:dyDescent="0.25">
      <c r="A63" s="12">
        <v>50</v>
      </c>
      <c r="B63" s="18" t="s">
        <v>140</v>
      </c>
      <c r="C63" s="12">
        <v>330413</v>
      </c>
      <c r="D63" s="25" t="s">
        <v>169</v>
      </c>
      <c r="E63" s="25" t="s">
        <v>161</v>
      </c>
      <c r="F63" s="31" t="s">
        <v>170</v>
      </c>
      <c r="G63" s="8">
        <f t="shared" si="6"/>
        <v>1313189.81</v>
      </c>
      <c r="H63" s="8">
        <f t="shared" si="7"/>
        <v>1313189.81</v>
      </c>
      <c r="I63" s="9">
        <f t="shared" si="19"/>
        <v>69</v>
      </c>
      <c r="J63" s="8">
        <f t="shared" si="19"/>
        <v>31101.13</v>
      </c>
      <c r="K63" s="9">
        <f t="shared" si="19"/>
        <v>379</v>
      </c>
      <c r="L63" s="8">
        <f t="shared" si="19"/>
        <v>192687.39</v>
      </c>
      <c r="M63" s="9">
        <f t="shared" si="19"/>
        <v>1026</v>
      </c>
      <c r="N63" s="8">
        <f t="shared" si="19"/>
        <v>1089401.29</v>
      </c>
      <c r="O63" s="9">
        <f t="shared" si="19"/>
        <v>0</v>
      </c>
      <c r="P63" s="8">
        <f t="shared" si="19"/>
        <v>0</v>
      </c>
      <c r="Q63" s="9">
        <f t="shared" si="19"/>
        <v>0</v>
      </c>
      <c r="R63" s="8">
        <f t="shared" si="19"/>
        <v>0</v>
      </c>
      <c r="S63" s="9">
        <f t="shared" si="19"/>
        <v>0</v>
      </c>
      <c r="T63" s="8">
        <f t="shared" si="19"/>
        <v>0</v>
      </c>
      <c r="U63" s="9">
        <f t="shared" si="19"/>
        <v>0</v>
      </c>
      <c r="V63" s="8">
        <f t="shared" si="19"/>
        <v>0</v>
      </c>
      <c r="W63" s="9">
        <f t="shared" si="19"/>
        <v>0</v>
      </c>
      <c r="X63" s="8">
        <f t="shared" si="18"/>
        <v>0</v>
      </c>
      <c r="Y63" s="8">
        <f t="shared" si="9"/>
        <v>328297.45</v>
      </c>
      <c r="Z63" s="8">
        <f t="shared" si="10"/>
        <v>328297.45</v>
      </c>
      <c r="AA63" s="9">
        <v>17</v>
      </c>
      <c r="AB63" s="8">
        <v>7775.28</v>
      </c>
      <c r="AC63" s="9">
        <v>95</v>
      </c>
      <c r="AD63" s="8">
        <v>48171.85</v>
      </c>
      <c r="AE63" s="9">
        <v>257</v>
      </c>
      <c r="AF63" s="8">
        <v>272350.32</v>
      </c>
      <c r="AG63" s="9">
        <v>0</v>
      </c>
      <c r="AH63" s="8">
        <v>0</v>
      </c>
      <c r="AI63" s="9">
        <v>0</v>
      </c>
      <c r="AJ63" s="40">
        <v>0</v>
      </c>
      <c r="AK63" s="9"/>
      <c r="AL63" s="8"/>
      <c r="AM63" s="9">
        <v>0</v>
      </c>
      <c r="AN63" s="40">
        <v>0</v>
      </c>
      <c r="AO63" s="9"/>
      <c r="AP63" s="8">
        <v>0</v>
      </c>
      <c r="AQ63" s="8">
        <f t="shared" si="11"/>
        <v>328297.45</v>
      </c>
      <c r="AR63" s="8">
        <f t="shared" si="12"/>
        <v>328297.45</v>
      </c>
      <c r="AS63" s="9">
        <v>17</v>
      </c>
      <c r="AT63" s="8">
        <v>7775.28</v>
      </c>
      <c r="AU63" s="9">
        <v>95</v>
      </c>
      <c r="AV63" s="8">
        <v>48171.85</v>
      </c>
      <c r="AW63" s="9">
        <v>257</v>
      </c>
      <c r="AX63" s="8">
        <v>272350.32</v>
      </c>
      <c r="AY63" s="9">
        <v>0</v>
      </c>
      <c r="AZ63" s="8">
        <v>0</v>
      </c>
      <c r="BA63" s="9">
        <v>0</v>
      </c>
      <c r="BB63" s="40">
        <v>0</v>
      </c>
      <c r="BC63" s="9"/>
      <c r="BD63" s="8"/>
      <c r="BE63" s="9">
        <v>0</v>
      </c>
      <c r="BF63" s="40">
        <v>0</v>
      </c>
      <c r="BG63" s="9"/>
      <c r="BH63" s="8">
        <v>0</v>
      </c>
      <c r="BI63" s="8">
        <f t="shared" si="13"/>
        <v>328297.45</v>
      </c>
      <c r="BJ63" s="8">
        <f t="shared" si="14"/>
        <v>328297.45</v>
      </c>
      <c r="BK63" s="9">
        <v>17</v>
      </c>
      <c r="BL63" s="8">
        <v>7775.28</v>
      </c>
      <c r="BM63" s="9">
        <v>95</v>
      </c>
      <c r="BN63" s="8">
        <v>48171.85</v>
      </c>
      <c r="BO63" s="9">
        <v>257</v>
      </c>
      <c r="BP63" s="8">
        <v>272350.32</v>
      </c>
      <c r="BQ63" s="9">
        <v>0</v>
      </c>
      <c r="BR63" s="8">
        <v>0</v>
      </c>
      <c r="BS63" s="9">
        <v>0</v>
      </c>
      <c r="BT63" s="40">
        <v>0</v>
      </c>
      <c r="BU63" s="9"/>
      <c r="BV63" s="8"/>
      <c r="BW63" s="9">
        <v>0</v>
      </c>
      <c r="BX63" s="40">
        <v>0</v>
      </c>
      <c r="BY63" s="9">
        <v>0</v>
      </c>
      <c r="BZ63" s="8">
        <v>0</v>
      </c>
      <c r="CA63" s="8">
        <f t="shared" si="15"/>
        <v>328297.46000000002</v>
      </c>
      <c r="CB63" s="8">
        <f t="shared" si="16"/>
        <v>328297.46000000002</v>
      </c>
      <c r="CC63" s="9">
        <v>18</v>
      </c>
      <c r="CD63" s="8">
        <v>7775.29</v>
      </c>
      <c r="CE63" s="9">
        <v>94</v>
      </c>
      <c r="CF63" s="8">
        <v>48171.839999999997</v>
      </c>
      <c r="CG63" s="9">
        <v>255</v>
      </c>
      <c r="CH63" s="8">
        <v>272350.33</v>
      </c>
      <c r="CI63" s="9">
        <v>0</v>
      </c>
      <c r="CJ63" s="8">
        <v>0</v>
      </c>
      <c r="CK63" s="9">
        <v>0</v>
      </c>
      <c r="CL63" s="40">
        <v>0</v>
      </c>
      <c r="CM63" s="9"/>
      <c r="CN63" s="8"/>
      <c r="CO63" s="9">
        <v>0</v>
      </c>
      <c r="CP63" s="40">
        <v>0</v>
      </c>
      <c r="CQ63" s="9">
        <v>0</v>
      </c>
      <c r="CR63" s="8">
        <v>0</v>
      </c>
    </row>
    <row r="64" spans="1:96" x14ac:dyDescent="0.25">
      <c r="A64" s="12"/>
      <c r="B64" s="17" t="s">
        <v>43</v>
      </c>
      <c r="C64" s="12"/>
      <c r="D64" s="25"/>
      <c r="E64" s="25"/>
      <c r="F64" s="31"/>
      <c r="G64" s="8">
        <f t="shared" si="6"/>
        <v>0</v>
      </c>
      <c r="H64" s="8">
        <f t="shared" si="7"/>
        <v>0</v>
      </c>
      <c r="I64" s="9">
        <f t="shared" si="19"/>
        <v>0</v>
      </c>
      <c r="J64" s="8">
        <f t="shared" si="19"/>
        <v>0</v>
      </c>
      <c r="K64" s="9">
        <f t="shared" si="19"/>
        <v>0</v>
      </c>
      <c r="L64" s="8">
        <f t="shared" si="19"/>
        <v>0</v>
      </c>
      <c r="M64" s="9">
        <f t="shared" si="19"/>
        <v>0</v>
      </c>
      <c r="N64" s="8">
        <f t="shared" si="19"/>
        <v>0</v>
      </c>
      <c r="O64" s="9">
        <f t="shared" si="19"/>
        <v>0</v>
      </c>
      <c r="P64" s="8">
        <f t="shared" si="19"/>
        <v>0</v>
      </c>
      <c r="Q64" s="9">
        <f t="shared" si="19"/>
        <v>0</v>
      </c>
      <c r="R64" s="8">
        <f t="shared" si="19"/>
        <v>0</v>
      </c>
      <c r="S64" s="9">
        <f t="shared" si="19"/>
        <v>0</v>
      </c>
      <c r="T64" s="8">
        <f t="shared" si="19"/>
        <v>0</v>
      </c>
      <c r="U64" s="9">
        <f t="shared" si="19"/>
        <v>0</v>
      </c>
      <c r="V64" s="8">
        <f t="shared" si="19"/>
        <v>0</v>
      </c>
      <c r="W64" s="9">
        <f t="shared" si="19"/>
        <v>0</v>
      </c>
      <c r="X64" s="8">
        <f t="shared" si="18"/>
        <v>0</v>
      </c>
      <c r="Y64" s="8">
        <f t="shared" si="9"/>
        <v>0</v>
      </c>
      <c r="Z64" s="8">
        <f t="shared" si="10"/>
        <v>0</v>
      </c>
      <c r="AA64" s="9">
        <v>0</v>
      </c>
      <c r="AB64" s="8">
        <v>0</v>
      </c>
      <c r="AC64" s="9">
        <v>0</v>
      </c>
      <c r="AD64" s="8">
        <v>0</v>
      </c>
      <c r="AE64" s="9">
        <v>0</v>
      </c>
      <c r="AF64" s="8">
        <v>0</v>
      </c>
      <c r="AG64" s="9">
        <v>0</v>
      </c>
      <c r="AH64" s="8">
        <v>0</v>
      </c>
      <c r="AI64" s="9">
        <v>0</v>
      </c>
      <c r="AJ64" s="40">
        <v>0</v>
      </c>
      <c r="AK64" s="9"/>
      <c r="AL64" s="8"/>
      <c r="AM64" s="9">
        <v>0</v>
      </c>
      <c r="AN64" s="40">
        <v>0</v>
      </c>
      <c r="AO64" s="9"/>
      <c r="AP64" s="8">
        <v>0</v>
      </c>
      <c r="AQ64" s="8">
        <f t="shared" si="11"/>
        <v>0</v>
      </c>
      <c r="AR64" s="8">
        <f t="shared" si="12"/>
        <v>0</v>
      </c>
      <c r="AS64" s="9">
        <v>0</v>
      </c>
      <c r="AT64" s="8">
        <v>0</v>
      </c>
      <c r="AU64" s="9">
        <v>0</v>
      </c>
      <c r="AV64" s="8">
        <v>0</v>
      </c>
      <c r="AW64" s="9">
        <v>0</v>
      </c>
      <c r="AX64" s="8">
        <v>0</v>
      </c>
      <c r="AY64" s="9">
        <v>0</v>
      </c>
      <c r="AZ64" s="8">
        <v>0</v>
      </c>
      <c r="BA64" s="9">
        <v>0</v>
      </c>
      <c r="BB64" s="40">
        <v>0</v>
      </c>
      <c r="BC64" s="9"/>
      <c r="BD64" s="8"/>
      <c r="BE64" s="9">
        <v>0</v>
      </c>
      <c r="BF64" s="40">
        <v>0</v>
      </c>
      <c r="BG64" s="9"/>
      <c r="BH64" s="8">
        <v>0</v>
      </c>
      <c r="BI64" s="8">
        <f t="shared" si="13"/>
        <v>0</v>
      </c>
      <c r="BJ64" s="8">
        <f t="shared" si="14"/>
        <v>0</v>
      </c>
      <c r="BK64" s="9">
        <v>0</v>
      </c>
      <c r="BL64" s="8">
        <v>0</v>
      </c>
      <c r="BM64" s="9">
        <v>0</v>
      </c>
      <c r="BN64" s="8">
        <v>0</v>
      </c>
      <c r="BO64" s="9">
        <v>0</v>
      </c>
      <c r="BP64" s="8">
        <v>0</v>
      </c>
      <c r="BQ64" s="9">
        <v>0</v>
      </c>
      <c r="BR64" s="8">
        <v>0</v>
      </c>
      <c r="BS64" s="9">
        <v>0</v>
      </c>
      <c r="BT64" s="40">
        <v>0</v>
      </c>
      <c r="BU64" s="9"/>
      <c r="BV64" s="8"/>
      <c r="BW64" s="9">
        <v>0</v>
      </c>
      <c r="BX64" s="40">
        <v>0</v>
      </c>
      <c r="BY64" s="9">
        <v>0</v>
      </c>
      <c r="BZ64" s="8">
        <v>0</v>
      </c>
      <c r="CA64" s="8">
        <f t="shared" si="15"/>
        <v>0</v>
      </c>
      <c r="CB64" s="8">
        <f t="shared" si="16"/>
        <v>0</v>
      </c>
      <c r="CC64" s="9">
        <v>0</v>
      </c>
      <c r="CD64" s="8">
        <v>0</v>
      </c>
      <c r="CE64" s="9">
        <v>0</v>
      </c>
      <c r="CF64" s="8">
        <v>0</v>
      </c>
      <c r="CG64" s="9">
        <v>0</v>
      </c>
      <c r="CH64" s="8">
        <v>0</v>
      </c>
      <c r="CI64" s="9">
        <v>0</v>
      </c>
      <c r="CJ64" s="8">
        <v>0</v>
      </c>
      <c r="CK64" s="9">
        <v>0</v>
      </c>
      <c r="CL64" s="40">
        <v>0</v>
      </c>
      <c r="CM64" s="9"/>
      <c r="CN64" s="8"/>
      <c r="CO64" s="9">
        <v>0</v>
      </c>
      <c r="CP64" s="40">
        <v>0</v>
      </c>
      <c r="CQ64" s="9">
        <v>0</v>
      </c>
      <c r="CR64" s="8">
        <v>0</v>
      </c>
    </row>
    <row r="65" spans="1:96" x14ac:dyDescent="0.25">
      <c r="A65" s="12">
        <v>51</v>
      </c>
      <c r="B65" s="18" t="s">
        <v>44</v>
      </c>
      <c r="C65" s="12">
        <v>330019</v>
      </c>
      <c r="D65" s="25" t="s">
        <v>169</v>
      </c>
      <c r="E65" s="25" t="s">
        <v>155</v>
      </c>
      <c r="F65" s="31" t="s">
        <v>170</v>
      </c>
      <c r="G65" s="8">
        <f t="shared" si="6"/>
        <v>810250.43</v>
      </c>
      <c r="H65" s="8">
        <f t="shared" si="7"/>
        <v>560682.59</v>
      </c>
      <c r="I65" s="9">
        <f t="shared" si="19"/>
        <v>745</v>
      </c>
      <c r="J65" s="8">
        <f t="shared" si="19"/>
        <v>371697.04</v>
      </c>
      <c r="K65" s="9">
        <f t="shared" si="19"/>
        <v>0</v>
      </c>
      <c r="L65" s="8">
        <f t="shared" si="19"/>
        <v>0</v>
      </c>
      <c r="M65" s="9">
        <f t="shared" si="19"/>
        <v>317</v>
      </c>
      <c r="N65" s="8">
        <f t="shared" si="19"/>
        <v>188985.55</v>
      </c>
      <c r="O65" s="9">
        <f t="shared" si="19"/>
        <v>6</v>
      </c>
      <c r="P65" s="8">
        <f t="shared" si="19"/>
        <v>40572.33</v>
      </c>
      <c r="Q65" s="9">
        <f t="shared" si="19"/>
        <v>10</v>
      </c>
      <c r="R65" s="8">
        <f t="shared" si="19"/>
        <v>126325.22</v>
      </c>
      <c r="S65" s="9">
        <f t="shared" si="19"/>
        <v>0</v>
      </c>
      <c r="T65" s="8">
        <f t="shared" si="19"/>
        <v>0</v>
      </c>
      <c r="U65" s="9">
        <f t="shared" si="19"/>
        <v>0</v>
      </c>
      <c r="V65" s="8">
        <f t="shared" si="19"/>
        <v>0</v>
      </c>
      <c r="W65" s="9">
        <f t="shared" si="19"/>
        <v>41</v>
      </c>
      <c r="X65" s="8">
        <f t="shared" si="18"/>
        <v>82670.289999999994</v>
      </c>
      <c r="Y65" s="8">
        <f t="shared" si="9"/>
        <v>205761.57</v>
      </c>
      <c r="Z65" s="8">
        <f t="shared" si="10"/>
        <v>143369.60999999999</v>
      </c>
      <c r="AA65" s="9">
        <v>186</v>
      </c>
      <c r="AB65" s="8">
        <v>94619.71</v>
      </c>
      <c r="AC65" s="9">
        <v>0</v>
      </c>
      <c r="AD65" s="8">
        <v>0</v>
      </c>
      <c r="AE65" s="9">
        <v>79</v>
      </c>
      <c r="AF65" s="8">
        <v>48749.9</v>
      </c>
      <c r="AG65" s="9">
        <v>2</v>
      </c>
      <c r="AH65" s="8">
        <v>10143.08</v>
      </c>
      <c r="AI65" s="9">
        <v>3</v>
      </c>
      <c r="AJ65" s="40">
        <v>31581.31</v>
      </c>
      <c r="AK65" s="9"/>
      <c r="AL65" s="8"/>
      <c r="AM65" s="9">
        <v>0</v>
      </c>
      <c r="AN65" s="40">
        <v>0</v>
      </c>
      <c r="AO65" s="9">
        <v>10</v>
      </c>
      <c r="AP65" s="8">
        <v>20667.57</v>
      </c>
      <c r="AQ65" s="8">
        <f t="shared" si="11"/>
        <v>205761.57</v>
      </c>
      <c r="AR65" s="8">
        <f t="shared" si="12"/>
        <v>143369.60999999999</v>
      </c>
      <c r="AS65" s="9">
        <v>186</v>
      </c>
      <c r="AT65" s="8">
        <v>94619.71</v>
      </c>
      <c r="AU65" s="9">
        <v>0</v>
      </c>
      <c r="AV65" s="8">
        <v>0</v>
      </c>
      <c r="AW65" s="9">
        <v>79</v>
      </c>
      <c r="AX65" s="8">
        <v>48749.9</v>
      </c>
      <c r="AY65" s="9">
        <v>2</v>
      </c>
      <c r="AZ65" s="8">
        <v>10143.08</v>
      </c>
      <c r="BA65" s="9">
        <v>3</v>
      </c>
      <c r="BB65" s="40">
        <v>31581.31</v>
      </c>
      <c r="BC65" s="9"/>
      <c r="BD65" s="8"/>
      <c r="BE65" s="9">
        <v>0</v>
      </c>
      <c r="BF65" s="40">
        <v>0</v>
      </c>
      <c r="BG65" s="9">
        <v>10</v>
      </c>
      <c r="BH65" s="8">
        <v>20667.57</v>
      </c>
      <c r="BI65" s="8">
        <f t="shared" si="13"/>
        <v>205761.57</v>
      </c>
      <c r="BJ65" s="8">
        <f t="shared" si="14"/>
        <v>143369.60999999999</v>
      </c>
      <c r="BK65" s="9">
        <v>186</v>
      </c>
      <c r="BL65" s="8">
        <v>94619.71</v>
      </c>
      <c r="BM65" s="9">
        <v>0</v>
      </c>
      <c r="BN65" s="8">
        <v>0</v>
      </c>
      <c r="BO65" s="9">
        <v>79</v>
      </c>
      <c r="BP65" s="8">
        <v>48749.9</v>
      </c>
      <c r="BQ65" s="9">
        <v>2</v>
      </c>
      <c r="BR65" s="8">
        <v>10143.08</v>
      </c>
      <c r="BS65" s="9">
        <v>3</v>
      </c>
      <c r="BT65" s="40">
        <v>31581.31</v>
      </c>
      <c r="BU65" s="9"/>
      <c r="BV65" s="8"/>
      <c r="BW65" s="9">
        <v>0</v>
      </c>
      <c r="BX65" s="40">
        <v>0</v>
      </c>
      <c r="BY65" s="9">
        <v>10</v>
      </c>
      <c r="BZ65" s="8">
        <v>20667.57</v>
      </c>
      <c r="CA65" s="8">
        <f t="shared" si="15"/>
        <v>192965.72</v>
      </c>
      <c r="CB65" s="8">
        <f t="shared" si="16"/>
        <v>130573.75999999999</v>
      </c>
      <c r="CC65" s="9">
        <v>187</v>
      </c>
      <c r="CD65" s="8">
        <v>87837.91</v>
      </c>
      <c r="CE65" s="9">
        <v>0</v>
      </c>
      <c r="CF65" s="8">
        <v>0</v>
      </c>
      <c r="CG65" s="9">
        <v>80</v>
      </c>
      <c r="CH65" s="8">
        <v>42735.85</v>
      </c>
      <c r="CI65" s="9">
        <v>0</v>
      </c>
      <c r="CJ65" s="8">
        <v>10143.09</v>
      </c>
      <c r="CK65" s="9">
        <v>1</v>
      </c>
      <c r="CL65" s="40">
        <v>31581.29</v>
      </c>
      <c r="CM65" s="9"/>
      <c r="CN65" s="8"/>
      <c r="CO65" s="9">
        <v>0</v>
      </c>
      <c r="CP65" s="40">
        <v>0</v>
      </c>
      <c r="CQ65" s="9">
        <v>11</v>
      </c>
      <c r="CR65" s="8">
        <v>20667.580000000002</v>
      </c>
    </row>
    <row r="66" spans="1:96" x14ac:dyDescent="0.25">
      <c r="A66" s="12"/>
      <c r="B66" s="17" t="s">
        <v>45</v>
      </c>
      <c r="C66" s="12"/>
      <c r="D66" s="25"/>
      <c r="E66" s="25"/>
      <c r="F66" s="31"/>
      <c r="G66" s="8">
        <f t="shared" si="6"/>
        <v>0</v>
      </c>
      <c r="H66" s="8">
        <f t="shared" si="7"/>
        <v>0</v>
      </c>
      <c r="I66" s="9">
        <f t="shared" si="19"/>
        <v>0</v>
      </c>
      <c r="J66" s="8">
        <f t="shared" si="19"/>
        <v>0</v>
      </c>
      <c r="K66" s="9">
        <f t="shared" si="19"/>
        <v>0</v>
      </c>
      <c r="L66" s="8">
        <f t="shared" si="19"/>
        <v>0</v>
      </c>
      <c r="M66" s="9">
        <f t="shared" si="19"/>
        <v>0</v>
      </c>
      <c r="N66" s="8">
        <f t="shared" si="19"/>
        <v>0</v>
      </c>
      <c r="O66" s="9">
        <f t="shared" si="19"/>
        <v>0</v>
      </c>
      <c r="P66" s="8">
        <f t="shared" si="19"/>
        <v>0</v>
      </c>
      <c r="Q66" s="9">
        <f t="shared" si="19"/>
        <v>0</v>
      </c>
      <c r="R66" s="8">
        <f t="shared" si="19"/>
        <v>0</v>
      </c>
      <c r="S66" s="9">
        <f t="shared" si="19"/>
        <v>0</v>
      </c>
      <c r="T66" s="8">
        <f t="shared" si="19"/>
        <v>0</v>
      </c>
      <c r="U66" s="9">
        <f t="shared" si="19"/>
        <v>0</v>
      </c>
      <c r="V66" s="8">
        <f t="shared" si="19"/>
        <v>0</v>
      </c>
      <c r="W66" s="9">
        <f t="shared" si="19"/>
        <v>0</v>
      </c>
      <c r="X66" s="8">
        <f t="shared" si="18"/>
        <v>0</v>
      </c>
      <c r="Y66" s="8">
        <f t="shared" si="9"/>
        <v>0</v>
      </c>
      <c r="Z66" s="8">
        <f t="shared" si="10"/>
        <v>0</v>
      </c>
      <c r="AA66" s="9">
        <v>0</v>
      </c>
      <c r="AB66" s="8">
        <v>0</v>
      </c>
      <c r="AC66" s="9">
        <v>0</v>
      </c>
      <c r="AD66" s="8">
        <v>0</v>
      </c>
      <c r="AE66" s="9">
        <v>0</v>
      </c>
      <c r="AF66" s="8">
        <v>0</v>
      </c>
      <c r="AG66" s="9">
        <v>0</v>
      </c>
      <c r="AH66" s="8">
        <v>0</v>
      </c>
      <c r="AI66" s="9">
        <v>0</v>
      </c>
      <c r="AJ66" s="40">
        <v>0</v>
      </c>
      <c r="AK66" s="9"/>
      <c r="AL66" s="8"/>
      <c r="AM66" s="9">
        <v>0</v>
      </c>
      <c r="AN66" s="40">
        <v>0</v>
      </c>
      <c r="AO66" s="9"/>
      <c r="AP66" s="8">
        <v>0</v>
      </c>
      <c r="AQ66" s="8">
        <f t="shared" si="11"/>
        <v>0</v>
      </c>
      <c r="AR66" s="8">
        <f t="shared" si="12"/>
        <v>0</v>
      </c>
      <c r="AS66" s="9">
        <v>0</v>
      </c>
      <c r="AT66" s="8">
        <v>0</v>
      </c>
      <c r="AU66" s="9">
        <v>0</v>
      </c>
      <c r="AV66" s="8">
        <v>0</v>
      </c>
      <c r="AW66" s="9">
        <v>0</v>
      </c>
      <c r="AX66" s="8">
        <v>0</v>
      </c>
      <c r="AY66" s="9">
        <v>0</v>
      </c>
      <c r="AZ66" s="8">
        <v>0</v>
      </c>
      <c r="BA66" s="9">
        <v>0</v>
      </c>
      <c r="BB66" s="40">
        <v>0</v>
      </c>
      <c r="BC66" s="9"/>
      <c r="BD66" s="8"/>
      <c r="BE66" s="9">
        <v>0</v>
      </c>
      <c r="BF66" s="40">
        <v>0</v>
      </c>
      <c r="BG66" s="9"/>
      <c r="BH66" s="8">
        <v>0</v>
      </c>
      <c r="BI66" s="8">
        <f t="shared" si="13"/>
        <v>0</v>
      </c>
      <c r="BJ66" s="8">
        <f t="shared" si="14"/>
        <v>0</v>
      </c>
      <c r="BK66" s="9">
        <v>0</v>
      </c>
      <c r="BL66" s="8">
        <v>0</v>
      </c>
      <c r="BM66" s="9">
        <v>0</v>
      </c>
      <c r="BN66" s="8">
        <v>0</v>
      </c>
      <c r="BO66" s="9">
        <v>0</v>
      </c>
      <c r="BP66" s="8">
        <v>0</v>
      </c>
      <c r="BQ66" s="9">
        <v>0</v>
      </c>
      <c r="BR66" s="8">
        <v>0</v>
      </c>
      <c r="BS66" s="9">
        <v>0</v>
      </c>
      <c r="BT66" s="40">
        <v>0</v>
      </c>
      <c r="BU66" s="9"/>
      <c r="BV66" s="8"/>
      <c r="BW66" s="9">
        <v>0</v>
      </c>
      <c r="BX66" s="40">
        <v>0</v>
      </c>
      <c r="BY66" s="9">
        <v>0</v>
      </c>
      <c r="BZ66" s="8">
        <v>0</v>
      </c>
      <c r="CA66" s="8">
        <f t="shared" si="15"/>
        <v>0</v>
      </c>
      <c r="CB66" s="8">
        <f t="shared" si="16"/>
        <v>0</v>
      </c>
      <c r="CC66" s="9">
        <v>0</v>
      </c>
      <c r="CD66" s="8">
        <v>0</v>
      </c>
      <c r="CE66" s="9">
        <v>0</v>
      </c>
      <c r="CF66" s="8">
        <v>0</v>
      </c>
      <c r="CG66" s="9">
        <v>0</v>
      </c>
      <c r="CH66" s="8">
        <v>0</v>
      </c>
      <c r="CI66" s="9">
        <v>0</v>
      </c>
      <c r="CJ66" s="8">
        <v>0</v>
      </c>
      <c r="CK66" s="9">
        <v>0</v>
      </c>
      <c r="CL66" s="40">
        <v>0</v>
      </c>
      <c r="CM66" s="9"/>
      <c r="CN66" s="8"/>
      <c r="CO66" s="9">
        <v>0</v>
      </c>
      <c r="CP66" s="40">
        <v>0</v>
      </c>
      <c r="CQ66" s="9">
        <v>0</v>
      </c>
      <c r="CR66" s="8">
        <v>0</v>
      </c>
    </row>
    <row r="67" spans="1:96" x14ac:dyDescent="0.25">
      <c r="A67" s="12">
        <v>52</v>
      </c>
      <c r="B67" s="18" t="s">
        <v>130</v>
      </c>
      <c r="C67" s="12">
        <v>330326</v>
      </c>
      <c r="D67" s="25" t="s">
        <v>171</v>
      </c>
      <c r="E67" s="25" t="s">
        <v>155</v>
      </c>
      <c r="F67" s="31" t="s">
        <v>172</v>
      </c>
      <c r="G67" s="8">
        <f t="shared" si="6"/>
        <v>59146501.310000002</v>
      </c>
      <c r="H67" s="8">
        <f t="shared" si="7"/>
        <v>31342845.34</v>
      </c>
      <c r="I67" s="9">
        <f t="shared" si="19"/>
        <v>13850</v>
      </c>
      <c r="J67" s="8">
        <f t="shared" si="19"/>
        <v>11015870.199999999</v>
      </c>
      <c r="K67" s="9">
        <f t="shared" si="19"/>
        <v>2383</v>
      </c>
      <c r="L67" s="8">
        <f t="shared" si="19"/>
        <v>975763.38</v>
      </c>
      <c r="M67" s="9">
        <f t="shared" si="19"/>
        <v>7066</v>
      </c>
      <c r="N67" s="8">
        <f t="shared" si="19"/>
        <v>19351211.760000002</v>
      </c>
      <c r="O67" s="9">
        <f t="shared" si="19"/>
        <v>375</v>
      </c>
      <c r="P67" s="8">
        <f t="shared" si="19"/>
        <v>5698071.5099999998</v>
      </c>
      <c r="Q67" s="9">
        <f t="shared" si="19"/>
        <v>1092</v>
      </c>
      <c r="R67" s="8">
        <f t="shared" si="19"/>
        <v>22105584.460000001</v>
      </c>
      <c r="S67" s="9">
        <f t="shared" si="19"/>
        <v>0</v>
      </c>
      <c r="T67" s="8">
        <f t="shared" si="19"/>
        <v>0</v>
      </c>
      <c r="U67" s="9">
        <f t="shared" si="19"/>
        <v>0</v>
      </c>
      <c r="V67" s="8">
        <f t="shared" si="19"/>
        <v>0</v>
      </c>
      <c r="W67" s="9">
        <f t="shared" si="19"/>
        <v>0</v>
      </c>
      <c r="X67" s="8">
        <f t="shared" si="18"/>
        <v>0</v>
      </c>
      <c r="Y67" s="8">
        <f t="shared" si="9"/>
        <v>15035125.33</v>
      </c>
      <c r="Z67" s="8">
        <f t="shared" si="10"/>
        <v>8084211.3300000001</v>
      </c>
      <c r="AA67" s="9">
        <v>3463</v>
      </c>
      <c r="AB67" s="8">
        <v>2840942.55</v>
      </c>
      <c r="AC67" s="9">
        <v>596</v>
      </c>
      <c r="AD67" s="8">
        <v>243940.85</v>
      </c>
      <c r="AE67" s="9">
        <v>1767</v>
      </c>
      <c r="AF67" s="8">
        <v>4999327.93</v>
      </c>
      <c r="AG67" s="9">
        <v>94</v>
      </c>
      <c r="AH67" s="8">
        <v>1424517.88</v>
      </c>
      <c r="AI67" s="9">
        <v>273</v>
      </c>
      <c r="AJ67" s="40">
        <v>5526396.1200000001</v>
      </c>
      <c r="AK67" s="9"/>
      <c r="AL67" s="8"/>
      <c r="AM67" s="9">
        <v>0</v>
      </c>
      <c r="AN67" s="40">
        <v>0</v>
      </c>
      <c r="AO67" s="9"/>
      <c r="AP67" s="8">
        <v>0</v>
      </c>
      <c r="AQ67" s="8">
        <f t="shared" si="11"/>
        <v>15035125.33</v>
      </c>
      <c r="AR67" s="8">
        <f t="shared" si="12"/>
        <v>8084211.3300000001</v>
      </c>
      <c r="AS67" s="9">
        <v>3463</v>
      </c>
      <c r="AT67" s="8">
        <v>2840942.55</v>
      </c>
      <c r="AU67" s="9">
        <v>596</v>
      </c>
      <c r="AV67" s="8">
        <v>243940.85</v>
      </c>
      <c r="AW67" s="9">
        <v>1767</v>
      </c>
      <c r="AX67" s="8">
        <v>4999327.93</v>
      </c>
      <c r="AY67" s="9">
        <v>94</v>
      </c>
      <c r="AZ67" s="8">
        <v>1424517.88</v>
      </c>
      <c r="BA67" s="9">
        <v>273</v>
      </c>
      <c r="BB67" s="40">
        <v>5526396.1200000001</v>
      </c>
      <c r="BC67" s="9"/>
      <c r="BD67" s="8"/>
      <c r="BE67" s="9">
        <v>0</v>
      </c>
      <c r="BF67" s="40">
        <v>0</v>
      </c>
      <c r="BG67" s="9"/>
      <c r="BH67" s="8">
        <v>0</v>
      </c>
      <c r="BI67" s="8">
        <f t="shared" si="13"/>
        <v>15035125.33</v>
      </c>
      <c r="BJ67" s="8">
        <f t="shared" si="14"/>
        <v>8084211.3300000001</v>
      </c>
      <c r="BK67" s="9">
        <v>3463</v>
      </c>
      <c r="BL67" s="8">
        <v>2840942.55</v>
      </c>
      <c r="BM67" s="9">
        <v>596</v>
      </c>
      <c r="BN67" s="8">
        <v>243940.85</v>
      </c>
      <c r="BO67" s="9">
        <v>1767</v>
      </c>
      <c r="BP67" s="8">
        <v>4999327.93</v>
      </c>
      <c r="BQ67" s="9">
        <v>94</v>
      </c>
      <c r="BR67" s="8">
        <v>1424517.88</v>
      </c>
      <c r="BS67" s="9">
        <v>273</v>
      </c>
      <c r="BT67" s="40">
        <v>5526396.1200000001</v>
      </c>
      <c r="BU67" s="9"/>
      <c r="BV67" s="8"/>
      <c r="BW67" s="9">
        <v>0</v>
      </c>
      <c r="BX67" s="40">
        <v>0</v>
      </c>
      <c r="BY67" s="9">
        <v>0</v>
      </c>
      <c r="BZ67" s="8">
        <v>0</v>
      </c>
      <c r="CA67" s="8">
        <f t="shared" si="15"/>
        <v>14041125.32</v>
      </c>
      <c r="CB67" s="8">
        <f t="shared" si="16"/>
        <v>7090211.3499999996</v>
      </c>
      <c r="CC67" s="9">
        <v>3461</v>
      </c>
      <c r="CD67" s="8">
        <v>2493042.5499999998</v>
      </c>
      <c r="CE67" s="9">
        <v>595</v>
      </c>
      <c r="CF67" s="8">
        <v>243940.83</v>
      </c>
      <c r="CG67" s="9">
        <v>1765</v>
      </c>
      <c r="CH67" s="8">
        <v>4353227.97</v>
      </c>
      <c r="CI67" s="9">
        <v>93</v>
      </c>
      <c r="CJ67" s="8">
        <v>1424517.87</v>
      </c>
      <c r="CK67" s="9">
        <v>273</v>
      </c>
      <c r="CL67" s="40">
        <v>5526396.0999999996</v>
      </c>
      <c r="CM67" s="9"/>
      <c r="CN67" s="8"/>
      <c r="CO67" s="9">
        <v>0</v>
      </c>
      <c r="CP67" s="40">
        <v>0</v>
      </c>
      <c r="CQ67" s="9">
        <v>0</v>
      </c>
      <c r="CR67" s="8">
        <v>0</v>
      </c>
    </row>
    <row r="68" spans="1:96" x14ac:dyDescent="0.25">
      <c r="A68" s="12">
        <v>53</v>
      </c>
      <c r="B68" s="18" t="s">
        <v>46</v>
      </c>
      <c r="C68" s="12">
        <v>330036</v>
      </c>
      <c r="D68" s="25" t="s">
        <v>171</v>
      </c>
      <c r="E68" s="25" t="s">
        <v>155</v>
      </c>
      <c r="F68" s="31" t="s">
        <v>172</v>
      </c>
      <c r="G68" s="8">
        <f t="shared" si="6"/>
        <v>4989231.29</v>
      </c>
      <c r="H68" s="8">
        <f t="shared" si="7"/>
        <v>4150178.36</v>
      </c>
      <c r="I68" s="9">
        <f t="shared" si="19"/>
        <v>2709</v>
      </c>
      <c r="J68" s="8">
        <f t="shared" si="19"/>
        <v>1955473.25</v>
      </c>
      <c r="K68" s="9">
        <f t="shared" si="19"/>
        <v>666</v>
      </c>
      <c r="L68" s="8">
        <f t="shared" si="19"/>
        <v>271169.71999999997</v>
      </c>
      <c r="M68" s="9">
        <f t="shared" si="19"/>
        <v>1671</v>
      </c>
      <c r="N68" s="8">
        <f t="shared" si="19"/>
        <v>1923535.39</v>
      </c>
      <c r="O68" s="9">
        <f t="shared" si="19"/>
        <v>21</v>
      </c>
      <c r="P68" s="8">
        <f t="shared" si="19"/>
        <v>150094.42000000001</v>
      </c>
      <c r="Q68" s="9">
        <f t="shared" si="19"/>
        <v>62</v>
      </c>
      <c r="R68" s="8">
        <f t="shared" si="19"/>
        <v>688958.51</v>
      </c>
      <c r="S68" s="9">
        <f t="shared" si="19"/>
        <v>0</v>
      </c>
      <c r="T68" s="8">
        <f t="shared" si="19"/>
        <v>0</v>
      </c>
      <c r="U68" s="9">
        <f t="shared" si="19"/>
        <v>0</v>
      </c>
      <c r="V68" s="8">
        <f t="shared" si="19"/>
        <v>0</v>
      </c>
      <c r="W68" s="9">
        <f t="shared" si="19"/>
        <v>0</v>
      </c>
      <c r="X68" s="8">
        <f t="shared" si="18"/>
        <v>0</v>
      </c>
      <c r="Y68" s="8">
        <f t="shared" si="9"/>
        <v>1283615.8</v>
      </c>
      <c r="Z68" s="8">
        <f t="shared" si="10"/>
        <v>1073852.56</v>
      </c>
      <c r="AA68" s="9">
        <v>677</v>
      </c>
      <c r="AB68" s="8">
        <v>504117.66</v>
      </c>
      <c r="AC68" s="9">
        <v>167</v>
      </c>
      <c r="AD68" s="8">
        <v>67792.429999999993</v>
      </c>
      <c r="AE68" s="9">
        <v>418</v>
      </c>
      <c r="AF68" s="8">
        <v>501942.47</v>
      </c>
      <c r="AG68" s="9">
        <v>5</v>
      </c>
      <c r="AH68" s="8">
        <v>37523.61</v>
      </c>
      <c r="AI68" s="9">
        <v>16</v>
      </c>
      <c r="AJ68" s="40">
        <v>172239.63</v>
      </c>
      <c r="AK68" s="9"/>
      <c r="AL68" s="8"/>
      <c r="AM68" s="9">
        <v>0</v>
      </c>
      <c r="AN68" s="40">
        <v>0</v>
      </c>
      <c r="AO68" s="9"/>
      <c r="AP68" s="8">
        <v>0</v>
      </c>
      <c r="AQ68" s="8">
        <f t="shared" si="11"/>
        <v>1283615.8</v>
      </c>
      <c r="AR68" s="8">
        <f t="shared" si="12"/>
        <v>1073852.56</v>
      </c>
      <c r="AS68" s="9">
        <v>677</v>
      </c>
      <c r="AT68" s="8">
        <v>504117.66</v>
      </c>
      <c r="AU68" s="9">
        <v>167</v>
      </c>
      <c r="AV68" s="8">
        <v>67792.429999999993</v>
      </c>
      <c r="AW68" s="9">
        <v>418</v>
      </c>
      <c r="AX68" s="8">
        <v>501942.47</v>
      </c>
      <c r="AY68" s="9">
        <v>5</v>
      </c>
      <c r="AZ68" s="8">
        <v>37523.61</v>
      </c>
      <c r="BA68" s="9">
        <v>16</v>
      </c>
      <c r="BB68" s="40">
        <v>172239.63</v>
      </c>
      <c r="BC68" s="9"/>
      <c r="BD68" s="8"/>
      <c r="BE68" s="9">
        <v>0</v>
      </c>
      <c r="BF68" s="40">
        <v>0</v>
      </c>
      <c r="BG68" s="9"/>
      <c r="BH68" s="8">
        <v>0</v>
      </c>
      <c r="BI68" s="8">
        <f t="shared" si="13"/>
        <v>1283615.8</v>
      </c>
      <c r="BJ68" s="8">
        <f t="shared" si="14"/>
        <v>1073852.56</v>
      </c>
      <c r="BK68" s="9">
        <v>677</v>
      </c>
      <c r="BL68" s="8">
        <v>504117.66</v>
      </c>
      <c r="BM68" s="9">
        <v>167</v>
      </c>
      <c r="BN68" s="8">
        <v>67792.429999999993</v>
      </c>
      <c r="BO68" s="9">
        <v>418</v>
      </c>
      <c r="BP68" s="8">
        <v>501942.47</v>
      </c>
      <c r="BQ68" s="9">
        <v>5</v>
      </c>
      <c r="BR68" s="8">
        <v>37523.61</v>
      </c>
      <c r="BS68" s="9">
        <v>16</v>
      </c>
      <c r="BT68" s="40">
        <v>172239.63</v>
      </c>
      <c r="BU68" s="9"/>
      <c r="BV68" s="8"/>
      <c r="BW68" s="9">
        <v>0</v>
      </c>
      <c r="BX68" s="40">
        <v>0</v>
      </c>
      <c r="BY68" s="9">
        <v>0</v>
      </c>
      <c r="BZ68" s="8">
        <v>0</v>
      </c>
      <c r="CA68" s="8">
        <f t="shared" si="15"/>
        <v>1138383.8899999999</v>
      </c>
      <c r="CB68" s="8">
        <f t="shared" si="16"/>
        <v>928620.68</v>
      </c>
      <c r="CC68" s="9">
        <v>678</v>
      </c>
      <c r="CD68" s="8">
        <v>443120.27</v>
      </c>
      <c r="CE68" s="9">
        <v>165</v>
      </c>
      <c r="CF68" s="8">
        <v>67792.429999999993</v>
      </c>
      <c r="CG68" s="9">
        <v>417</v>
      </c>
      <c r="CH68" s="8">
        <v>417707.98</v>
      </c>
      <c r="CI68" s="9">
        <v>6</v>
      </c>
      <c r="CJ68" s="8">
        <v>37523.589999999997</v>
      </c>
      <c r="CK68" s="9">
        <v>14</v>
      </c>
      <c r="CL68" s="40">
        <v>172239.62</v>
      </c>
      <c r="CM68" s="9"/>
      <c r="CN68" s="8"/>
      <c r="CO68" s="9">
        <v>0</v>
      </c>
      <c r="CP68" s="40">
        <v>0</v>
      </c>
      <c r="CQ68" s="9">
        <v>0</v>
      </c>
      <c r="CR68" s="8">
        <v>0</v>
      </c>
    </row>
    <row r="69" spans="1:96" x14ac:dyDescent="0.25">
      <c r="A69" s="12">
        <v>54</v>
      </c>
      <c r="B69" s="18" t="s">
        <v>47</v>
      </c>
      <c r="C69" s="12">
        <v>330218</v>
      </c>
      <c r="D69" s="25" t="s">
        <v>171</v>
      </c>
      <c r="E69" s="25" t="s">
        <v>155</v>
      </c>
      <c r="F69" s="31" t="s">
        <v>172</v>
      </c>
      <c r="G69" s="8">
        <f t="shared" si="6"/>
        <v>2660019.2000000002</v>
      </c>
      <c r="H69" s="8">
        <f t="shared" si="7"/>
        <v>2660019.2000000002</v>
      </c>
      <c r="I69" s="9">
        <f t="shared" si="19"/>
        <v>1607</v>
      </c>
      <c r="J69" s="8">
        <f t="shared" si="19"/>
        <v>726280.63</v>
      </c>
      <c r="K69" s="9">
        <f t="shared" si="19"/>
        <v>328</v>
      </c>
      <c r="L69" s="8">
        <f t="shared" si="19"/>
        <v>166656.79999999999</v>
      </c>
      <c r="M69" s="9">
        <f t="shared" si="19"/>
        <v>1664</v>
      </c>
      <c r="N69" s="8">
        <f t="shared" si="19"/>
        <v>1767081.77</v>
      </c>
      <c r="O69" s="9">
        <f t="shared" si="19"/>
        <v>0</v>
      </c>
      <c r="P69" s="8">
        <f t="shared" si="19"/>
        <v>0</v>
      </c>
      <c r="Q69" s="9">
        <f t="shared" si="19"/>
        <v>0</v>
      </c>
      <c r="R69" s="8">
        <f t="shared" si="19"/>
        <v>0</v>
      </c>
      <c r="S69" s="9">
        <f t="shared" si="19"/>
        <v>0</v>
      </c>
      <c r="T69" s="8">
        <f t="shared" si="19"/>
        <v>0</v>
      </c>
      <c r="U69" s="9">
        <f t="shared" si="19"/>
        <v>0</v>
      </c>
      <c r="V69" s="8">
        <f t="shared" si="19"/>
        <v>0</v>
      </c>
      <c r="W69" s="9">
        <f t="shared" si="19"/>
        <v>0</v>
      </c>
      <c r="X69" s="8">
        <f t="shared" si="18"/>
        <v>0</v>
      </c>
      <c r="Y69" s="8">
        <f t="shared" si="9"/>
        <v>665004.80000000005</v>
      </c>
      <c r="Z69" s="8">
        <f t="shared" si="10"/>
        <v>665004.80000000005</v>
      </c>
      <c r="AA69" s="9">
        <v>402</v>
      </c>
      <c r="AB69" s="8">
        <v>181570.16</v>
      </c>
      <c r="AC69" s="9">
        <v>82</v>
      </c>
      <c r="AD69" s="8">
        <v>41664.199999999997</v>
      </c>
      <c r="AE69" s="9">
        <v>416</v>
      </c>
      <c r="AF69" s="8">
        <v>441770.44</v>
      </c>
      <c r="AG69" s="9">
        <v>0</v>
      </c>
      <c r="AH69" s="8">
        <v>0</v>
      </c>
      <c r="AI69" s="9">
        <v>0</v>
      </c>
      <c r="AJ69" s="40">
        <v>0</v>
      </c>
      <c r="AK69" s="9"/>
      <c r="AL69" s="8"/>
      <c r="AM69" s="9">
        <v>0</v>
      </c>
      <c r="AN69" s="40">
        <v>0</v>
      </c>
      <c r="AO69" s="9"/>
      <c r="AP69" s="8">
        <v>0</v>
      </c>
      <c r="AQ69" s="8">
        <f t="shared" si="11"/>
        <v>665004.80000000005</v>
      </c>
      <c r="AR69" s="8">
        <f t="shared" si="12"/>
        <v>665004.80000000005</v>
      </c>
      <c r="AS69" s="9">
        <v>402</v>
      </c>
      <c r="AT69" s="8">
        <v>181570.16</v>
      </c>
      <c r="AU69" s="9">
        <v>82</v>
      </c>
      <c r="AV69" s="8">
        <v>41664.199999999997</v>
      </c>
      <c r="AW69" s="9">
        <v>416</v>
      </c>
      <c r="AX69" s="8">
        <v>441770.44</v>
      </c>
      <c r="AY69" s="9">
        <v>0</v>
      </c>
      <c r="AZ69" s="8">
        <v>0</v>
      </c>
      <c r="BA69" s="9">
        <v>0</v>
      </c>
      <c r="BB69" s="40">
        <v>0</v>
      </c>
      <c r="BC69" s="9"/>
      <c r="BD69" s="8"/>
      <c r="BE69" s="9">
        <v>0</v>
      </c>
      <c r="BF69" s="40">
        <v>0</v>
      </c>
      <c r="BG69" s="9"/>
      <c r="BH69" s="8">
        <v>0</v>
      </c>
      <c r="BI69" s="8">
        <f t="shared" si="13"/>
        <v>665004.80000000005</v>
      </c>
      <c r="BJ69" s="8">
        <f t="shared" si="14"/>
        <v>665004.80000000005</v>
      </c>
      <c r="BK69" s="9">
        <v>402</v>
      </c>
      <c r="BL69" s="8">
        <v>181570.16</v>
      </c>
      <c r="BM69" s="9">
        <v>82</v>
      </c>
      <c r="BN69" s="8">
        <v>41664.199999999997</v>
      </c>
      <c r="BO69" s="9">
        <v>416</v>
      </c>
      <c r="BP69" s="8">
        <v>441770.44</v>
      </c>
      <c r="BQ69" s="9">
        <v>0</v>
      </c>
      <c r="BR69" s="8">
        <v>0</v>
      </c>
      <c r="BS69" s="9">
        <v>0</v>
      </c>
      <c r="BT69" s="40">
        <v>0</v>
      </c>
      <c r="BU69" s="9"/>
      <c r="BV69" s="8"/>
      <c r="BW69" s="9">
        <v>0</v>
      </c>
      <c r="BX69" s="40">
        <v>0</v>
      </c>
      <c r="BY69" s="9">
        <v>0</v>
      </c>
      <c r="BZ69" s="8">
        <v>0</v>
      </c>
      <c r="CA69" s="8">
        <f t="shared" si="15"/>
        <v>665004.80000000005</v>
      </c>
      <c r="CB69" s="8">
        <f t="shared" si="16"/>
        <v>665004.80000000005</v>
      </c>
      <c r="CC69" s="9">
        <v>401</v>
      </c>
      <c r="CD69" s="8">
        <v>181570.15</v>
      </c>
      <c r="CE69" s="9">
        <v>82</v>
      </c>
      <c r="CF69" s="8">
        <v>41664.199999999997</v>
      </c>
      <c r="CG69" s="9">
        <v>416</v>
      </c>
      <c r="CH69" s="8">
        <v>441770.45</v>
      </c>
      <c r="CI69" s="9">
        <v>0</v>
      </c>
      <c r="CJ69" s="8">
        <v>0</v>
      </c>
      <c r="CK69" s="9">
        <v>0</v>
      </c>
      <c r="CL69" s="40">
        <v>0</v>
      </c>
      <c r="CM69" s="9"/>
      <c r="CN69" s="8"/>
      <c r="CO69" s="9">
        <v>0</v>
      </c>
      <c r="CP69" s="40">
        <v>0</v>
      </c>
      <c r="CQ69" s="9">
        <v>0</v>
      </c>
      <c r="CR69" s="8">
        <v>0</v>
      </c>
    </row>
    <row r="70" spans="1:96" x14ac:dyDescent="0.25">
      <c r="A70" s="12">
        <v>55</v>
      </c>
      <c r="B70" s="18" t="s">
        <v>48</v>
      </c>
      <c r="C70" s="12">
        <v>330334</v>
      </c>
      <c r="D70" s="25" t="s">
        <v>171</v>
      </c>
      <c r="E70" s="25" t="s">
        <v>155</v>
      </c>
      <c r="F70" s="31" t="s">
        <v>172</v>
      </c>
      <c r="G70" s="8">
        <f t="shared" si="6"/>
        <v>4441679.1500000004</v>
      </c>
      <c r="H70" s="8">
        <f t="shared" si="7"/>
        <v>0</v>
      </c>
      <c r="I70" s="9">
        <f t="shared" si="19"/>
        <v>0</v>
      </c>
      <c r="J70" s="8">
        <f t="shared" si="19"/>
        <v>0</v>
      </c>
      <c r="K70" s="9">
        <f t="shared" si="19"/>
        <v>0</v>
      </c>
      <c r="L70" s="8">
        <f t="shared" si="19"/>
        <v>0</v>
      </c>
      <c r="M70" s="9">
        <f t="shared" si="19"/>
        <v>0</v>
      </c>
      <c r="N70" s="8">
        <f t="shared" si="19"/>
        <v>0</v>
      </c>
      <c r="O70" s="9">
        <f t="shared" si="19"/>
        <v>0</v>
      </c>
      <c r="P70" s="8">
        <f t="shared" si="19"/>
        <v>0</v>
      </c>
      <c r="Q70" s="9">
        <f t="shared" si="19"/>
        <v>0</v>
      </c>
      <c r="R70" s="8">
        <f t="shared" si="19"/>
        <v>0</v>
      </c>
      <c r="S70" s="9">
        <f t="shared" si="19"/>
        <v>0</v>
      </c>
      <c r="T70" s="8">
        <f t="shared" si="19"/>
        <v>0</v>
      </c>
      <c r="U70" s="9">
        <f t="shared" si="19"/>
        <v>0</v>
      </c>
      <c r="V70" s="8">
        <f t="shared" si="19"/>
        <v>0</v>
      </c>
      <c r="W70" s="9">
        <f t="shared" si="19"/>
        <v>2134</v>
      </c>
      <c r="X70" s="8">
        <f t="shared" si="18"/>
        <v>4441679.1500000004</v>
      </c>
      <c r="Y70" s="8">
        <f t="shared" si="9"/>
        <v>1120672.29</v>
      </c>
      <c r="Z70" s="8">
        <f t="shared" si="10"/>
        <v>0</v>
      </c>
      <c r="AA70" s="9">
        <v>0</v>
      </c>
      <c r="AB70" s="8">
        <v>0</v>
      </c>
      <c r="AC70" s="9">
        <v>0</v>
      </c>
      <c r="AD70" s="8">
        <v>0</v>
      </c>
      <c r="AE70" s="9">
        <v>0</v>
      </c>
      <c r="AF70" s="8">
        <v>0</v>
      </c>
      <c r="AG70" s="9">
        <v>0</v>
      </c>
      <c r="AH70" s="8">
        <v>0</v>
      </c>
      <c r="AI70" s="9">
        <v>0</v>
      </c>
      <c r="AJ70" s="40">
        <v>0</v>
      </c>
      <c r="AK70" s="9"/>
      <c r="AL70" s="8"/>
      <c r="AM70" s="9">
        <v>0</v>
      </c>
      <c r="AN70" s="40">
        <v>0</v>
      </c>
      <c r="AO70" s="9">
        <v>534</v>
      </c>
      <c r="AP70" s="8">
        <v>1120672.29</v>
      </c>
      <c r="AQ70" s="8">
        <f t="shared" si="11"/>
        <v>1120672.29</v>
      </c>
      <c r="AR70" s="8">
        <f t="shared" si="12"/>
        <v>0</v>
      </c>
      <c r="AS70" s="9">
        <v>0</v>
      </c>
      <c r="AT70" s="8">
        <v>0</v>
      </c>
      <c r="AU70" s="9">
        <v>0</v>
      </c>
      <c r="AV70" s="8">
        <v>0</v>
      </c>
      <c r="AW70" s="9">
        <v>0</v>
      </c>
      <c r="AX70" s="8">
        <v>0</v>
      </c>
      <c r="AY70" s="9">
        <v>0</v>
      </c>
      <c r="AZ70" s="8">
        <v>0</v>
      </c>
      <c r="BA70" s="9">
        <v>0</v>
      </c>
      <c r="BB70" s="40">
        <v>0</v>
      </c>
      <c r="BC70" s="9"/>
      <c r="BD70" s="8"/>
      <c r="BE70" s="9">
        <v>0</v>
      </c>
      <c r="BF70" s="40">
        <v>0</v>
      </c>
      <c r="BG70" s="9">
        <v>534</v>
      </c>
      <c r="BH70" s="8">
        <v>1120672.29</v>
      </c>
      <c r="BI70" s="8">
        <f t="shared" si="13"/>
        <v>1120672.29</v>
      </c>
      <c r="BJ70" s="8">
        <f t="shared" si="14"/>
        <v>0</v>
      </c>
      <c r="BK70" s="9">
        <v>0</v>
      </c>
      <c r="BL70" s="8">
        <v>0</v>
      </c>
      <c r="BM70" s="9">
        <v>0</v>
      </c>
      <c r="BN70" s="8">
        <v>0</v>
      </c>
      <c r="BO70" s="9">
        <v>0</v>
      </c>
      <c r="BP70" s="8">
        <v>0</v>
      </c>
      <c r="BQ70" s="9">
        <v>0</v>
      </c>
      <c r="BR70" s="8">
        <v>0</v>
      </c>
      <c r="BS70" s="9">
        <v>0</v>
      </c>
      <c r="BT70" s="40">
        <v>0</v>
      </c>
      <c r="BU70" s="9"/>
      <c r="BV70" s="8"/>
      <c r="BW70" s="9">
        <v>0</v>
      </c>
      <c r="BX70" s="40">
        <v>0</v>
      </c>
      <c r="BY70" s="9">
        <v>533</v>
      </c>
      <c r="BZ70" s="8">
        <v>1120672.29</v>
      </c>
      <c r="CA70" s="8">
        <f t="shared" si="15"/>
        <v>1079662.28</v>
      </c>
      <c r="CB70" s="8">
        <f t="shared" si="16"/>
        <v>0</v>
      </c>
      <c r="CC70" s="9">
        <v>0</v>
      </c>
      <c r="CD70" s="8">
        <v>0</v>
      </c>
      <c r="CE70" s="9">
        <v>0</v>
      </c>
      <c r="CF70" s="8">
        <v>0</v>
      </c>
      <c r="CG70" s="9">
        <v>0</v>
      </c>
      <c r="CH70" s="8">
        <v>0</v>
      </c>
      <c r="CI70" s="9">
        <v>0</v>
      </c>
      <c r="CJ70" s="8">
        <v>0</v>
      </c>
      <c r="CK70" s="9">
        <v>0</v>
      </c>
      <c r="CL70" s="40">
        <v>0</v>
      </c>
      <c r="CM70" s="9"/>
      <c r="CN70" s="8"/>
      <c r="CO70" s="9">
        <v>0</v>
      </c>
      <c r="CP70" s="40">
        <v>0</v>
      </c>
      <c r="CQ70" s="9">
        <v>533</v>
      </c>
      <c r="CR70" s="8">
        <v>1079662.28</v>
      </c>
    </row>
    <row r="71" spans="1:96" x14ac:dyDescent="0.25">
      <c r="A71" s="12">
        <v>56</v>
      </c>
      <c r="B71" s="18" t="s">
        <v>49</v>
      </c>
      <c r="C71" s="12">
        <v>330023</v>
      </c>
      <c r="D71" s="25" t="s">
        <v>171</v>
      </c>
      <c r="E71" s="25" t="s">
        <v>155</v>
      </c>
      <c r="F71" s="31" t="s">
        <v>172</v>
      </c>
      <c r="G71" s="8">
        <f t="shared" si="6"/>
        <v>2112750.42</v>
      </c>
      <c r="H71" s="8">
        <f t="shared" si="7"/>
        <v>902487.35</v>
      </c>
      <c r="I71" s="9">
        <f t="shared" si="19"/>
        <v>607</v>
      </c>
      <c r="J71" s="8">
        <f t="shared" si="19"/>
        <v>737727.58</v>
      </c>
      <c r="K71" s="9">
        <f t="shared" si="19"/>
        <v>270</v>
      </c>
      <c r="L71" s="8">
        <f t="shared" si="19"/>
        <v>123653.74</v>
      </c>
      <c r="M71" s="9">
        <f t="shared" si="19"/>
        <v>730</v>
      </c>
      <c r="N71" s="8">
        <f t="shared" si="19"/>
        <v>41106.03</v>
      </c>
      <c r="O71" s="9">
        <f t="shared" si="19"/>
        <v>69</v>
      </c>
      <c r="P71" s="8">
        <f t="shared" si="19"/>
        <v>519102.1</v>
      </c>
      <c r="Q71" s="9">
        <f t="shared" si="19"/>
        <v>5</v>
      </c>
      <c r="R71" s="8">
        <f t="shared" si="19"/>
        <v>71290.240000000005</v>
      </c>
      <c r="S71" s="9">
        <f t="shared" si="19"/>
        <v>0</v>
      </c>
      <c r="T71" s="8">
        <f t="shared" si="19"/>
        <v>0</v>
      </c>
      <c r="U71" s="9">
        <f t="shared" si="19"/>
        <v>0</v>
      </c>
      <c r="V71" s="8">
        <f t="shared" si="19"/>
        <v>0</v>
      </c>
      <c r="W71" s="9">
        <f t="shared" si="19"/>
        <v>161</v>
      </c>
      <c r="X71" s="8">
        <f t="shared" si="18"/>
        <v>619870.73</v>
      </c>
      <c r="Y71" s="8">
        <f t="shared" si="9"/>
        <v>528922.66</v>
      </c>
      <c r="Z71" s="8">
        <f t="shared" si="10"/>
        <v>226356.89</v>
      </c>
      <c r="AA71" s="9">
        <v>152</v>
      </c>
      <c r="AB71" s="8">
        <v>184703.86</v>
      </c>
      <c r="AC71" s="9">
        <v>68</v>
      </c>
      <c r="AD71" s="8">
        <v>30913.439999999999</v>
      </c>
      <c r="AE71" s="9">
        <v>183</v>
      </c>
      <c r="AF71" s="8">
        <v>10739.59</v>
      </c>
      <c r="AG71" s="9">
        <v>17</v>
      </c>
      <c r="AH71" s="8">
        <v>129775.53</v>
      </c>
      <c r="AI71" s="9">
        <v>1</v>
      </c>
      <c r="AJ71" s="40">
        <v>17822.560000000001</v>
      </c>
      <c r="AK71" s="9"/>
      <c r="AL71" s="8"/>
      <c r="AM71" s="9">
        <v>0</v>
      </c>
      <c r="AN71" s="40">
        <v>0</v>
      </c>
      <c r="AO71" s="9">
        <v>40</v>
      </c>
      <c r="AP71" s="8">
        <v>154967.67999999999</v>
      </c>
      <c r="AQ71" s="8">
        <f t="shared" si="11"/>
        <v>528922.66</v>
      </c>
      <c r="AR71" s="8">
        <f t="shared" si="12"/>
        <v>226356.89</v>
      </c>
      <c r="AS71" s="9">
        <v>152</v>
      </c>
      <c r="AT71" s="8">
        <v>184703.86</v>
      </c>
      <c r="AU71" s="9">
        <v>68</v>
      </c>
      <c r="AV71" s="8">
        <v>30913.439999999999</v>
      </c>
      <c r="AW71" s="9">
        <v>183</v>
      </c>
      <c r="AX71" s="8">
        <v>10739.59</v>
      </c>
      <c r="AY71" s="9">
        <v>17</v>
      </c>
      <c r="AZ71" s="8">
        <v>129775.53</v>
      </c>
      <c r="BA71" s="9">
        <v>1</v>
      </c>
      <c r="BB71" s="40">
        <v>17822.560000000001</v>
      </c>
      <c r="BC71" s="9"/>
      <c r="BD71" s="8"/>
      <c r="BE71" s="9">
        <v>0</v>
      </c>
      <c r="BF71" s="40">
        <v>0</v>
      </c>
      <c r="BG71" s="9">
        <v>40</v>
      </c>
      <c r="BH71" s="8">
        <v>154967.67999999999</v>
      </c>
      <c r="BI71" s="8">
        <f t="shared" si="13"/>
        <v>528922.66</v>
      </c>
      <c r="BJ71" s="8">
        <f t="shared" si="14"/>
        <v>226356.89</v>
      </c>
      <c r="BK71" s="9">
        <v>152</v>
      </c>
      <c r="BL71" s="8">
        <v>184703.86</v>
      </c>
      <c r="BM71" s="9">
        <v>68</v>
      </c>
      <c r="BN71" s="8">
        <v>30913.439999999999</v>
      </c>
      <c r="BO71" s="9">
        <v>183</v>
      </c>
      <c r="BP71" s="8">
        <v>10739.59</v>
      </c>
      <c r="BQ71" s="9">
        <v>17</v>
      </c>
      <c r="BR71" s="8">
        <v>129775.53</v>
      </c>
      <c r="BS71" s="9">
        <v>1</v>
      </c>
      <c r="BT71" s="40">
        <v>17822.560000000001</v>
      </c>
      <c r="BU71" s="9"/>
      <c r="BV71" s="8"/>
      <c r="BW71" s="9">
        <v>0</v>
      </c>
      <c r="BX71" s="40">
        <v>0</v>
      </c>
      <c r="BY71" s="9">
        <v>40</v>
      </c>
      <c r="BZ71" s="8">
        <v>154967.67999999999</v>
      </c>
      <c r="CA71" s="8">
        <f t="shared" si="15"/>
        <v>525982.43999999994</v>
      </c>
      <c r="CB71" s="8">
        <f t="shared" si="16"/>
        <v>223416.68</v>
      </c>
      <c r="CC71" s="9">
        <v>151</v>
      </c>
      <c r="CD71" s="8">
        <v>183616</v>
      </c>
      <c r="CE71" s="9">
        <v>66</v>
      </c>
      <c r="CF71" s="8">
        <v>30913.42</v>
      </c>
      <c r="CG71" s="9">
        <v>181</v>
      </c>
      <c r="CH71" s="8">
        <v>8887.26</v>
      </c>
      <c r="CI71" s="9">
        <v>18</v>
      </c>
      <c r="CJ71" s="8">
        <v>129775.51</v>
      </c>
      <c r="CK71" s="9">
        <v>2</v>
      </c>
      <c r="CL71" s="40">
        <v>17822.560000000001</v>
      </c>
      <c r="CM71" s="9"/>
      <c r="CN71" s="8"/>
      <c r="CO71" s="9">
        <v>0</v>
      </c>
      <c r="CP71" s="40">
        <v>0</v>
      </c>
      <c r="CQ71" s="9">
        <v>41</v>
      </c>
      <c r="CR71" s="8">
        <v>154967.69</v>
      </c>
    </row>
    <row r="72" spans="1:96" x14ac:dyDescent="0.25">
      <c r="A72" s="12">
        <v>57</v>
      </c>
      <c r="B72" s="18" t="s">
        <v>50</v>
      </c>
      <c r="C72" s="12">
        <v>330025</v>
      </c>
      <c r="D72" s="25" t="s">
        <v>171</v>
      </c>
      <c r="E72" s="25" t="s">
        <v>155</v>
      </c>
      <c r="F72" s="31" t="s">
        <v>172</v>
      </c>
      <c r="G72" s="8">
        <f t="shared" si="6"/>
        <v>4975526.6100000003</v>
      </c>
      <c r="H72" s="8">
        <f t="shared" si="7"/>
        <v>2892267.64</v>
      </c>
      <c r="I72" s="9">
        <f t="shared" si="19"/>
        <v>2954</v>
      </c>
      <c r="J72" s="8">
        <f t="shared" si="19"/>
        <v>1923727.14</v>
      </c>
      <c r="K72" s="9">
        <f t="shared" si="19"/>
        <v>640</v>
      </c>
      <c r="L72" s="8">
        <f t="shared" si="19"/>
        <v>254540.85</v>
      </c>
      <c r="M72" s="9">
        <f t="shared" si="19"/>
        <v>952</v>
      </c>
      <c r="N72" s="8">
        <f t="shared" si="19"/>
        <v>713999.65</v>
      </c>
      <c r="O72" s="9">
        <f t="shared" si="19"/>
        <v>126</v>
      </c>
      <c r="P72" s="8">
        <f t="shared" si="19"/>
        <v>954471.21</v>
      </c>
      <c r="Q72" s="9">
        <f t="shared" si="19"/>
        <v>19</v>
      </c>
      <c r="R72" s="8">
        <f t="shared" si="19"/>
        <v>290137.08</v>
      </c>
      <c r="S72" s="9">
        <f t="shared" si="19"/>
        <v>0</v>
      </c>
      <c r="T72" s="8">
        <f t="shared" si="19"/>
        <v>0</v>
      </c>
      <c r="U72" s="9">
        <f t="shared" si="19"/>
        <v>0</v>
      </c>
      <c r="V72" s="8">
        <f t="shared" si="19"/>
        <v>0</v>
      </c>
      <c r="W72" s="9">
        <f t="shared" si="19"/>
        <v>363</v>
      </c>
      <c r="X72" s="8">
        <f t="shared" si="18"/>
        <v>838650.68</v>
      </c>
      <c r="Y72" s="8">
        <f t="shared" si="9"/>
        <v>1254896.43</v>
      </c>
      <c r="Z72" s="8">
        <f t="shared" si="10"/>
        <v>734081.69</v>
      </c>
      <c r="AA72" s="9">
        <v>739</v>
      </c>
      <c r="AB72" s="8">
        <v>486549.32</v>
      </c>
      <c r="AC72" s="9">
        <v>160</v>
      </c>
      <c r="AD72" s="8">
        <v>63635.21</v>
      </c>
      <c r="AE72" s="9">
        <v>238</v>
      </c>
      <c r="AF72" s="8">
        <v>183897.16</v>
      </c>
      <c r="AG72" s="9">
        <v>32</v>
      </c>
      <c r="AH72" s="8">
        <v>238617.8</v>
      </c>
      <c r="AI72" s="9">
        <v>5</v>
      </c>
      <c r="AJ72" s="40">
        <v>72534.27</v>
      </c>
      <c r="AK72" s="9"/>
      <c r="AL72" s="8"/>
      <c r="AM72" s="9">
        <v>0</v>
      </c>
      <c r="AN72" s="40">
        <v>0</v>
      </c>
      <c r="AO72" s="9">
        <v>91</v>
      </c>
      <c r="AP72" s="8">
        <v>209662.67</v>
      </c>
      <c r="AQ72" s="8">
        <f t="shared" si="11"/>
        <v>1254896.43</v>
      </c>
      <c r="AR72" s="8">
        <f t="shared" si="12"/>
        <v>734081.69</v>
      </c>
      <c r="AS72" s="9">
        <v>739</v>
      </c>
      <c r="AT72" s="8">
        <v>486549.32</v>
      </c>
      <c r="AU72" s="9">
        <v>160</v>
      </c>
      <c r="AV72" s="8">
        <v>63635.21</v>
      </c>
      <c r="AW72" s="9">
        <v>238</v>
      </c>
      <c r="AX72" s="8">
        <v>183897.16</v>
      </c>
      <c r="AY72" s="9">
        <v>32</v>
      </c>
      <c r="AZ72" s="8">
        <v>238617.8</v>
      </c>
      <c r="BA72" s="9">
        <v>5</v>
      </c>
      <c r="BB72" s="40">
        <v>72534.27</v>
      </c>
      <c r="BC72" s="9"/>
      <c r="BD72" s="8"/>
      <c r="BE72" s="9">
        <v>0</v>
      </c>
      <c r="BF72" s="40">
        <v>0</v>
      </c>
      <c r="BG72" s="9">
        <v>91</v>
      </c>
      <c r="BH72" s="8">
        <v>209662.67</v>
      </c>
      <c r="BI72" s="8">
        <f t="shared" si="13"/>
        <v>1254896.43</v>
      </c>
      <c r="BJ72" s="8">
        <f t="shared" si="14"/>
        <v>734081.69</v>
      </c>
      <c r="BK72" s="9">
        <v>739</v>
      </c>
      <c r="BL72" s="8">
        <v>486549.32</v>
      </c>
      <c r="BM72" s="9">
        <v>160</v>
      </c>
      <c r="BN72" s="8">
        <v>63635.21</v>
      </c>
      <c r="BO72" s="9">
        <v>238</v>
      </c>
      <c r="BP72" s="8">
        <v>183897.16</v>
      </c>
      <c r="BQ72" s="9">
        <v>32</v>
      </c>
      <c r="BR72" s="8">
        <v>238617.8</v>
      </c>
      <c r="BS72" s="9">
        <v>5</v>
      </c>
      <c r="BT72" s="40">
        <v>72534.27</v>
      </c>
      <c r="BU72" s="9"/>
      <c r="BV72" s="8"/>
      <c r="BW72" s="9">
        <v>0</v>
      </c>
      <c r="BX72" s="40">
        <v>0</v>
      </c>
      <c r="BY72" s="9">
        <v>91</v>
      </c>
      <c r="BZ72" s="8">
        <v>209662.67</v>
      </c>
      <c r="CA72" s="8">
        <f t="shared" si="15"/>
        <v>1210837.32</v>
      </c>
      <c r="CB72" s="8">
        <f t="shared" si="16"/>
        <v>690022.57</v>
      </c>
      <c r="CC72" s="9">
        <v>737</v>
      </c>
      <c r="CD72" s="8">
        <v>464079.18</v>
      </c>
      <c r="CE72" s="9">
        <v>160</v>
      </c>
      <c r="CF72" s="8">
        <v>63635.22</v>
      </c>
      <c r="CG72" s="9">
        <v>238</v>
      </c>
      <c r="CH72" s="8">
        <v>162308.17000000001</v>
      </c>
      <c r="CI72" s="9">
        <v>30</v>
      </c>
      <c r="CJ72" s="8">
        <v>238617.81</v>
      </c>
      <c r="CK72" s="9">
        <v>4</v>
      </c>
      <c r="CL72" s="40">
        <v>72534.27</v>
      </c>
      <c r="CM72" s="9"/>
      <c r="CN72" s="8"/>
      <c r="CO72" s="9">
        <v>0</v>
      </c>
      <c r="CP72" s="40">
        <v>0</v>
      </c>
      <c r="CQ72" s="9">
        <v>90</v>
      </c>
      <c r="CR72" s="8">
        <v>209662.67</v>
      </c>
    </row>
    <row r="73" spans="1:96" x14ac:dyDescent="0.25">
      <c r="A73" s="12">
        <v>58</v>
      </c>
      <c r="B73" s="18" t="s">
        <v>51</v>
      </c>
      <c r="C73" s="12">
        <v>330031</v>
      </c>
      <c r="D73" s="25" t="s">
        <v>171</v>
      </c>
      <c r="E73" s="25" t="s">
        <v>155</v>
      </c>
      <c r="F73" s="31" t="s">
        <v>172</v>
      </c>
      <c r="G73" s="8">
        <f t="shared" si="6"/>
        <v>5208895.12</v>
      </c>
      <c r="H73" s="8">
        <f t="shared" si="7"/>
        <v>3644483.78</v>
      </c>
      <c r="I73" s="9">
        <f t="shared" si="19"/>
        <v>3309</v>
      </c>
      <c r="J73" s="8">
        <f t="shared" si="19"/>
        <v>2821693.06</v>
      </c>
      <c r="K73" s="9">
        <f t="shared" si="19"/>
        <v>509</v>
      </c>
      <c r="L73" s="8">
        <f t="shared" si="19"/>
        <v>234560.82</v>
      </c>
      <c r="M73" s="9">
        <f t="shared" si="19"/>
        <v>650</v>
      </c>
      <c r="N73" s="8">
        <f t="shared" si="19"/>
        <v>588229.9</v>
      </c>
      <c r="O73" s="9">
        <f t="shared" si="19"/>
        <v>108</v>
      </c>
      <c r="P73" s="8">
        <f t="shared" si="19"/>
        <v>818917.4</v>
      </c>
      <c r="Q73" s="9">
        <f t="shared" si="19"/>
        <v>9</v>
      </c>
      <c r="R73" s="8">
        <f t="shared" si="19"/>
        <v>140057.51999999999</v>
      </c>
      <c r="S73" s="9">
        <f t="shared" si="19"/>
        <v>0</v>
      </c>
      <c r="T73" s="8">
        <f t="shared" si="19"/>
        <v>0</v>
      </c>
      <c r="U73" s="9">
        <f t="shared" si="19"/>
        <v>0</v>
      </c>
      <c r="V73" s="8">
        <f t="shared" si="19"/>
        <v>0</v>
      </c>
      <c r="W73" s="9">
        <f t="shared" si="19"/>
        <v>397</v>
      </c>
      <c r="X73" s="8">
        <f t="shared" si="18"/>
        <v>605436.42000000004</v>
      </c>
      <c r="Y73" s="8">
        <f t="shared" si="9"/>
        <v>1318622.54</v>
      </c>
      <c r="Z73" s="8">
        <f t="shared" si="10"/>
        <v>927519.7</v>
      </c>
      <c r="AA73" s="9">
        <v>827</v>
      </c>
      <c r="AB73" s="8">
        <v>716246.44</v>
      </c>
      <c r="AC73" s="9">
        <v>127</v>
      </c>
      <c r="AD73" s="8">
        <v>58640.21</v>
      </c>
      <c r="AE73" s="9">
        <v>163</v>
      </c>
      <c r="AF73" s="8">
        <v>152633.04999999999</v>
      </c>
      <c r="AG73" s="9">
        <v>27</v>
      </c>
      <c r="AH73" s="8">
        <v>204729.35</v>
      </c>
      <c r="AI73" s="9">
        <v>2</v>
      </c>
      <c r="AJ73" s="40">
        <v>35014.379999999997</v>
      </c>
      <c r="AK73" s="9"/>
      <c r="AL73" s="8"/>
      <c r="AM73" s="9">
        <v>0</v>
      </c>
      <c r="AN73" s="40">
        <v>0</v>
      </c>
      <c r="AO73" s="9">
        <v>99</v>
      </c>
      <c r="AP73" s="8">
        <v>151359.10999999999</v>
      </c>
      <c r="AQ73" s="8">
        <f t="shared" si="11"/>
        <v>1318622.54</v>
      </c>
      <c r="AR73" s="8">
        <f t="shared" si="12"/>
        <v>927519.7</v>
      </c>
      <c r="AS73" s="9">
        <v>827</v>
      </c>
      <c r="AT73" s="8">
        <v>716246.44</v>
      </c>
      <c r="AU73" s="9">
        <v>127</v>
      </c>
      <c r="AV73" s="8">
        <v>58640.21</v>
      </c>
      <c r="AW73" s="9">
        <v>163</v>
      </c>
      <c r="AX73" s="8">
        <v>152633.04999999999</v>
      </c>
      <c r="AY73" s="9">
        <v>27</v>
      </c>
      <c r="AZ73" s="8">
        <v>204729.35</v>
      </c>
      <c r="BA73" s="9">
        <v>2</v>
      </c>
      <c r="BB73" s="40">
        <v>35014.379999999997</v>
      </c>
      <c r="BC73" s="9"/>
      <c r="BD73" s="8"/>
      <c r="BE73" s="9">
        <v>0</v>
      </c>
      <c r="BF73" s="40">
        <v>0</v>
      </c>
      <c r="BG73" s="9">
        <v>99</v>
      </c>
      <c r="BH73" s="8">
        <v>151359.10999999999</v>
      </c>
      <c r="BI73" s="8">
        <f t="shared" si="13"/>
        <v>1318622.53</v>
      </c>
      <c r="BJ73" s="8">
        <f t="shared" si="14"/>
        <v>927519.7</v>
      </c>
      <c r="BK73" s="9">
        <v>827</v>
      </c>
      <c r="BL73" s="8">
        <v>716246.44</v>
      </c>
      <c r="BM73" s="9">
        <v>127</v>
      </c>
      <c r="BN73" s="8">
        <v>58640.21</v>
      </c>
      <c r="BO73" s="9">
        <v>163</v>
      </c>
      <c r="BP73" s="8">
        <v>152633.04999999999</v>
      </c>
      <c r="BQ73" s="9">
        <v>27</v>
      </c>
      <c r="BR73" s="8">
        <v>204729.35</v>
      </c>
      <c r="BS73" s="9">
        <v>2</v>
      </c>
      <c r="BT73" s="40">
        <v>35014.379999999997</v>
      </c>
      <c r="BU73" s="9"/>
      <c r="BV73" s="8"/>
      <c r="BW73" s="9">
        <v>0</v>
      </c>
      <c r="BX73" s="40">
        <v>0</v>
      </c>
      <c r="BY73" s="9">
        <v>99</v>
      </c>
      <c r="BZ73" s="8">
        <v>151359.1</v>
      </c>
      <c r="CA73" s="8">
        <f t="shared" si="15"/>
        <v>1253027.51</v>
      </c>
      <c r="CB73" s="8">
        <f t="shared" si="16"/>
        <v>861924.68</v>
      </c>
      <c r="CC73" s="9">
        <v>828</v>
      </c>
      <c r="CD73" s="8">
        <v>672953.74</v>
      </c>
      <c r="CE73" s="9">
        <v>128</v>
      </c>
      <c r="CF73" s="8">
        <v>58640.19</v>
      </c>
      <c r="CG73" s="9">
        <v>161</v>
      </c>
      <c r="CH73" s="8">
        <v>130330.75</v>
      </c>
      <c r="CI73" s="9">
        <v>27</v>
      </c>
      <c r="CJ73" s="8">
        <v>204729.35</v>
      </c>
      <c r="CK73" s="9">
        <v>3</v>
      </c>
      <c r="CL73" s="40">
        <v>35014.379999999997</v>
      </c>
      <c r="CM73" s="9"/>
      <c r="CN73" s="8"/>
      <c r="CO73" s="9">
        <v>0</v>
      </c>
      <c r="CP73" s="40">
        <v>0</v>
      </c>
      <c r="CQ73" s="9">
        <v>100</v>
      </c>
      <c r="CR73" s="8">
        <v>151359.1</v>
      </c>
    </row>
    <row r="74" spans="1:96" x14ac:dyDescent="0.25">
      <c r="A74" s="12">
        <v>59</v>
      </c>
      <c r="B74" s="18" t="s">
        <v>52</v>
      </c>
      <c r="C74" s="12">
        <v>330026</v>
      </c>
      <c r="D74" s="25" t="s">
        <v>171</v>
      </c>
      <c r="E74" s="25" t="s">
        <v>155</v>
      </c>
      <c r="F74" s="31" t="s">
        <v>172</v>
      </c>
      <c r="G74" s="8">
        <f t="shared" si="6"/>
        <v>1299964.06</v>
      </c>
      <c r="H74" s="8">
        <f t="shared" si="7"/>
        <v>876372.04</v>
      </c>
      <c r="I74" s="9">
        <f t="shared" ref="I74:W90" si="20">AA74+AS74+BK74+CC74</f>
        <v>382</v>
      </c>
      <c r="J74" s="8">
        <f t="shared" si="20"/>
        <v>278805.90000000002</v>
      </c>
      <c r="K74" s="9">
        <f t="shared" si="20"/>
        <v>185</v>
      </c>
      <c r="L74" s="8">
        <f t="shared" si="20"/>
        <v>88250.74</v>
      </c>
      <c r="M74" s="9">
        <f t="shared" si="20"/>
        <v>223</v>
      </c>
      <c r="N74" s="8">
        <f t="shared" si="20"/>
        <v>509315.4</v>
      </c>
      <c r="O74" s="9">
        <f t="shared" si="20"/>
        <v>9</v>
      </c>
      <c r="P74" s="8">
        <f t="shared" si="20"/>
        <v>64896.480000000003</v>
      </c>
      <c r="Q74" s="9">
        <f t="shared" si="20"/>
        <v>0</v>
      </c>
      <c r="R74" s="8">
        <f t="shared" si="20"/>
        <v>0</v>
      </c>
      <c r="S74" s="9">
        <f t="shared" si="20"/>
        <v>0</v>
      </c>
      <c r="T74" s="8">
        <f t="shared" si="20"/>
        <v>0</v>
      </c>
      <c r="U74" s="9">
        <f t="shared" si="20"/>
        <v>0</v>
      </c>
      <c r="V74" s="8">
        <f t="shared" si="20"/>
        <v>0</v>
      </c>
      <c r="W74" s="9">
        <f t="shared" si="20"/>
        <v>95</v>
      </c>
      <c r="X74" s="8">
        <f t="shared" si="18"/>
        <v>358695.54</v>
      </c>
      <c r="Y74" s="8">
        <f t="shared" si="9"/>
        <v>332347.03000000003</v>
      </c>
      <c r="Z74" s="8">
        <f t="shared" si="10"/>
        <v>226449.02</v>
      </c>
      <c r="AA74" s="9">
        <v>96</v>
      </c>
      <c r="AB74" s="8">
        <v>71319.8</v>
      </c>
      <c r="AC74" s="9">
        <v>46</v>
      </c>
      <c r="AD74" s="8">
        <v>22062.69</v>
      </c>
      <c r="AE74" s="9">
        <v>56</v>
      </c>
      <c r="AF74" s="8">
        <v>133066.53</v>
      </c>
      <c r="AG74" s="9">
        <v>2</v>
      </c>
      <c r="AH74" s="8">
        <v>16224.12</v>
      </c>
      <c r="AI74" s="9">
        <v>0</v>
      </c>
      <c r="AJ74" s="40">
        <v>0</v>
      </c>
      <c r="AK74" s="9"/>
      <c r="AL74" s="8"/>
      <c r="AM74" s="9">
        <v>0</v>
      </c>
      <c r="AN74" s="40">
        <v>0</v>
      </c>
      <c r="AO74" s="9">
        <v>24</v>
      </c>
      <c r="AP74" s="8">
        <v>89673.89</v>
      </c>
      <c r="AQ74" s="8">
        <f t="shared" si="11"/>
        <v>332347.03000000003</v>
      </c>
      <c r="AR74" s="8">
        <f t="shared" si="12"/>
        <v>226449.02</v>
      </c>
      <c r="AS74" s="9">
        <v>96</v>
      </c>
      <c r="AT74" s="8">
        <v>71319.8</v>
      </c>
      <c r="AU74" s="9">
        <v>46</v>
      </c>
      <c r="AV74" s="8">
        <v>22062.69</v>
      </c>
      <c r="AW74" s="9">
        <v>56</v>
      </c>
      <c r="AX74" s="8">
        <v>133066.53</v>
      </c>
      <c r="AY74" s="9">
        <v>2</v>
      </c>
      <c r="AZ74" s="8">
        <v>16224.12</v>
      </c>
      <c r="BA74" s="9">
        <v>0</v>
      </c>
      <c r="BB74" s="40">
        <v>0</v>
      </c>
      <c r="BC74" s="9"/>
      <c r="BD74" s="8"/>
      <c r="BE74" s="9">
        <v>0</v>
      </c>
      <c r="BF74" s="40">
        <v>0</v>
      </c>
      <c r="BG74" s="9">
        <v>24</v>
      </c>
      <c r="BH74" s="8">
        <v>89673.89</v>
      </c>
      <c r="BI74" s="8">
        <f t="shared" si="13"/>
        <v>332347.02</v>
      </c>
      <c r="BJ74" s="8">
        <f t="shared" si="14"/>
        <v>226449.02</v>
      </c>
      <c r="BK74" s="9">
        <v>96</v>
      </c>
      <c r="BL74" s="8">
        <v>71319.8</v>
      </c>
      <c r="BM74" s="9">
        <v>46</v>
      </c>
      <c r="BN74" s="8">
        <v>22062.69</v>
      </c>
      <c r="BO74" s="9">
        <v>56</v>
      </c>
      <c r="BP74" s="8">
        <v>133066.53</v>
      </c>
      <c r="BQ74" s="9">
        <v>2</v>
      </c>
      <c r="BR74" s="8">
        <v>16224.12</v>
      </c>
      <c r="BS74" s="9">
        <v>0</v>
      </c>
      <c r="BT74" s="40">
        <v>0</v>
      </c>
      <c r="BU74" s="9"/>
      <c r="BV74" s="8"/>
      <c r="BW74" s="9">
        <v>0</v>
      </c>
      <c r="BX74" s="40">
        <v>0</v>
      </c>
      <c r="BY74" s="9">
        <v>24</v>
      </c>
      <c r="BZ74" s="8">
        <v>89673.88</v>
      </c>
      <c r="CA74" s="8">
        <f t="shared" si="15"/>
        <v>302922.98</v>
      </c>
      <c r="CB74" s="8">
        <f t="shared" si="16"/>
        <v>197024.98</v>
      </c>
      <c r="CC74" s="9">
        <v>94</v>
      </c>
      <c r="CD74" s="8">
        <v>64846.5</v>
      </c>
      <c r="CE74" s="9">
        <v>47</v>
      </c>
      <c r="CF74" s="8">
        <v>22062.67</v>
      </c>
      <c r="CG74" s="9">
        <v>55</v>
      </c>
      <c r="CH74" s="8">
        <v>110115.81</v>
      </c>
      <c r="CI74" s="9">
        <v>3</v>
      </c>
      <c r="CJ74" s="8">
        <v>16224.12</v>
      </c>
      <c r="CK74" s="9">
        <v>0</v>
      </c>
      <c r="CL74" s="40">
        <v>0</v>
      </c>
      <c r="CM74" s="9"/>
      <c r="CN74" s="8"/>
      <c r="CO74" s="9">
        <v>0</v>
      </c>
      <c r="CP74" s="40">
        <v>0</v>
      </c>
      <c r="CQ74" s="9">
        <v>23</v>
      </c>
      <c r="CR74" s="8">
        <v>89673.88</v>
      </c>
    </row>
    <row r="75" spans="1:96" x14ac:dyDescent="0.25">
      <c r="A75" s="12">
        <v>60</v>
      </c>
      <c r="B75" s="18" t="s">
        <v>53</v>
      </c>
      <c r="C75" s="12">
        <v>330365</v>
      </c>
      <c r="D75" s="25" t="s">
        <v>171</v>
      </c>
      <c r="E75" s="25" t="s">
        <v>167</v>
      </c>
      <c r="F75" s="31" t="s">
        <v>172</v>
      </c>
      <c r="G75" s="8">
        <f t="shared" ref="G75:G138" si="21">H75+P75+R75+X75</f>
        <v>1740580.84</v>
      </c>
      <c r="H75" s="8">
        <f t="shared" ref="H75:H138" si="22">J75+L75+N75</f>
        <v>1162694.98</v>
      </c>
      <c r="I75" s="9">
        <f t="shared" si="20"/>
        <v>1414</v>
      </c>
      <c r="J75" s="8">
        <f t="shared" si="20"/>
        <v>655376.19999999995</v>
      </c>
      <c r="K75" s="9">
        <f t="shared" si="20"/>
        <v>70</v>
      </c>
      <c r="L75" s="8">
        <f t="shared" si="20"/>
        <v>30901.43</v>
      </c>
      <c r="M75" s="9">
        <f t="shared" si="20"/>
        <v>302</v>
      </c>
      <c r="N75" s="8">
        <f t="shared" si="20"/>
        <v>476417.35</v>
      </c>
      <c r="O75" s="9">
        <f t="shared" si="20"/>
        <v>43</v>
      </c>
      <c r="P75" s="8">
        <f t="shared" si="20"/>
        <v>422266.4</v>
      </c>
      <c r="Q75" s="9">
        <f t="shared" si="20"/>
        <v>12</v>
      </c>
      <c r="R75" s="8">
        <f t="shared" si="20"/>
        <v>155619.46</v>
      </c>
      <c r="S75" s="9">
        <f t="shared" si="20"/>
        <v>0</v>
      </c>
      <c r="T75" s="8">
        <f t="shared" si="20"/>
        <v>0</v>
      </c>
      <c r="U75" s="9">
        <f t="shared" si="20"/>
        <v>0</v>
      </c>
      <c r="V75" s="8">
        <f t="shared" si="20"/>
        <v>0</v>
      </c>
      <c r="W75" s="9">
        <f t="shared" si="20"/>
        <v>0</v>
      </c>
      <c r="X75" s="8">
        <f t="shared" si="18"/>
        <v>0</v>
      </c>
      <c r="Y75" s="8">
        <f t="shared" ref="Y75:Y138" si="23">Z75+AH75+AJ75+AP75</f>
        <v>443225.73</v>
      </c>
      <c r="Z75" s="8">
        <f t="shared" ref="Z75:Z138" si="24">AB75+AD75+AF75</f>
        <v>298754.26</v>
      </c>
      <c r="AA75" s="9">
        <v>354</v>
      </c>
      <c r="AB75" s="8">
        <v>168369.14</v>
      </c>
      <c r="AC75" s="9">
        <v>18</v>
      </c>
      <c r="AD75" s="8">
        <v>7725.36</v>
      </c>
      <c r="AE75" s="9">
        <v>76</v>
      </c>
      <c r="AF75" s="8">
        <v>122659.76</v>
      </c>
      <c r="AG75" s="9">
        <v>11</v>
      </c>
      <c r="AH75" s="8">
        <v>105566.6</v>
      </c>
      <c r="AI75" s="9">
        <v>3</v>
      </c>
      <c r="AJ75" s="40">
        <v>38904.870000000003</v>
      </c>
      <c r="AK75" s="9"/>
      <c r="AL75" s="8"/>
      <c r="AM75" s="9">
        <v>0</v>
      </c>
      <c r="AN75" s="40">
        <v>0</v>
      </c>
      <c r="AO75" s="9"/>
      <c r="AP75" s="8">
        <v>0</v>
      </c>
      <c r="AQ75" s="8">
        <f t="shared" ref="AQ75:AQ138" si="25">AR75+AZ75+BB75+BH75</f>
        <v>443225.73</v>
      </c>
      <c r="AR75" s="8">
        <f t="shared" ref="AR75:AR138" si="26">AT75+AV75+AX75</f>
        <v>298754.26</v>
      </c>
      <c r="AS75" s="9">
        <v>354</v>
      </c>
      <c r="AT75" s="8">
        <v>168369.14</v>
      </c>
      <c r="AU75" s="9">
        <v>18</v>
      </c>
      <c r="AV75" s="8">
        <v>7725.36</v>
      </c>
      <c r="AW75" s="9">
        <v>76</v>
      </c>
      <c r="AX75" s="8">
        <v>122659.76</v>
      </c>
      <c r="AY75" s="9">
        <v>11</v>
      </c>
      <c r="AZ75" s="8">
        <v>105566.6</v>
      </c>
      <c r="BA75" s="9">
        <v>3</v>
      </c>
      <c r="BB75" s="40">
        <v>38904.870000000003</v>
      </c>
      <c r="BC75" s="9"/>
      <c r="BD75" s="8"/>
      <c r="BE75" s="9">
        <v>0</v>
      </c>
      <c r="BF75" s="40">
        <v>0</v>
      </c>
      <c r="BG75" s="9"/>
      <c r="BH75" s="8">
        <v>0</v>
      </c>
      <c r="BI75" s="8">
        <f t="shared" ref="BI75:BI138" si="27">BJ75+BR75+BT75+BZ75</f>
        <v>443225.73</v>
      </c>
      <c r="BJ75" s="8">
        <f t="shared" ref="BJ75:BJ138" si="28">BL75+BN75+BP75</f>
        <v>298754.26</v>
      </c>
      <c r="BK75" s="9">
        <v>354</v>
      </c>
      <c r="BL75" s="8">
        <v>168369.14</v>
      </c>
      <c r="BM75" s="9">
        <v>18</v>
      </c>
      <c r="BN75" s="8">
        <v>7725.36</v>
      </c>
      <c r="BO75" s="9">
        <v>76</v>
      </c>
      <c r="BP75" s="8">
        <v>122659.76</v>
      </c>
      <c r="BQ75" s="9">
        <v>11</v>
      </c>
      <c r="BR75" s="8">
        <v>105566.6</v>
      </c>
      <c r="BS75" s="9">
        <v>3</v>
      </c>
      <c r="BT75" s="40">
        <v>38904.870000000003</v>
      </c>
      <c r="BU75" s="9"/>
      <c r="BV75" s="8"/>
      <c r="BW75" s="9">
        <v>0</v>
      </c>
      <c r="BX75" s="40">
        <v>0</v>
      </c>
      <c r="BY75" s="9">
        <v>0</v>
      </c>
      <c r="BZ75" s="8">
        <v>0</v>
      </c>
      <c r="CA75" s="8">
        <f t="shared" ref="CA75:CA138" si="29">CB75+CJ75+CL75+CR75</f>
        <v>410903.65</v>
      </c>
      <c r="CB75" s="8">
        <f t="shared" ref="CB75:CB138" si="30">CD75+CF75+CH75</f>
        <v>266432.2</v>
      </c>
      <c r="CC75" s="9">
        <v>352</v>
      </c>
      <c r="CD75" s="8">
        <v>150268.78</v>
      </c>
      <c r="CE75" s="9">
        <v>16</v>
      </c>
      <c r="CF75" s="8">
        <v>7725.35</v>
      </c>
      <c r="CG75" s="9">
        <v>74</v>
      </c>
      <c r="CH75" s="8">
        <v>108438.07</v>
      </c>
      <c r="CI75" s="9">
        <v>10</v>
      </c>
      <c r="CJ75" s="8">
        <v>105566.6</v>
      </c>
      <c r="CK75" s="9">
        <v>3</v>
      </c>
      <c r="CL75" s="40">
        <v>38904.85</v>
      </c>
      <c r="CM75" s="9"/>
      <c r="CN75" s="8"/>
      <c r="CO75" s="9">
        <v>0</v>
      </c>
      <c r="CP75" s="40">
        <v>0</v>
      </c>
      <c r="CQ75" s="9">
        <v>0</v>
      </c>
      <c r="CR75" s="8">
        <v>0</v>
      </c>
    </row>
    <row r="76" spans="1:96" x14ac:dyDescent="0.25">
      <c r="A76" s="12">
        <v>61</v>
      </c>
      <c r="B76" s="13" t="s">
        <v>131</v>
      </c>
      <c r="C76" s="12" t="s">
        <v>173</v>
      </c>
      <c r="D76" s="25" t="s">
        <v>171</v>
      </c>
      <c r="E76" s="25" t="s">
        <v>161</v>
      </c>
      <c r="F76" s="31" t="s">
        <v>172</v>
      </c>
      <c r="G76" s="8">
        <f t="shared" si="21"/>
        <v>0</v>
      </c>
      <c r="H76" s="8">
        <f t="shared" si="22"/>
        <v>0</v>
      </c>
      <c r="I76" s="9">
        <f t="shared" si="20"/>
        <v>0</v>
      </c>
      <c r="J76" s="8">
        <f t="shared" si="20"/>
        <v>0</v>
      </c>
      <c r="K76" s="9">
        <f t="shared" si="20"/>
        <v>0</v>
      </c>
      <c r="L76" s="8">
        <f t="shared" si="20"/>
        <v>0</v>
      </c>
      <c r="M76" s="9">
        <f t="shared" si="20"/>
        <v>0</v>
      </c>
      <c r="N76" s="8">
        <f t="shared" si="20"/>
        <v>0</v>
      </c>
      <c r="O76" s="9">
        <f t="shared" si="20"/>
        <v>0</v>
      </c>
      <c r="P76" s="8">
        <f t="shared" si="20"/>
        <v>0</v>
      </c>
      <c r="Q76" s="9">
        <f t="shared" si="20"/>
        <v>0</v>
      </c>
      <c r="R76" s="8">
        <f t="shared" si="20"/>
        <v>0</v>
      </c>
      <c r="S76" s="9">
        <f t="shared" si="20"/>
        <v>0</v>
      </c>
      <c r="T76" s="8">
        <f t="shared" si="20"/>
        <v>0</v>
      </c>
      <c r="U76" s="9">
        <f t="shared" si="20"/>
        <v>0</v>
      </c>
      <c r="V76" s="8">
        <f t="shared" si="20"/>
        <v>0</v>
      </c>
      <c r="W76" s="9">
        <f t="shared" si="20"/>
        <v>0</v>
      </c>
      <c r="X76" s="8">
        <f t="shared" si="18"/>
        <v>0</v>
      </c>
      <c r="Y76" s="8">
        <f t="shared" si="23"/>
        <v>0</v>
      </c>
      <c r="Z76" s="8">
        <f t="shared" si="24"/>
        <v>0</v>
      </c>
      <c r="AA76" s="9">
        <v>0</v>
      </c>
      <c r="AB76" s="8">
        <v>0</v>
      </c>
      <c r="AC76" s="9">
        <v>0</v>
      </c>
      <c r="AD76" s="8">
        <v>0</v>
      </c>
      <c r="AE76" s="9">
        <v>0</v>
      </c>
      <c r="AF76" s="8">
        <v>0</v>
      </c>
      <c r="AG76" s="9">
        <v>0</v>
      </c>
      <c r="AH76" s="8">
        <v>0</v>
      </c>
      <c r="AI76" s="9">
        <v>0</v>
      </c>
      <c r="AJ76" s="40">
        <v>0</v>
      </c>
      <c r="AK76" s="9"/>
      <c r="AL76" s="8"/>
      <c r="AM76" s="9">
        <v>0</v>
      </c>
      <c r="AN76" s="40">
        <v>0</v>
      </c>
      <c r="AO76" s="9"/>
      <c r="AP76" s="8">
        <v>0</v>
      </c>
      <c r="AQ76" s="8">
        <f t="shared" si="25"/>
        <v>0</v>
      </c>
      <c r="AR76" s="8">
        <f t="shared" si="26"/>
        <v>0</v>
      </c>
      <c r="AS76" s="9">
        <v>0</v>
      </c>
      <c r="AT76" s="8">
        <v>0</v>
      </c>
      <c r="AU76" s="9">
        <v>0</v>
      </c>
      <c r="AV76" s="8">
        <v>0</v>
      </c>
      <c r="AW76" s="9">
        <v>0</v>
      </c>
      <c r="AX76" s="8">
        <v>0</v>
      </c>
      <c r="AY76" s="9">
        <v>0</v>
      </c>
      <c r="AZ76" s="8">
        <v>0</v>
      </c>
      <c r="BA76" s="9">
        <v>0</v>
      </c>
      <c r="BB76" s="40">
        <v>0</v>
      </c>
      <c r="BC76" s="9"/>
      <c r="BD76" s="8"/>
      <c r="BE76" s="9">
        <v>0</v>
      </c>
      <c r="BF76" s="40">
        <v>0</v>
      </c>
      <c r="BG76" s="9"/>
      <c r="BH76" s="8">
        <v>0</v>
      </c>
      <c r="BI76" s="8">
        <f t="shared" si="27"/>
        <v>0</v>
      </c>
      <c r="BJ76" s="8">
        <f t="shared" si="28"/>
        <v>0</v>
      </c>
      <c r="BK76" s="9">
        <v>0</v>
      </c>
      <c r="BL76" s="8">
        <v>0</v>
      </c>
      <c r="BM76" s="9">
        <v>0</v>
      </c>
      <c r="BN76" s="8">
        <v>0</v>
      </c>
      <c r="BO76" s="9">
        <v>0</v>
      </c>
      <c r="BP76" s="8">
        <v>0</v>
      </c>
      <c r="BQ76" s="9">
        <v>0</v>
      </c>
      <c r="BR76" s="8">
        <v>0</v>
      </c>
      <c r="BS76" s="9">
        <v>0</v>
      </c>
      <c r="BT76" s="40">
        <v>0</v>
      </c>
      <c r="BU76" s="9"/>
      <c r="BV76" s="8"/>
      <c r="BW76" s="9">
        <v>0</v>
      </c>
      <c r="BX76" s="40">
        <v>0</v>
      </c>
      <c r="BY76" s="9">
        <v>0</v>
      </c>
      <c r="BZ76" s="8">
        <v>0</v>
      </c>
      <c r="CA76" s="8">
        <f t="shared" si="29"/>
        <v>0</v>
      </c>
      <c r="CB76" s="8">
        <f t="shared" si="30"/>
        <v>0</v>
      </c>
      <c r="CC76" s="9">
        <v>0</v>
      </c>
      <c r="CD76" s="8">
        <v>0</v>
      </c>
      <c r="CE76" s="9">
        <v>0</v>
      </c>
      <c r="CF76" s="8">
        <v>0</v>
      </c>
      <c r="CG76" s="9">
        <v>0</v>
      </c>
      <c r="CH76" s="8">
        <v>0</v>
      </c>
      <c r="CI76" s="9">
        <v>0</v>
      </c>
      <c r="CJ76" s="8">
        <v>0</v>
      </c>
      <c r="CK76" s="9">
        <v>0</v>
      </c>
      <c r="CL76" s="40">
        <v>0</v>
      </c>
      <c r="CM76" s="9"/>
      <c r="CN76" s="8"/>
      <c r="CO76" s="9">
        <v>0</v>
      </c>
      <c r="CP76" s="40">
        <v>0</v>
      </c>
      <c r="CQ76" s="9">
        <v>0</v>
      </c>
      <c r="CR76" s="8">
        <v>0</v>
      </c>
    </row>
    <row r="77" spans="1:96" x14ac:dyDescent="0.25">
      <c r="A77" s="12">
        <v>62</v>
      </c>
      <c r="B77" s="18" t="s">
        <v>132</v>
      </c>
      <c r="C77" s="12">
        <v>330406</v>
      </c>
      <c r="D77" s="25" t="s">
        <v>171</v>
      </c>
      <c r="E77" s="25" t="s">
        <v>161</v>
      </c>
      <c r="F77" s="31" t="s">
        <v>172</v>
      </c>
      <c r="G77" s="8">
        <f t="shared" si="21"/>
        <v>151066.35999999999</v>
      </c>
      <c r="H77" s="8">
        <f t="shared" si="22"/>
        <v>151066.35999999999</v>
      </c>
      <c r="I77" s="9">
        <f t="shared" si="20"/>
        <v>450</v>
      </c>
      <c r="J77" s="8">
        <f t="shared" si="20"/>
        <v>44427.82</v>
      </c>
      <c r="K77" s="9">
        <f t="shared" si="20"/>
        <v>0</v>
      </c>
      <c r="L77" s="8">
        <f t="shared" si="20"/>
        <v>0</v>
      </c>
      <c r="M77" s="9">
        <f t="shared" si="20"/>
        <v>131</v>
      </c>
      <c r="N77" s="8">
        <f t="shared" si="20"/>
        <v>106638.54</v>
      </c>
      <c r="O77" s="9">
        <f t="shared" si="20"/>
        <v>0</v>
      </c>
      <c r="P77" s="8">
        <f t="shared" si="20"/>
        <v>0</v>
      </c>
      <c r="Q77" s="9">
        <f t="shared" si="20"/>
        <v>0</v>
      </c>
      <c r="R77" s="8">
        <f t="shared" si="20"/>
        <v>0</v>
      </c>
      <c r="S77" s="9">
        <f t="shared" si="20"/>
        <v>0</v>
      </c>
      <c r="T77" s="8">
        <f t="shared" si="20"/>
        <v>0</v>
      </c>
      <c r="U77" s="9">
        <f t="shared" si="20"/>
        <v>0</v>
      </c>
      <c r="V77" s="8">
        <f t="shared" si="20"/>
        <v>0</v>
      </c>
      <c r="W77" s="9">
        <f t="shared" si="20"/>
        <v>0</v>
      </c>
      <c r="X77" s="8">
        <f t="shared" si="18"/>
        <v>0</v>
      </c>
      <c r="Y77" s="8">
        <f t="shared" si="23"/>
        <v>37766.6</v>
      </c>
      <c r="Z77" s="8">
        <f t="shared" si="24"/>
        <v>37766.6</v>
      </c>
      <c r="AA77" s="9">
        <v>113</v>
      </c>
      <c r="AB77" s="8">
        <v>11106.96</v>
      </c>
      <c r="AC77" s="9">
        <v>0</v>
      </c>
      <c r="AD77" s="8">
        <v>0</v>
      </c>
      <c r="AE77" s="9">
        <v>33</v>
      </c>
      <c r="AF77" s="8">
        <v>26659.64</v>
      </c>
      <c r="AG77" s="9">
        <v>0</v>
      </c>
      <c r="AH77" s="8">
        <v>0</v>
      </c>
      <c r="AI77" s="9">
        <v>0</v>
      </c>
      <c r="AJ77" s="40">
        <v>0</v>
      </c>
      <c r="AK77" s="9"/>
      <c r="AL77" s="8"/>
      <c r="AM77" s="9">
        <v>0</v>
      </c>
      <c r="AN77" s="40">
        <v>0</v>
      </c>
      <c r="AO77" s="9"/>
      <c r="AP77" s="8">
        <v>0</v>
      </c>
      <c r="AQ77" s="8">
        <f t="shared" si="25"/>
        <v>37766.6</v>
      </c>
      <c r="AR77" s="8">
        <f t="shared" si="26"/>
        <v>37766.6</v>
      </c>
      <c r="AS77" s="9">
        <v>113</v>
      </c>
      <c r="AT77" s="8">
        <v>11106.96</v>
      </c>
      <c r="AU77" s="9">
        <v>0</v>
      </c>
      <c r="AV77" s="8">
        <v>0</v>
      </c>
      <c r="AW77" s="9">
        <v>33</v>
      </c>
      <c r="AX77" s="8">
        <v>26659.64</v>
      </c>
      <c r="AY77" s="9">
        <v>0</v>
      </c>
      <c r="AZ77" s="8">
        <v>0</v>
      </c>
      <c r="BA77" s="9">
        <v>0</v>
      </c>
      <c r="BB77" s="40">
        <v>0</v>
      </c>
      <c r="BC77" s="9"/>
      <c r="BD77" s="8"/>
      <c r="BE77" s="9">
        <v>0</v>
      </c>
      <c r="BF77" s="40">
        <v>0</v>
      </c>
      <c r="BG77" s="9"/>
      <c r="BH77" s="8">
        <v>0</v>
      </c>
      <c r="BI77" s="8">
        <f t="shared" si="27"/>
        <v>37766.6</v>
      </c>
      <c r="BJ77" s="8">
        <f t="shared" si="28"/>
        <v>37766.6</v>
      </c>
      <c r="BK77" s="9">
        <v>113</v>
      </c>
      <c r="BL77" s="8">
        <v>11106.96</v>
      </c>
      <c r="BM77" s="9">
        <v>0</v>
      </c>
      <c r="BN77" s="8">
        <v>0</v>
      </c>
      <c r="BO77" s="9">
        <v>33</v>
      </c>
      <c r="BP77" s="8">
        <v>26659.64</v>
      </c>
      <c r="BQ77" s="9">
        <v>0</v>
      </c>
      <c r="BR77" s="8">
        <v>0</v>
      </c>
      <c r="BS77" s="9">
        <v>0</v>
      </c>
      <c r="BT77" s="40">
        <v>0</v>
      </c>
      <c r="BU77" s="9"/>
      <c r="BV77" s="8"/>
      <c r="BW77" s="9">
        <v>0</v>
      </c>
      <c r="BX77" s="40">
        <v>0</v>
      </c>
      <c r="BY77" s="9">
        <v>0</v>
      </c>
      <c r="BZ77" s="8">
        <v>0</v>
      </c>
      <c r="CA77" s="8">
        <f t="shared" si="29"/>
        <v>37766.559999999998</v>
      </c>
      <c r="CB77" s="8">
        <f t="shared" si="30"/>
        <v>37766.559999999998</v>
      </c>
      <c r="CC77" s="9">
        <v>111</v>
      </c>
      <c r="CD77" s="8">
        <v>11106.94</v>
      </c>
      <c r="CE77" s="9">
        <v>0</v>
      </c>
      <c r="CF77" s="8">
        <v>0</v>
      </c>
      <c r="CG77" s="9">
        <v>32</v>
      </c>
      <c r="CH77" s="8">
        <v>26659.62</v>
      </c>
      <c r="CI77" s="9">
        <v>0</v>
      </c>
      <c r="CJ77" s="8">
        <v>0</v>
      </c>
      <c r="CK77" s="9">
        <v>0</v>
      </c>
      <c r="CL77" s="40">
        <v>0</v>
      </c>
      <c r="CM77" s="9"/>
      <c r="CN77" s="8"/>
      <c r="CO77" s="9">
        <v>0</v>
      </c>
      <c r="CP77" s="40">
        <v>0</v>
      </c>
      <c r="CQ77" s="9">
        <v>0</v>
      </c>
      <c r="CR77" s="8">
        <v>0</v>
      </c>
    </row>
    <row r="78" spans="1:96" x14ac:dyDescent="0.25">
      <c r="A78" s="12"/>
      <c r="B78" s="17" t="s">
        <v>54</v>
      </c>
      <c r="C78" s="12"/>
      <c r="D78" s="25"/>
      <c r="E78" s="25" t="s">
        <v>155</v>
      </c>
      <c r="F78" s="31"/>
      <c r="G78" s="8">
        <f t="shared" si="21"/>
        <v>0</v>
      </c>
      <c r="H78" s="8">
        <f t="shared" si="22"/>
        <v>0</v>
      </c>
      <c r="I78" s="9">
        <f t="shared" si="20"/>
        <v>0</v>
      </c>
      <c r="J78" s="8">
        <f t="shared" si="20"/>
        <v>0</v>
      </c>
      <c r="K78" s="9">
        <f t="shared" si="20"/>
        <v>0</v>
      </c>
      <c r="L78" s="8">
        <f t="shared" si="20"/>
        <v>0</v>
      </c>
      <c r="M78" s="9">
        <f t="shared" si="20"/>
        <v>0</v>
      </c>
      <c r="N78" s="8">
        <f t="shared" si="20"/>
        <v>0</v>
      </c>
      <c r="O78" s="9">
        <f t="shared" si="20"/>
        <v>0</v>
      </c>
      <c r="P78" s="8">
        <f t="shared" si="20"/>
        <v>0</v>
      </c>
      <c r="Q78" s="9">
        <f t="shared" si="20"/>
        <v>0</v>
      </c>
      <c r="R78" s="8">
        <f t="shared" si="20"/>
        <v>0</v>
      </c>
      <c r="S78" s="9">
        <f t="shared" si="20"/>
        <v>0</v>
      </c>
      <c r="T78" s="8">
        <f t="shared" si="20"/>
        <v>0</v>
      </c>
      <c r="U78" s="9">
        <f t="shared" si="20"/>
        <v>0</v>
      </c>
      <c r="V78" s="8">
        <f t="shared" si="20"/>
        <v>0</v>
      </c>
      <c r="W78" s="9">
        <f t="shared" si="20"/>
        <v>0</v>
      </c>
      <c r="X78" s="8">
        <f t="shared" si="18"/>
        <v>0</v>
      </c>
      <c r="Y78" s="8">
        <f t="shared" si="23"/>
        <v>0</v>
      </c>
      <c r="Z78" s="8">
        <f t="shared" si="24"/>
        <v>0</v>
      </c>
      <c r="AA78" s="9">
        <v>0</v>
      </c>
      <c r="AB78" s="8">
        <v>0</v>
      </c>
      <c r="AC78" s="9">
        <v>0</v>
      </c>
      <c r="AD78" s="8">
        <v>0</v>
      </c>
      <c r="AE78" s="9">
        <v>0</v>
      </c>
      <c r="AF78" s="8">
        <v>0</v>
      </c>
      <c r="AG78" s="9">
        <v>0</v>
      </c>
      <c r="AH78" s="8">
        <v>0</v>
      </c>
      <c r="AI78" s="9">
        <v>0</v>
      </c>
      <c r="AJ78" s="40">
        <v>0</v>
      </c>
      <c r="AK78" s="9"/>
      <c r="AL78" s="8"/>
      <c r="AM78" s="9">
        <v>0</v>
      </c>
      <c r="AN78" s="40">
        <v>0</v>
      </c>
      <c r="AO78" s="9"/>
      <c r="AP78" s="8">
        <v>0</v>
      </c>
      <c r="AQ78" s="8">
        <f t="shared" si="25"/>
        <v>0</v>
      </c>
      <c r="AR78" s="8">
        <f t="shared" si="26"/>
        <v>0</v>
      </c>
      <c r="AS78" s="9">
        <v>0</v>
      </c>
      <c r="AT78" s="8">
        <v>0</v>
      </c>
      <c r="AU78" s="9">
        <v>0</v>
      </c>
      <c r="AV78" s="8">
        <v>0</v>
      </c>
      <c r="AW78" s="9">
        <v>0</v>
      </c>
      <c r="AX78" s="8">
        <v>0</v>
      </c>
      <c r="AY78" s="9">
        <v>0</v>
      </c>
      <c r="AZ78" s="8">
        <v>0</v>
      </c>
      <c r="BA78" s="9">
        <v>0</v>
      </c>
      <c r="BB78" s="40">
        <v>0</v>
      </c>
      <c r="BC78" s="9"/>
      <c r="BD78" s="8"/>
      <c r="BE78" s="9">
        <v>0</v>
      </c>
      <c r="BF78" s="40">
        <v>0</v>
      </c>
      <c r="BG78" s="9"/>
      <c r="BH78" s="8">
        <v>0</v>
      </c>
      <c r="BI78" s="8">
        <f t="shared" si="27"/>
        <v>0</v>
      </c>
      <c r="BJ78" s="8">
        <f t="shared" si="28"/>
        <v>0</v>
      </c>
      <c r="BK78" s="9">
        <v>0</v>
      </c>
      <c r="BL78" s="8">
        <v>0</v>
      </c>
      <c r="BM78" s="9">
        <v>0</v>
      </c>
      <c r="BN78" s="8">
        <v>0</v>
      </c>
      <c r="BO78" s="9">
        <v>0</v>
      </c>
      <c r="BP78" s="8">
        <v>0</v>
      </c>
      <c r="BQ78" s="9">
        <v>0</v>
      </c>
      <c r="BR78" s="8">
        <v>0</v>
      </c>
      <c r="BS78" s="9">
        <v>0</v>
      </c>
      <c r="BT78" s="40">
        <v>0</v>
      </c>
      <c r="BU78" s="9"/>
      <c r="BV78" s="8"/>
      <c r="BW78" s="9">
        <v>0</v>
      </c>
      <c r="BX78" s="40">
        <v>0</v>
      </c>
      <c r="BY78" s="9">
        <v>0</v>
      </c>
      <c r="BZ78" s="8">
        <v>0</v>
      </c>
      <c r="CA78" s="8">
        <f t="shared" si="29"/>
        <v>0</v>
      </c>
      <c r="CB78" s="8">
        <f t="shared" si="30"/>
        <v>0</v>
      </c>
      <c r="CC78" s="9">
        <v>0</v>
      </c>
      <c r="CD78" s="8">
        <v>0</v>
      </c>
      <c r="CE78" s="9">
        <v>0</v>
      </c>
      <c r="CF78" s="8">
        <v>0</v>
      </c>
      <c r="CG78" s="9">
        <v>0</v>
      </c>
      <c r="CH78" s="8">
        <v>0</v>
      </c>
      <c r="CI78" s="9">
        <v>0</v>
      </c>
      <c r="CJ78" s="8">
        <v>0</v>
      </c>
      <c r="CK78" s="9">
        <v>0</v>
      </c>
      <c r="CL78" s="40">
        <v>0</v>
      </c>
      <c r="CM78" s="9"/>
      <c r="CN78" s="8"/>
      <c r="CO78" s="9">
        <v>0</v>
      </c>
      <c r="CP78" s="40">
        <v>0</v>
      </c>
      <c r="CQ78" s="9">
        <v>0</v>
      </c>
      <c r="CR78" s="8">
        <v>0</v>
      </c>
    </row>
    <row r="79" spans="1:96" x14ac:dyDescent="0.25">
      <c r="A79" s="12">
        <v>63</v>
      </c>
      <c r="B79" s="18" t="s">
        <v>55</v>
      </c>
      <c r="C79" s="12">
        <v>330038</v>
      </c>
      <c r="D79" s="25" t="s">
        <v>158</v>
      </c>
      <c r="E79" s="25" t="s">
        <v>155</v>
      </c>
      <c r="F79" s="31" t="s">
        <v>159</v>
      </c>
      <c r="G79" s="8">
        <f t="shared" si="21"/>
        <v>54539648.270000003</v>
      </c>
      <c r="H79" s="8">
        <f t="shared" si="22"/>
        <v>34392852.490000002</v>
      </c>
      <c r="I79" s="9">
        <f t="shared" si="20"/>
        <v>23809</v>
      </c>
      <c r="J79" s="8">
        <f t="shared" si="20"/>
        <v>20436074.920000002</v>
      </c>
      <c r="K79" s="9">
        <f t="shared" si="20"/>
        <v>3924</v>
      </c>
      <c r="L79" s="8">
        <f t="shared" si="20"/>
        <v>1604486.36</v>
      </c>
      <c r="M79" s="9">
        <f t="shared" si="20"/>
        <v>9431</v>
      </c>
      <c r="N79" s="8">
        <f t="shared" si="20"/>
        <v>12352291.210000001</v>
      </c>
      <c r="O79" s="9">
        <f t="shared" si="20"/>
        <v>443</v>
      </c>
      <c r="P79" s="8">
        <f t="shared" si="20"/>
        <v>3386975.97</v>
      </c>
      <c r="Q79" s="9">
        <f t="shared" si="20"/>
        <v>832</v>
      </c>
      <c r="R79" s="8">
        <f t="shared" si="20"/>
        <v>10501762.18</v>
      </c>
      <c r="S79" s="9">
        <f t="shared" si="20"/>
        <v>0</v>
      </c>
      <c r="T79" s="8">
        <f t="shared" si="20"/>
        <v>0</v>
      </c>
      <c r="U79" s="9">
        <f t="shared" si="20"/>
        <v>0</v>
      </c>
      <c r="V79" s="8">
        <f t="shared" si="20"/>
        <v>0</v>
      </c>
      <c r="W79" s="9">
        <f t="shared" si="20"/>
        <v>2647</v>
      </c>
      <c r="X79" s="8">
        <f t="shared" si="18"/>
        <v>6258057.6299999999</v>
      </c>
      <c r="Y79" s="8">
        <f t="shared" si="23"/>
        <v>13851331.699999999</v>
      </c>
      <c r="Z79" s="8">
        <f t="shared" si="24"/>
        <v>8814632.75</v>
      </c>
      <c r="AA79" s="9">
        <v>5952</v>
      </c>
      <c r="AB79" s="8">
        <v>5219392.74</v>
      </c>
      <c r="AC79" s="9">
        <v>981</v>
      </c>
      <c r="AD79" s="8">
        <v>401121.59</v>
      </c>
      <c r="AE79" s="9">
        <v>2358</v>
      </c>
      <c r="AF79" s="8">
        <v>3194118.42</v>
      </c>
      <c r="AG79" s="9">
        <v>111</v>
      </c>
      <c r="AH79" s="8">
        <v>846743.99</v>
      </c>
      <c r="AI79" s="9">
        <v>208</v>
      </c>
      <c r="AJ79" s="40">
        <v>2625440.5499999998</v>
      </c>
      <c r="AK79" s="9"/>
      <c r="AL79" s="8"/>
      <c r="AM79" s="9">
        <v>0</v>
      </c>
      <c r="AN79" s="40">
        <v>0</v>
      </c>
      <c r="AO79" s="9">
        <v>662</v>
      </c>
      <c r="AP79" s="8">
        <v>1564514.41</v>
      </c>
      <c r="AQ79" s="8">
        <f t="shared" si="25"/>
        <v>13851331.699999999</v>
      </c>
      <c r="AR79" s="8">
        <f t="shared" si="26"/>
        <v>8814632.75</v>
      </c>
      <c r="AS79" s="9">
        <v>5952</v>
      </c>
      <c r="AT79" s="8">
        <v>5219392.74</v>
      </c>
      <c r="AU79" s="9">
        <v>981</v>
      </c>
      <c r="AV79" s="8">
        <v>401121.59</v>
      </c>
      <c r="AW79" s="9">
        <v>2358</v>
      </c>
      <c r="AX79" s="8">
        <v>3194118.42</v>
      </c>
      <c r="AY79" s="9">
        <v>111</v>
      </c>
      <c r="AZ79" s="8">
        <v>846743.99</v>
      </c>
      <c r="BA79" s="9">
        <v>208</v>
      </c>
      <c r="BB79" s="40">
        <v>2625440.5499999998</v>
      </c>
      <c r="BC79" s="9"/>
      <c r="BD79" s="8"/>
      <c r="BE79" s="9">
        <v>0</v>
      </c>
      <c r="BF79" s="40">
        <v>0</v>
      </c>
      <c r="BG79" s="9">
        <v>662</v>
      </c>
      <c r="BH79" s="8">
        <v>1564514.41</v>
      </c>
      <c r="BI79" s="8">
        <f t="shared" si="27"/>
        <v>13851331.699999999</v>
      </c>
      <c r="BJ79" s="8">
        <f t="shared" si="28"/>
        <v>8814632.75</v>
      </c>
      <c r="BK79" s="9">
        <v>5952</v>
      </c>
      <c r="BL79" s="8">
        <v>5219392.74</v>
      </c>
      <c r="BM79" s="9">
        <v>981</v>
      </c>
      <c r="BN79" s="8">
        <v>401121.59</v>
      </c>
      <c r="BO79" s="9">
        <v>2358</v>
      </c>
      <c r="BP79" s="8">
        <v>3194118.42</v>
      </c>
      <c r="BQ79" s="9">
        <v>111</v>
      </c>
      <c r="BR79" s="8">
        <v>846743.99</v>
      </c>
      <c r="BS79" s="9">
        <v>208</v>
      </c>
      <c r="BT79" s="40">
        <v>2625440.5499999998</v>
      </c>
      <c r="BU79" s="9"/>
      <c r="BV79" s="8"/>
      <c r="BW79" s="9">
        <v>0</v>
      </c>
      <c r="BX79" s="40">
        <v>0</v>
      </c>
      <c r="BY79" s="9">
        <v>662</v>
      </c>
      <c r="BZ79" s="8">
        <v>1564514.41</v>
      </c>
      <c r="CA79" s="8">
        <f t="shared" si="29"/>
        <v>12985653.17</v>
      </c>
      <c r="CB79" s="8">
        <f t="shared" si="30"/>
        <v>7948954.2400000002</v>
      </c>
      <c r="CC79" s="9">
        <v>5953</v>
      </c>
      <c r="CD79" s="8">
        <v>4777896.7</v>
      </c>
      <c r="CE79" s="9">
        <v>981</v>
      </c>
      <c r="CF79" s="8">
        <v>401121.59</v>
      </c>
      <c r="CG79" s="9">
        <v>2357</v>
      </c>
      <c r="CH79" s="8">
        <v>2769935.95</v>
      </c>
      <c r="CI79" s="9">
        <v>110</v>
      </c>
      <c r="CJ79" s="8">
        <v>846744</v>
      </c>
      <c r="CK79" s="9">
        <v>208</v>
      </c>
      <c r="CL79" s="40">
        <v>2625440.5299999998</v>
      </c>
      <c r="CM79" s="9"/>
      <c r="CN79" s="8"/>
      <c r="CO79" s="9">
        <v>0</v>
      </c>
      <c r="CP79" s="40">
        <v>0</v>
      </c>
      <c r="CQ79" s="9">
        <v>661</v>
      </c>
      <c r="CR79" s="8">
        <v>1564514.4</v>
      </c>
    </row>
    <row r="80" spans="1:96" x14ac:dyDescent="0.25">
      <c r="A80" s="12"/>
      <c r="B80" s="17" t="s">
        <v>56</v>
      </c>
      <c r="C80" s="12"/>
      <c r="D80" s="25"/>
      <c r="E80" s="25"/>
      <c r="F80" s="31"/>
      <c r="G80" s="8">
        <f t="shared" si="21"/>
        <v>0</v>
      </c>
      <c r="H80" s="8">
        <f t="shared" si="22"/>
        <v>0</v>
      </c>
      <c r="I80" s="9">
        <f t="shared" si="20"/>
        <v>0</v>
      </c>
      <c r="J80" s="8">
        <f t="shared" si="20"/>
        <v>0</v>
      </c>
      <c r="K80" s="9">
        <f t="shared" si="20"/>
        <v>0</v>
      </c>
      <c r="L80" s="8">
        <f t="shared" si="20"/>
        <v>0</v>
      </c>
      <c r="M80" s="9">
        <f t="shared" si="20"/>
        <v>0</v>
      </c>
      <c r="N80" s="8">
        <f t="shared" si="20"/>
        <v>0</v>
      </c>
      <c r="O80" s="9">
        <f t="shared" si="20"/>
        <v>0</v>
      </c>
      <c r="P80" s="8">
        <f t="shared" si="20"/>
        <v>0</v>
      </c>
      <c r="Q80" s="9">
        <f t="shared" si="20"/>
        <v>0</v>
      </c>
      <c r="R80" s="8">
        <f t="shared" si="20"/>
        <v>0</v>
      </c>
      <c r="S80" s="9">
        <f t="shared" si="20"/>
        <v>0</v>
      </c>
      <c r="T80" s="8">
        <f t="shared" si="20"/>
        <v>0</v>
      </c>
      <c r="U80" s="9">
        <f t="shared" si="20"/>
        <v>0</v>
      </c>
      <c r="V80" s="8">
        <f t="shared" si="20"/>
        <v>0</v>
      </c>
      <c r="W80" s="9">
        <f t="shared" si="20"/>
        <v>0</v>
      </c>
      <c r="X80" s="8">
        <f t="shared" si="18"/>
        <v>0</v>
      </c>
      <c r="Y80" s="8">
        <f t="shared" si="23"/>
        <v>0</v>
      </c>
      <c r="Z80" s="8">
        <f t="shared" si="24"/>
        <v>0</v>
      </c>
      <c r="AA80" s="9">
        <v>0</v>
      </c>
      <c r="AB80" s="8">
        <v>0</v>
      </c>
      <c r="AC80" s="9">
        <v>0</v>
      </c>
      <c r="AD80" s="8">
        <v>0</v>
      </c>
      <c r="AE80" s="9">
        <v>0</v>
      </c>
      <c r="AF80" s="8">
        <v>0</v>
      </c>
      <c r="AG80" s="9">
        <v>0</v>
      </c>
      <c r="AH80" s="8">
        <v>0</v>
      </c>
      <c r="AI80" s="9">
        <v>0</v>
      </c>
      <c r="AJ80" s="40">
        <v>0</v>
      </c>
      <c r="AK80" s="9"/>
      <c r="AL80" s="8"/>
      <c r="AM80" s="9">
        <v>0</v>
      </c>
      <c r="AN80" s="40">
        <v>0</v>
      </c>
      <c r="AO80" s="9"/>
      <c r="AP80" s="8">
        <v>0</v>
      </c>
      <c r="AQ80" s="8">
        <f t="shared" si="25"/>
        <v>0</v>
      </c>
      <c r="AR80" s="8">
        <f t="shared" si="26"/>
        <v>0</v>
      </c>
      <c r="AS80" s="9">
        <v>0</v>
      </c>
      <c r="AT80" s="8">
        <v>0</v>
      </c>
      <c r="AU80" s="9">
        <v>0</v>
      </c>
      <c r="AV80" s="8">
        <v>0</v>
      </c>
      <c r="AW80" s="9">
        <v>0</v>
      </c>
      <c r="AX80" s="8">
        <v>0</v>
      </c>
      <c r="AY80" s="9">
        <v>0</v>
      </c>
      <c r="AZ80" s="8">
        <v>0</v>
      </c>
      <c r="BA80" s="9">
        <v>0</v>
      </c>
      <c r="BB80" s="40">
        <v>0</v>
      </c>
      <c r="BC80" s="9"/>
      <c r="BD80" s="8"/>
      <c r="BE80" s="9">
        <v>0</v>
      </c>
      <c r="BF80" s="40">
        <v>0</v>
      </c>
      <c r="BG80" s="9"/>
      <c r="BH80" s="8">
        <v>0</v>
      </c>
      <c r="BI80" s="8">
        <f t="shared" si="27"/>
        <v>0</v>
      </c>
      <c r="BJ80" s="8">
        <f t="shared" si="28"/>
        <v>0</v>
      </c>
      <c r="BK80" s="9">
        <v>0</v>
      </c>
      <c r="BL80" s="8">
        <v>0</v>
      </c>
      <c r="BM80" s="9">
        <v>0</v>
      </c>
      <c r="BN80" s="8">
        <v>0</v>
      </c>
      <c r="BO80" s="9">
        <v>0</v>
      </c>
      <c r="BP80" s="8">
        <v>0</v>
      </c>
      <c r="BQ80" s="9">
        <v>0</v>
      </c>
      <c r="BR80" s="8">
        <v>0</v>
      </c>
      <c r="BS80" s="9">
        <v>0</v>
      </c>
      <c r="BT80" s="40">
        <v>0</v>
      </c>
      <c r="BU80" s="9"/>
      <c r="BV80" s="8"/>
      <c r="BW80" s="9">
        <v>0</v>
      </c>
      <c r="BX80" s="40">
        <v>0</v>
      </c>
      <c r="BY80" s="9">
        <v>0</v>
      </c>
      <c r="BZ80" s="8">
        <v>0</v>
      </c>
      <c r="CA80" s="8">
        <f t="shared" si="29"/>
        <v>0</v>
      </c>
      <c r="CB80" s="8">
        <f t="shared" si="30"/>
        <v>0</v>
      </c>
      <c r="CC80" s="9">
        <v>0</v>
      </c>
      <c r="CD80" s="8">
        <v>0</v>
      </c>
      <c r="CE80" s="9">
        <v>0</v>
      </c>
      <c r="CF80" s="8">
        <v>0</v>
      </c>
      <c r="CG80" s="9">
        <v>0</v>
      </c>
      <c r="CH80" s="8">
        <v>0</v>
      </c>
      <c r="CI80" s="9">
        <v>0</v>
      </c>
      <c r="CJ80" s="8">
        <v>0</v>
      </c>
      <c r="CK80" s="9">
        <v>0</v>
      </c>
      <c r="CL80" s="40">
        <v>0</v>
      </c>
      <c r="CM80" s="9"/>
      <c r="CN80" s="8"/>
      <c r="CO80" s="9">
        <v>0</v>
      </c>
      <c r="CP80" s="40">
        <v>0</v>
      </c>
      <c r="CQ80" s="9">
        <v>0</v>
      </c>
      <c r="CR80" s="8">
        <v>0</v>
      </c>
    </row>
    <row r="81" spans="1:96" x14ac:dyDescent="0.25">
      <c r="A81" s="12">
        <v>64</v>
      </c>
      <c r="B81" s="18" t="s">
        <v>57</v>
      </c>
      <c r="C81" s="12">
        <v>330040</v>
      </c>
      <c r="D81" s="25" t="s">
        <v>164</v>
      </c>
      <c r="E81" s="25" t="s">
        <v>155</v>
      </c>
      <c r="F81" s="31" t="s">
        <v>165</v>
      </c>
      <c r="G81" s="8">
        <f t="shared" si="21"/>
        <v>43528672.270000003</v>
      </c>
      <c r="H81" s="8">
        <f t="shared" si="22"/>
        <v>19920986.600000001</v>
      </c>
      <c r="I81" s="9">
        <f t="shared" si="20"/>
        <v>22099</v>
      </c>
      <c r="J81" s="8">
        <f t="shared" si="20"/>
        <v>10905710.289999999</v>
      </c>
      <c r="K81" s="9">
        <f t="shared" si="20"/>
        <v>2941</v>
      </c>
      <c r="L81" s="8">
        <f t="shared" si="20"/>
        <v>1323671.32</v>
      </c>
      <c r="M81" s="9">
        <f t="shared" si="20"/>
        <v>12212</v>
      </c>
      <c r="N81" s="8">
        <f t="shared" si="20"/>
        <v>7691604.9900000002</v>
      </c>
      <c r="O81" s="9">
        <f t="shared" si="20"/>
        <v>196</v>
      </c>
      <c r="P81" s="8">
        <f t="shared" si="20"/>
        <v>6814034.8700000001</v>
      </c>
      <c r="Q81" s="9">
        <f t="shared" si="20"/>
        <v>532</v>
      </c>
      <c r="R81" s="8">
        <f t="shared" si="20"/>
        <v>10158496.6</v>
      </c>
      <c r="S81" s="9">
        <f t="shared" si="20"/>
        <v>0</v>
      </c>
      <c r="T81" s="8">
        <f t="shared" si="20"/>
        <v>0</v>
      </c>
      <c r="U81" s="9">
        <f t="shared" si="20"/>
        <v>0</v>
      </c>
      <c r="V81" s="8">
        <f t="shared" si="20"/>
        <v>0</v>
      </c>
      <c r="W81" s="9">
        <f t="shared" si="20"/>
        <v>2220</v>
      </c>
      <c r="X81" s="8">
        <f t="shared" si="18"/>
        <v>6635154.2000000002</v>
      </c>
      <c r="Y81" s="8">
        <f t="shared" si="23"/>
        <v>10969573.550000001</v>
      </c>
      <c r="Z81" s="8">
        <f t="shared" si="24"/>
        <v>5077904.63</v>
      </c>
      <c r="AA81" s="9">
        <v>5525</v>
      </c>
      <c r="AB81" s="8">
        <v>2772326.82</v>
      </c>
      <c r="AC81" s="9">
        <v>735</v>
      </c>
      <c r="AD81" s="8">
        <v>330917.83</v>
      </c>
      <c r="AE81" s="9">
        <v>3053</v>
      </c>
      <c r="AF81" s="8">
        <v>1974659.98</v>
      </c>
      <c r="AG81" s="9">
        <v>49</v>
      </c>
      <c r="AH81" s="8">
        <v>1703508.72</v>
      </c>
      <c r="AI81" s="9">
        <v>133</v>
      </c>
      <c r="AJ81" s="40">
        <v>2539624.15</v>
      </c>
      <c r="AK81" s="9"/>
      <c r="AL81" s="8"/>
      <c r="AM81" s="9">
        <v>0</v>
      </c>
      <c r="AN81" s="40">
        <v>0</v>
      </c>
      <c r="AO81" s="9">
        <v>555</v>
      </c>
      <c r="AP81" s="8">
        <v>1648536.05</v>
      </c>
      <c r="AQ81" s="8">
        <f t="shared" si="25"/>
        <v>10969573.550000001</v>
      </c>
      <c r="AR81" s="8">
        <f t="shared" si="26"/>
        <v>5077904.63</v>
      </c>
      <c r="AS81" s="9">
        <v>5525</v>
      </c>
      <c r="AT81" s="8">
        <v>2772326.82</v>
      </c>
      <c r="AU81" s="9">
        <v>735</v>
      </c>
      <c r="AV81" s="8">
        <v>330917.83</v>
      </c>
      <c r="AW81" s="9">
        <v>3053</v>
      </c>
      <c r="AX81" s="8">
        <v>1974659.98</v>
      </c>
      <c r="AY81" s="9">
        <v>49</v>
      </c>
      <c r="AZ81" s="8">
        <v>1703508.72</v>
      </c>
      <c r="BA81" s="9">
        <v>133</v>
      </c>
      <c r="BB81" s="40">
        <v>2539624.15</v>
      </c>
      <c r="BC81" s="9"/>
      <c r="BD81" s="8"/>
      <c r="BE81" s="9">
        <v>0</v>
      </c>
      <c r="BF81" s="40">
        <v>0</v>
      </c>
      <c r="BG81" s="9">
        <v>555</v>
      </c>
      <c r="BH81" s="8">
        <v>1648536.05</v>
      </c>
      <c r="BI81" s="8">
        <f t="shared" si="27"/>
        <v>10969573.550000001</v>
      </c>
      <c r="BJ81" s="8">
        <f t="shared" si="28"/>
        <v>5077904.63</v>
      </c>
      <c r="BK81" s="9">
        <v>5525</v>
      </c>
      <c r="BL81" s="8">
        <v>2772326.82</v>
      </c>
      <c r="BM81" s="9">
        <v>735</v>
      </c>
      <c r="BN81" s="8">
        <v>330917.83</v>
      </c>
      <c r="BO81" s="9">
        <v>3053</v>
      </c>
      <c r="BP81" s="8">
        <v>1974659.98</v>
      </c>
      <c r="BQ81" s="9">
        <v>49</v>
      </c>
      <c r="BR81" s="8">
        <v>1703508.72</v>
      </c>
      <c r="BS81" s="9">
        <v>133</v>
      </c>
      <c r="BT81" s="40">
        <v>2539624.15</v>
      </c>
      <c r="BU81" s="9"/>
      <c r="BV81" s="8"/>
      <c r="BW81" s="9">
        <v>0</v>
      </c>
      <c r="BX81" s="40">
        <v>0</v>
      </c>
      <c r="BY81" s="9">
        <v>555</v>
      </c>
      <c r="BZ81" s="8">
        <v>1648536.05</v>
      </c>
      <c r="CA81" s="8">
        <f t="shared" si="29"/>
        <v>10619951.619999999</v>
      </c>
      <c r="CB81" s="8">
        <f t="shared" si="30"/>
        <v>4687272.71</v>
      </c>
      <c r="CC81" s="9">
        <v>5524</v>
      </c>
      <c r="CD81" s="8">
        <v>2588729.83</v>
      </c>
      <c r="CE81" s="9">
        <v>736</v>
      </c>
      <c r="CF81" s="8">
        <v>330917.83</v>
      </c>
      <c r="CG81" s="9">
        <v>3053</v>
      </c>
      <c r="CH81" s="8">
        <v>1767625.05</v>
      </c>
      <c r="CI81" s="9">
        <v>49</v>
      </c>
      <c r="CJ81" s="8">
        <v>1703508.71</v>
      </c>
      <c r="CK81" s="9">
        <v>133</v>
      </c>
      <c r="CL81" s="40">
        <v>2539624.15</v>
      </c>
      <c r="CM81" s="9"/>
      <c r="CN81" s="8"/>
      <c r="CO81" s="9">
        <v>0</v>
      </c>
      <c r="CP81" s="40">
        <v>0</v>
      </c>
      <c r="CQ81" s="9">
        <v>555</v>
      </c>
      <c r="CR81" s="8">
        <v>1689546.05</v>
      </c>
    </row>
    <row r="82" spans="1:96" x14ac:dyDescent="0.25">
      <c r="A82" s="12">
        <v>65</v>
      </c>
      <c r="B82" s="18" t="s">
        <v>133</v>
      </c>
      <c r="C82" s="12">
        <v>330408</v>
      </c>
      <c r="D82" s="25" t="s">
        <v>164</v>
      </c>
      <c r="E82" s="25" t="s">
        <v>161</v>
      </c>
      <c r="F82" s="31" t="s">
        <v>165</v>
      </c>
      <c r="G82" s="8">
        <f t="shared" si="21"/>
        <v>305875.39</v>
      </c>
      <c r="H82" s="8">
        <f t="shared" si="22"/>
        <v>245998.86</v>
      </c>
      <c r="I82" s="9">
        <f t="shared" si="20"/>
        <v>18</v>
      </c>
      <c r="J82" s="8">
        <f t="shared" si="20"/>
        <v>2540.62</v>
      </c>
      <c r="K82" s="9">
        <f t="shared" si="20"/>
        <v>0</v>
      </c>
      <c r="L82" s="8">
        <f t="shared" si="20"/>
        <v>0</v>
      </c>
      <c r="M82" s="9">
        <f t="shared" si="20"/>
        <v>380</v>
      </c>
      <c r="N82" s="8">
        <f t="shared" si="20"/>
        <v>243458.24</v>
      </c>
      <c r="O82" s="9">
        <f t="shared" si="20"/>
        <v>11</v>
      </c>
      <c r="P82" s="8">
        <f t="shared" si="20"/>
        <v>59876.53</v>
      </c>
      <c r="Q82" s="9">
        <f t="shared" si="20"/>
        <v>0</v>
      </c>
      <c r="R82" s="8">
        <f t="shared" si="20"/>
        <v>0</v>
      </c>
      <c r="S82" s="9">
        <f t="shared" si="20"/>
        <v>0</v>
      </c>
      <c r="T82" s="8">
        <f t="shared" si="20"/>
        <v>0</v>
      </c>
      <c r="U82" s="9">
        <f t="shared" si="20"/>
        <v>0</v>
      </c>
      <c r="V82" s="8">
        <f t="shared" si="20"/>
        <v>0</v>
      </c>
      <c r="W82" s="9">
        <f t="shared" si="20"/>
        <v>0</v>
      </c>
      <c r="X82" s="8">
        <f t="shared" si="18"/>
        <v>0</v>
      </c>
      <c r="Y82" s="8">
        <f t="shared" si="23"/>
        <v>76468.850000000006</v>
      </c>
      <c r="Z82" s="8">
        <f t="shared" si="24"/>
        <v>61499.72</v>
      </c>
      <c r="AA82" s="9">
        <v>5</v>
      </c>
      <c r="AB82" s="8">
        <v>635.16</v>
      </c>
      <c r="AC82" s="9">
        <v>0</v>
      </c>
      <c r="AD82" s="8">
        <v>0</v>
      </c>
      <c r="AE82" s="9">
        <v>95</v>
      </c>
      <c r="AF82" s="8">
        <v>60864.56</v>
      </c>
      <c r="AG82" s="9">
        <v>3</v>
      </c>
      <c r="AH82" s="8">
        <v>14969.13</v>
      </c>
      <c r="AI82" s="9">
        <v>0</v>
      </c>
      <c r="AJ82" s="40">
        <v>0</v>
      </c>
      <c r="AK82" s="9"/>
      <c r="AL82" s="8"/>
      <c r="AM82" s="9">
        <v>0</v>
      </c>
      <c r="AN82" s="40">
        <v>0</v>
      </c>
      <c r="AO82" s="9"/>
      <c r="AP82" s="8">
        <v>0</v>
      </c>
      <c r="AQ82" s="8">
        <f t="shared" si="25"/>
        <v>76468.850000000006</v>
      </c>
      <c r="AR82" s="8">
        <f t="shared" si="26"/>
        <v>61499.72</v>
      </c>
      <c r="AS82" s="9">
        <v>5</v>
      </c>
      <c r="AT82" s="8">
        <v>635.16</v>
      </c>
      <c r="AU82" s="9">
        <v>0</v>
      </c>
      <c r="AV82" s="8">
        <v>0</v>
      </c>
      <c r="AW82" s="9">
        <v>95</v>
      </c>
      <c r="AX82" s="8">
        <v>60864.56</v>
      </c>
      <c r="AY82" s="9">
        <v>3</v>
      </c>
      <c r="AZ82" s="8">
        <v>14969.13</v>
      </c>
      <c r="BA82" s="9">
        <v>0</v>
      </c>
      <c r="BB82" s="40">
        <v>0</v>
      </c>
      <c r="BC82" s="9"/>
      <c r="BD82" s="8"/>
      <c r="BE82" s="9">
        <v>0</v>
      </c>
      <c r="BF82" s="40">
        <v>0</v>
      </c>
      <c r="BG82" s="9"/>
      <c r="BH82" s="8">
        <v>0</v>
      </c>
      <c r="BI82" s="8">
        <f t="shared" si="27"/>
        <v>76468.850000000006</v>
      </c>
      <c r="BJ82" s="8">
        <f t="shared" si="28"/>
        <v>61499.72</v>
      </c>
      <c r="BK82" s="9">
        <v>5</v>
      </c>
      <c r="BL82" s="8">
        <v>635.16</v>
      </c>
      <c r="BM82" s="9">
        <v>0</v>
      </c>
      <c r="BN82" s="8">
        <v>0</v>
      </c>
      <c r="BO82" s="9">
        <v>95</v>
      </c>
      <c r="BP82" s="8">
        <v>60864.56</v>
      </c>
      <c r="BQ82" s="9">
        <v>3</v>
      </c>
      <c r="BR82" s="8">
        <v>14969.13</v>
      </c>
      <c r="BS82" s="9">
        <v>0</v>
      </c>
      <c r="BT82" s="40">
        <v>0</v>
      </c>
      <c r="BU82" s="9"/>
      <c r="BV82" s="8"/>
      <c r="BW82" s="9">
        <v>0</v>
      </c>
      <c r="BX82" s="40">
        <v>0</v>
      </c>
      <c r="BY82" s="9">
        <v>0</v>
      </c>
      <c r="BZ82" s="8">
        <v>0</v>
      </c>
      <c r="CA82" s="8">
        <f t="shared" si="29"/>
        <v>76468.84</v>
      </c>
      <c r="CB82" s="8">
        <f t="shared" si="30"/>
        <v>61499.7</v>
      </c>
      <c r="CC82" s="9">
        <v>3</v>
      </c>
      <c r="CD82" s="8">
        <v>635.14</v>
      </c>
      <c r="CE82" s="9">
        <v>0</v>
      </c>
      <c r="CF82" s="8">
        <v>0</v>
      </c>
      <c r="CG82" s="9">
        <v>95</v>
      </c>
      <c r="CH82" s="8">
        <v>60864.56</v>
      </c>
      <c r="CI82" s="9">
        <v>2</v>
      </c>
      <c r="CJ82" s="8">
        <v>14969.14</v>
      </c>
      <c r="CK82" s="9">
        <v>0</v>
      </c>
      <c r="CL82" s="40">
        <v>0</v>
      </c>
      <c r="CM82" s="9"/>
      <c r="CN82" s="8"/>
      <c r="CO82" s="9">
        <v>0</v>
      </c>
      <c r="CP82" s="40">
        <v>0</v>
      </c>
      <c r="CQ82" s="9">
        <v>0</v>
      </c>
      <c r="CR82" s="8">
        <v>0</v>
      </c>
    </row>
    <row r="83" spans="1:96" x14ac:dyDescent="0.25">
      <c r="A83" s="12"/>
      <c r="B83" s="17" t="s">
        <v>58</v>
      </c>
      <c r="C83" s="12"/>
      <c r="D83" s="25"/>
      <c r="E83" s="25"/>
      <c r="F83" s="31"/>
      <c r="G83" s="8">
        <f t="shared" si="21"/>
        <v>0</v>
      </c>
      <c r="H83" s="8">
        <f t="shared" si="22"/>
        <v>0</v>
      </c>
      <c r="I83" s="9">
        <f t="shared" si="20"/>
        <v>0</v>
      </c>
      <c r="J83" s="8">
        <f t="shared" si="20"/>
        <v>0</v>
      </c>
      <c r="K83" s="9">
        <f t="shared" si="20"/>
        <v>0</v>
      </c>
      <c r="L83" s="8">
        <f t="shared" si="20"/>
        <v>0</v>
      </c>
      <c r="M83" s="9">
        <f t="shared" si="20"/>
        <v>0</v>
      </c>
      <c r="N83" s="8">
        <f t="shared" si="20"/>
        <v>0</v>
      </c>
      <c r="O83" s="9">
        <f t="shared" si="20"/>
        <v>0</v>
      </c>
      <c r="P83" s="8">
        <f t="shared" si="20"/>
        <v>0</v>
      </c>
      <c r="Q83" s="9">
        <f t="shared" si="20"/>
        <v>0</v>
      </c>
      <c r="R83" s="8">
        <f t="shared" si="20"/>
        <v>0</v>
      </c>
      <c r="S83" s="9">
        <f t="shared" si="20"/>
        <v>0</v>
      </c>
      <c r="T83" s="8">
        <f t="shared" si="20"/>
        <v>0</v>
      </c>
      <c r="U83" s="9">
        <f t="shared" si="20"/>
        <v>0</v>
      </c>
      <c r="V83" s="8">
        <f t="shared" si="20"/>
        <v>0</v>
      </c>
      <c r="W83" s="9">
        <f t="shared" si="20"/>
        <v>0</v>
      </c>
      <c r="X83" s="8">
        <f t="shared" si="18"/>
        <v>0</v>
      </c>
      <c r="Y83" s="8">
        <f t="shared" si="23"/>
        <v>0</v>
      </c>
      <c r="Z83" s="8">
        <f t="shared" si="24"/>
        <v>0</v>
      </c>
      <c r="AA83" s="9">
        <v>0</v>
      </c>
      <c r="AB83" s="8">
        <v>0</v>
      </c>
      <c r="AC83" s="9">
        <v>0</v>
      </c>
      <c r="AD83" s="8">
        <v>0</v>
      </c>
      <c r="AE83" s="9">
        <v>0</v>
      </c>
      <c r="AF83" s="8">
        <v>0</v>
      </c>
      <c r="AG83" s="9">
        <v>0</v>
      </c>
      <c r="AH83" s="8">
        <v>0</v>
      </c>
      <c r="AI83" s="9">
        <v>0</v>
      </c>
      <c r="AJ83" s="40">
        <v>0</v>
      </c>
      <c r="AK83" s="9"/>
      <c r="AL83" s="8"/>
      <c r="AM83" s="9">
        <v>0</v>
      </c>
      <c r="AN83" s="40">
        <v>0</v>
      </c>
      <c r="AO83" s="9"/>
      <c r="AP83" s="8">
        <v>0</v>
      </c>
      <c r="AQ83" s="8">
        <f t="shared" si="25"/>
        <v>0</v>
      </c>
      <c r="AR83" s="8">
        <f t="shared" si="26"/>
        <v>0</v>
      </c>
      <c r="AS83" s="9">
        <v>0</v>
      </c>
      <c r="AT83" s="8">
        <v>0</v>
      </c>
      <c r="AU83" s="9">
        <v>0</v>
      </c>
      <c r="AV83" s="8">
        <v>0</v>
      </c>
      <c r="AW83" s="9">
        <v>0</v>
      </c>
      <c r="AX83" s="8">
        <v>0</v>
      </c>
      <c r="AY83" s="9">
        <v>0</v>
      </c>
      <c r="AZ83" s="8">
        <v>0</v>
      </c>
      <c r="BA83" s="9">
        <v>0</v>
      </c>
      <c r="BB83" s="40">
        <v>0</v>
      </c>
      <c r="BC83" s="9"/>
      <c r="BD83" s="8"/>
      <c r="BE83" s="9">
        <v>0</v>
      </c>
      <c r="BF83" s="40">
        <v>0</v>
      </c>
      <c r="BG83" s="9"/>
      <c r="BH83" s="8">
        <v>0</v>
      </c>
      <c r="BI83" s="8">
        <f t="shared" si="27"/>
        <v>0</v>
      </c>
      <c r="BJ83" s="8">
        <f t="shared" si="28"/>
        <v>0</v>
      </c>
      <c r="BK83" s="9">
        <v>0</v>
      </c>
      <c r="BL83" s="8">
        <v>0</v>
      </c>
      <c r="BM83" s="9">
        <v>0</v>
      </c>
      <c r="BN83" s="8">
        <v>0</v>
      </c>
      <c r="BO83" s="9">
        <v>0</v>
      </c>
      <c r="BP83" s="8">
        <v>0</v>
      </c>
      <c r="BQ83" s="9">
        <v>0</v>
      </c>
      <c r="BR83" s="8">
        <v>0</v>
      </c>
      <c r="BS83" s="9">
        <v>0</v>
      </c>
      <c r="BT83" s="40">
        <v>0</v>
      </c>
      <c r="BU83" s="9"/>
      <c r="BV83" s="8"/>
      <c r="BW83" s="9">
        <v>0</v>
      </c>
      <c r="BX83" s="40">
        <v>0</v>
      </c>
      <c r="BY83" s="9">
        <v>0</v>
      </c>
      <c r="BZ83" s="8">
        <v>0</v>
      </c>
      <c r="CA83" s="8">
        <f t="shared" si="29"/>
        <v>0</v>
      </c>
      <c r="CB83" s="8">
        <f t="shared" si="30"/>
        <v>0</v>
      </c>
      <c r="CC83" s="9">
        <v>0</v>
      </c>
      <c r="CD83" s="8">
        <v>0</v>
      </c>
      <c r="CE83" s="9">
        <v>0</v>
      </c>
      <c r="CF83" s="8">
        <v>0</v>
      </c>
      <c r="CG83" s="9">
        <v>0</v>
      </c>
      <c r="CH83" s="8">
        <v>0</v>
      </c>
      <c r="CI83" s="9">
        <v>0</v>
      </c>
      <c r="CJ83" s="8">
        <v>0</v>
      </c>
      <c r="CK83" s="9">
        <v>0</v>
      </c>
      <c r="CL83" s="40">
        <v>0</v>
      </c>
      <c r="CM83" s="9"/>
      <c r="CN83" s="8"/>
      <c r="CO83" s="9">
        <v>0</v>
      </c>
      <c r="CP83" s="40">
        <v>0</v>
      </c>
      <c r="CQ83" s="9">
        <v>0</v>
      </c>
      <c r="CR83" s="8">
        <v>0</v>
      </c>
    </row>
    <row r="84" spans="1:96" x14ac:dyDescent="0.25">
      <c r="A84" s="12">
        <v>66</v>
      </c>
      <c r="B84" s="18" t="s">
        <v>59</v>
      </c>
      <c r="C84" s="12">
        <v>330048</v>
      </c>
      <c r="D84" s="25" t="s">
        <v>158</v>
      </c>
      <c r="E84" s="25" t="s">
        <v>155</v>
      </c>
      <c r="F84" s="31" t="s">
        <v>159</v>
      </c>
      <c r="G84" s="8">
        <f t="shared" si="21"/>
        <v>128572836.59999999</v>
      </c>
      <c r="H84" s="8">
        <f t="shared" si="22"/>
        <v>23572250.18</v>
      </c>
      <c r="I84" s="9">
        <f t="shared" si="20"/>
        <v>10495</v>
      </c>
      <c r="J84" s="8">
        <f t="shared" si="20"/>
        <v>1817733.2</v>
      </c>
      <c r="K84" s="9">
        <f t="shared" si="20"/>
        <v>2042</v>
      </c>
      <c r="L84" s="8">
        <f t="shared" si="20"/>
        <v>895614.98</v>
      </c>
      <c r="M84" s="9">
        <f t="shared" si="20"/>
        <v>5792</v>
      </c>
      <c r="N84" s="8">
        <f t="shared" si="20"/>
        <v>20858902</v>
      </c>
      <c r="O84" s="9">
        <f t="shared" si="20"/>
        <v>385</v>
      </c>
      <c r="P84" s="8">
        <f t="shared" si="20"/>
        <v>17878707.77</v>
      </c>
      <c r="Q84" s="9">
        <f t="shared" si="20"/>
        <v>3092</v>
      </c>
      <c r="R84" s="8">
        <f t="shared" si="20"/>
        <v>87121878.650000006</v>
      </c>
      <c r="S84" s="9">
        <f t="shared" si="20"/>
        <v>0</v>
      </c>
      <c r="T84" s="8">
        <f t="shared" si="20"/>
        <v>0</v>
      </c>
      <c r="U84" s="9">
        <f t="shared" si="20"/>
        <v>60</v>
      </c>
      <c r="V84" s="8">
        <f t="shared" si="20"/>
        <v>12153363.48</v>
      </c>
      <c r="W84" s="9">
        <f t="shared" si="20"/>
        <v>0</v>
      </c>
      <c r="X84" s="8">
        <f t="shared" si="18"/>
        <v>0</v>
      </c>
      <c r="Y84" s="8">
        <f t="shared" si="23"/>
        <v>32146053.68</v>
      </c>
      <c r="Z84" s="8">
        <f t="shared" si="24"/>
        <v>5895907.0800000001</v>
      </c>
      <c r="AA84" s="9">
        <v>2624</v>
      </c>
      <c r="AB84" s="8">
        <v>454717.75</v>
      </c>
      <c r="AC84" s="9">
        <v>511</v>
      </c>
      <c r="AD84" s="8">
        <v>223903.75</v>
      </c>
      <c r="AE84" s="9">
        <v>1448</v>
      </c>
      <c r="AF84" s="8">
        <v>5217285.58</v>
      </c>
      <c r="AG84" s="9">
        <v>96</v>
      </c>
      <c r="AH84" s="8">
        <v>4469676.9400000004</v>
      </c>
      <c r="AI84" s="9">
        <v>773</v>
      </c>
      <c r="AJ84" s="40">
        <v>21780469.66</v>
      </c>
      <c r="AK84" s="9"/>
      <c r="AL84" s="8"/>
      <c r="AM84" s="9">
        <v>15</v>
      </c>
      <c r="AN84" s="40">
        <v>3038340.87</v>
      </c>
      <c r="AO84" s="9"/>
      <c r="AP84" s="8">
        <v>0</v>
      </c>
      <c r="AQ84" s="8">
        <f t="shared" si="25"/>
        <v>32146053.68</v>
      </c>
      <c r="AR84" s="8">
        <f t="shared" si="26"/>
        <v>5895907.0800000001</v>
      </c>
      <c r="AS84" s="9">
        <v>2624</v>
      </c>
      <c r="AT84" s="8">
        <v>454717.75</v>
      </c>
      <c r="AU84" s="9">
        <v>511</v>
      </c>
      <c r="AV84" s="8">
        <v>223903.75</v>
      </c>
      <c r="AW84" s="9">
        <v>1448</v>
      </c>
      <c r="AX84" s="8">
        <v>5217285.58</v>
      </c>
      <c r="AY84" s="9">
        <v>96</v>
      </c>
      <c r="AZ84" s="8">
        <v>4469676.9400000004</v>
      </c>
      <c r="BA84" s="9">
        <v>773</v>
      </c>
      <c r="BB84" s="40">
        <v>21780469.66</v>
      </c>
      <c r="BC84" s="9"/>
      <c r="BD84" s="8"/>
      <c r="BE84" s="9">
        <v>15</v>
      </c>
      <c r="BF84" s="40">
        <v>3038340.87</v>
      </c>
      <c r="BG84" s="9"/>
      <c r="BH84" s="8">
        <v>0</v>
      </c>
      <c r="BI84" s="8">
        <f t="shared" si="27"/>
        <v>32146053.68</v>
      </c>
      <c r="BJ84" s="8">
        <f t="shared" si="28"/>
        <v>5895907.0800000001</v>
      </c>
      <c r="BK84" s="9">
        <v>2624</v>
      </c>
      <c r="BL84" s="8">
        <v>454717.75</v>
      </c>
      <c r="BM84" s="9">
        <v>511</v>
      </c>
      <c r="BN84" s="8">
        <v>223903.75</v>
      </c>
      <c r="BO84" s="9">
        <v>1448</v>
      </c>
      <c r="BP84" s="8">
        <v>5217285.58</v>
      </c>
      <c r="BQ84" s="9">
        <v>96</v>
      </c>
      <c r="BR84" s="8">
        <v>4469676.9400000004</v>
      </c>
      <c r="BS84" s="9">
        <v>773</v>
      </c>
      <c r="BT84" s="40">
        <v>21780469.66</v>
      </c>
      <c r="BU84" s="9"/>
      <c r="BV84" s="8"/>
      <c r="BW84" s="9">
        <v>15</v>
      </c>
      <c r="BX84" s="40">
        <v>3038340.87</v>
      </c>
      <c r="BY84" s="9">
        <v>0</v>
      </c>
      <c r="BZ84" s="8">
        <v>0</v>
      </c>
      <c r="CA84" s="8">
        <f t="shared" si="29"/>
        <v>32134675.559999999</v>
      </c>
      <c r="CB84" s="8">
        <f t="shared" si="30"/>
        <v>5884528.9400000004</v>
      </c>
      <c r="CC84" s="9">
        <v>2623</v>
      </c>
      <c r="CD84" s="8">
        <v>453579.95</v>
      </c>
      <c r="CE84" s="9">
        <v>509</v>
      </c>
      <c r="CF84" s="8">
        <v>223903.73</v>
      </c>
      <c r="CG84" s="9">
        <v>1448</v>
      </c>
      <c r="CH84" s="8">
        <v>5207045.26</v>
      </c>
      <c r="CI84" s="9">
        <v>97</v>
      </c>
      <c r="CJ84" s="8">
        <v>4469676.95</v>
      </c>
      <c r="CK84" s="9">
        <v>773</v>
      </c>
      <c r="CL84" s="40">
        <v>21780469.670000002</v>
      </c>
      <c r="CM84" s="9"/>
      <c r="CN84" s="8"/>
      <c r="CO84" s="9">
        <v>15</v>
      </c>
      <c r="CP84" s="40">
        <v>3038340.87</v>
      </c>
      <c r="CQ84" s="9">
        <v>0</v>
      </c>
      <c r="CR84" s="8">
        <v>0</v>
      </c>
    </row>
    <row r="85" spans="1:96" x14ac:dyDescent="0.25">
      <c r="A85" s="12">
        <v>67</v>
      </c>
      <c r="B85" s="18" t="s">
        <v>60</v>
      </c>
      <c r="C85" s="12">
        <v>330044</v>
      </c>
      <c r="D85" s="25" t="s">
        <v>158</v>
      </c>
      <c r="E85" s="25" t="s">
        <v>155</v>
      </c>
      <c r="F85" s="31" t="s">
        <v>159</v>
      </c>
      <c r="G85" s="8">
        <f t="shared" si="21"/>
        <v>17392036.73</v>
      </c>
      <c r="H85" s="8">
        <f t="shared" si="22"/>
        <v>9529408.2699999996</v>
      </c>
      <c r="I85" s="9">
        <f t="shared" si="20"/>
        <v>8624</v>
      </c>
      <c r="J85" s="8">
        <f t="shared" si="20"/>
        <v>4561201.2300000004</v>
      </c>
      <c r="K85" s="9">
        <f t="shared" si="20"/>
        <v>969</v>
      </c>
      <c r="L85" s="8">
        <f t="shared" si="20"/>
        <v>381016.4</v>
      </c>
      <c r="M85" s="9">
        <f t="shared" si="20"/>
        <v>3823</v>
      </c>
      <c r="N85" s="8">
        <f t="shared" si="20"/>
        <v>4587190.6399999997</v>
      </c>
      <c r="O85" s="9">
        <f t="shared" si="20"/>
        <v>234</v>
      </c>
      <c r="P85" s="8">
        <f t="shared" si="20"/>
        <v>2961958.36</v>
      </c>
      <c r="Q85" s="9">
        <f t="shared" si="20"/>
        <v>288</v>
      </c>
      <c r="R85" s="8">
        <f t="shared" si="20"/>
        <v>4900670.0999999996</v>
      </c>
      <c r="S85" s="9">
        <f t="shared" si="20"/>
        <v>0</v>
      </c>
      <c r="T85" s="8">
        <f t="shared" si="20"/>
        <v>0</v>
      </c>
      <c r="U85" s="9">
        <f t="shared" si="20"/>
        <v>0</v>
      </c>
      <c r="V85" s="8">
        <f t="shared" si="20"/>
        <v>0</v>
      </c>
      <c r="W85" s="9">
        <f t="shared" si="20"/>
        <v>0</v>
      </c>
      <c r="X85" s="8">
        <f t="shared" si="18"/>
        <v>0</v>
      </c>
      <c r="Y85" s="8">
        <f t="shared" si="23"/>
        <v>4410071.4000000004</v>
      </c>
      <c r="Z85" s="8">
        <f t="shared" si="24"/>
        <v>2444414.2799999998</v>
      </c>
      <c r="AA85" s="9">
        <v>2156</v>
      </c>
      <c r="AB85" s="8">
        <v>1172572.6599999999</v>
      </c>
      <c r="AC85" s="9">
        <v>242</v>
      </c>
      <c r="AD85" s="8">
        <v>95254.1</v>
      </c>
      <c r="AE85" s="9">
        <v>956</v>
      </c>
      <c r="AF85" s="8">
        <v>1176587.52</v>
      </c>
      <c r="AG85" s="9">
        <v>59</v>
      </c>
      <c r="AH85" s="8">
        <v>740489.59</v>
      </c>
      <c r="AI85" s="9">
        <v>72</v>
      </c>
      <c r="AJ85" s="40">
        <v>1225167.53</v>
      </c>
      <c r="AK85" s="9"/>
      <c r="AL85" s="8"/>
      <c r="AM85" s="9">
        <v>0</v>
      </c>
      <c r="AN85" s="40">
        <v>0</v>
      </c>
      <c r="AO85" s="9"/>
      <c r="AP85" s="8">
        <v>0</v>
      </c>
      <c r="AQ85" s="8">
        <f t="shared" si="25"/>
        <v>4410071.4000000004</v>
      </c>
      <c r="AR85" s="8">
        <f t="shared" si="26"/>
        <v>2444414.2799999998</v>
      </c>
      <c r="AS85" s="9">
        <v>2156</v>
      </c>
      <c r="AT85" s="8">
        <v>1172572.6599999999</v>
      </c>
      <c r="AU85" s="9">
        <v>242</v>
      </c>
      <c r="AV85" s="8">
        <v>95254.1</v>
      </c>
      <c r="AW85" s="9">
        <v>956</v>
      </c>
      <c r="AX85" s="8">
        <v>1176587.52</v>
      </c>
      <c r="AY85" s="9">
        <v>59</v>
      </c>
      <c r="AZ85" s="8">
        <v>740489.59</v>
      </c>
      <c r="BA85" s="9">
        <v>72</v>
      </c>
      <c r="BB85" s="40">
        <v>1225167.53</v>
      </c>
      <c r="BC85" s="9"/>
      <c r="BD85" s="8"/>
      <c r="BE85" s="9">
        <v>0</v>
      </c>
      <c r="BF85" s="40">
        <v>0</v>
      </c>
      <c r="BG85" s="9"/>
      <c r="BH85" s="8">
        <v>0</v>
      </c>
      <c r="BI85" s="8">
        <f t="shared" si="27"/>
        <v>4410071.4000000004</v>
      </c>
      <c r="BJ85" s="8">
        <f t="shared" si="28"/>
        <v>2444414.2799999998</v>
      </c>
      <c r="BK85" s="9">
        <v>2156</v>
      </c>
      <c r="BL85" s="8">
        <v>1172572.6599999999</v>
      </c>
      <c r="BM85" s="9">
        <v>242</v>
      </c>
      <c r="BN85" s="8">
        <v>95254.1</v>
      </c>
      <c r="BO85" s="9">
        <v>956</v>
      </c>
      <c r="BP85" s="8">
        <v>1176587.52</v>
      </c>
      <c r="BQ85" s="9">
        <v>59</v>
      </c>
      <c r="BR85" s="8">
        <v>740489.59</v>
      </c>
      <c r="BS85" s="9">
        <v>72</v>
      </c>
      <c r="BT85" s="40">
        <v>1225167.53</v>
      </c>
      <c r="BU85" s="9"/>
      <c r="BV85" s="8"/>
      <c r="BW85" s="9">
        <v>0</v>
      </c>
      <c r="BX85" s="40">
        <v>0</v>
      </c>
      <c r="BY85" s="9">
        <v>0</v>
      </c>
      <c r="BZ85" s="8">
        <v>0</v>
      </c>
      <c r="CA85" s="8">
        <f t="shared" si="29"/>
        <v>4161822.53</v>
      </c>
      <c r="CB85" s="8">
        <f t="shared" si="30"/>
        <v>2196165.4300000002</v>
      </c>
      <c r="CC85" s="9">
        <v>2156</v>
      </c>
      <c r="CD85" s="8">
        <v>1043483.25</v>
      </c>
      <c r="CE85" s="9">
        <v>243</v>
      </c>
      <c r="CF85" s="8">
        <v>95254.1</v>
      </c>
      <c r="CG85" s="9">
        <v>955</v>
      </c>
      <c r="CH85" s="8">
        <v>1057428.08</v>
      </c>
      <c r="CI85" s="9">
        <v>57</v>
      </c>
      <c r="CJ85" s="8">
        <v>740489.59</v>
      </c>
      <c r="CK85" s="9">
        <v>72</v>
      </c>
      <c r="CL85" s="40">
        <v>1225167.51</v>
      </c>
      <c r="CM85" s="9"/>
      <c r="CN85" s="8"/>
      <c r="CO85" s="9">
        <v>0</v>
      </c>
      <c r="CP85" s="40">
        <v>0</v>
      </c>
      <c r="CQ85" s="9">
        <v>0</v>
      </c>
      <c r="CR85" s="8">
        <v>0</v>
      </c>
    </row>
    <row r="86" spans="1:96" x14ac:dyDescent="0.25">
      <c r="A86" s="12">
        <v>68</v>
      </c>
      <c r="B86" s="18" t="s">
        <v>61</v>
      </c>
      <c r="C86" s="12">
        <v>330043</v>
      </c>
      <c r="D86" s="25" t="s">
        <v>158</v>
      </c>
      <c r="E86" s="25" t="s">
        <v>155</v>
      </c>
      <c r="F86" s="31" t="s">
        <v>159</v>
      </c>
      <c r="G86" s="8">
        <f t="shared" si="21"/>
        <v>33247036.879999999</v>
      </c>
      <c r="H86" s="8">
        <f t="shared" si="22"/>
        <v>29016173.800000001</v>
      </c>
      <c r="I86" s="9">
        <f t="shared" si="20"/>
        <v>27796</v>
      </c>
      <c r="J86" s="8">
        <f t="shared" si="20"/>
        <v>17608386.449999999</v>
      </c>
      <c r="K86" s="9">
        <f t="shared" si="20"/>
        <v>5831</v>
      </c>
      <c r="L86" s="8">
        <f t="shared" si="20"/>
        <v>2281538.34</v>
      </c>
      <c r="M86" s="9">
        <f t="shared" si="20"/>
        <v>12328</v>
      </c>
      <c r="N86" s="8">
        <f t="shared" si="20"/>
        <v>9126249.0099999998</v>
      </c>
      <c r="O86" s="9">
        <f t="shared" si="20"/>
        <v>284</v>
      </c>
      <c r="P86" s="8">
        <f t="shared" si="20"/>
        <v>2023389.88</v>
      </c>
      <c r="Q86" s="9">
        <f t="shared" si="20"/>
        <v>138</v>
      </c>
      <c r="R86" s="8">
        <f t="shared" si="20"/>
        <v>2207473.2000000002</v>
      </c>
      <c r="S86" s="9">
        <f t="shared" si="20"/>
        <v>0</v>
      </c>
      <c r="T86" s="8">
        <f t="shared" si="20"/>
        <v>0</v>
      </c>
      <c r="U86" s="9">
        <f t="shared" si="20"/>
        <v>0</v>
      </c>
      <c r="V86" s="8">
        <f t="shared" si="20"/>
        <v>0</v>
      </c>
      <c r="W86" s="9">
        <f t="shared" si="20"/>
        <v>0</v>
      </c>
      <c r="X86" s="8">
        <f t="shared" si="18"/>
        <v>0</v>
      </c>
      <c r="Y86" s="8">
        <f t="shared" si="23"/>
        <v>8521266.2400000002</v>
      </c>
      <c r="Z86" s="8">
        <f t="shared" si="24"/>
        <v>7463550.4699999997</v>
      </c>
      <c r="AA86" s="9">
        <v>6949</v>
      </c>
      <c r="AB86" s="8">
        <v>4523610.68</v>
      </c>
      <c r="AC86" s="9">
        <v>1458</v>
      </c>
      <c r="AD86" s="8">
        <v>570384.59</v>
      </c>
      <c r="AE86" s="9">
        <v>3082</v>
      </c>
      <c r="AF86" s="8">
        <v>2369555.2000000002</v>
      </c>
      <c r="AG86" s="9">
        <v>71</v>
      </c>
      <c r="AH86" s="8">
        <v>505847.47</v>
      </c>
      <c r="AI86" s="9">
        <v>35</v>
      </c>
      <c r="AJ86" s="40">
        <v>551868.30000000005</v>
      </c>
      <c r="AK86" s="9"/>
      <c r="AL86" s="8"/>
      <c r="AM86" s="9">
        <v>0</v>
      </c>
      <c r="AN86" s="40">
        <v>0</v>
      </c>
      <c r="AO86" s="9"/>
      <c r="AP86" s="8">
        <v>0</v>
      </c>
      <c r="AQ86" s="8">
        <f t="shared" si="25"/>
        <v>8521266.2400000002</v>
      </c>
      <c r="AR86" s="8">
        <f t="shared" si="26"/>
        <v>7463550.4699999997</v>
      </c>
      <c r="AS86" s="9">
        <v>6949</v>
      </c>
      <c r="AT86" s="8">
        <v>4523610.68</v>
      </c>
      <c r="AU86" s="9">
        <v>1458</v>
      </c>
      <c r="AV86" s="8">
        <v>570384.59</v>
      </c>
      <c r="AW86" s="9">
        <v>3082</v>
      </c>
      <c r="AX86" s="8">
        <v>2369555.2000000002</v>
      </c>
      <c r="AY86" s="9">
        <v>71</v>
      </c>
      <c r="AZ86" s="8">
        <v>505847.47</v>
      </c>
      <c r="BA86" s="9">
        <v>35</v>
      </c>
      <c r="BB86" s="40">
        <v>551868.30000000005</v>
      </c>
      <c r="BC86" s="9"/>
      <c r="BD86" s="8"/>
      <c r="BE86" s="9">
        <v>0</v>
      </c>
      <c r="BF86" s="40">
        <v>0</v>
      </c>
      <c r="BG86" s="9"/>
      <c r="BH86" s="8">
        <v>0</v>
      </c>
      <c r="BI86" s="8">
        <f t="shared" si="27"/>
        <v>8521266.2400000002</v>
      </c>
      <c r="BJ86" s="8">
        <f t="shared" si="28"/>
        <v>7463550.4699999997</v>
      </c>
      <c r="BK86" s="9">
        <v>6949</v>
      </c>
      <c r="BL86" s="8">
        <v>4523610.68</v>
      </c>
      <c r="BM86" s="9">
        <v>1458</v>
      </c>
      <c r="BN86" s="8">
        <v>570384.59</v>
      </c>
      <c r="BO86" s="9">
        <v>3082</v>
      </c>
      <c r="BP86" s="8">
        <v>2369555.2000000002</v>
      </c>
      <c r="BQ86" s="9">
        <v>71</v>
      </c>
      <c r="BR86" s="8">
        <v>505847.47</v>
      </c>
      <c r="BS86" s="9">
        <v>35</v>
      </c>
      <c r="BT86" s="40">
        <v>551868.30000000005</v>
      </c>
      <c r="BU86" s="9"/>
      <c r="BV86" s="8"/>
      <c r="BW86" s="9">
        <v>0</v>
      </c>
      <c r="BX86" s="40">
        <v>0</v>
      </c>
      <c r="BY86" s="9">
        <v>0</v>
      </c>
      <c r="BZ86" s="8">
        <v>0</v>
      </c>
      <c r="CA86" s="8">
        <f t="shared" si="29"/>
        <v>7683238.1600000001</v>
      </c>
      <c r="CB86" s="8">
        <f t="shared" si="30"/>
        <v>6625522.3899999997</v>
      </c>
      <c r="CC86" s="9">
        <v>6949</v>
      </c>
      <c r="CD86" s="8">
        <v>4037554.41</v>
      </c>
      <c r="CE86" s="9">
        <v>1457</v>
      </c>
      <c r="CF86" s="8">
        <v>570384.56999999995</v>
      </c>
      <c r="CG86" s="9">
        <v>3082</v>
      </c>
      <c r="CH86" s="8">
        <v>2017583.41</v>
      </c>
      <c r="CI86" s="9">
        <v>71</v>
      </c>
      <c r="CJ86" s="8">
        <v>505847.47</v>
      </c>
      <c r="CK86" s="9">
        <v>33</v>
      </c>
      <c r="CL86" s="40">
        <v>551868.30000000005</v>
      </c>
      <c r="CM86" s="9"/>
      <c r="CN86" s="8"/>
      <c r="CO86" s="9">
        <v>0</v>
      </c>
      <c r="CP86" s="40">
        <v>0</v>
      </c>
      <c r="CQ86" s="9">
        <v>0</v>
      </c>
      <c r="CR86" s="8">
        <v>0</v>
      </c>
    </row>
    <row r="87" spans="1:96" x14ac:dyDescent="0.25">
      <c r="A87" s="12">
        <v>69</v>
      </c>
      <c r="B87" s="18" t="s">
        <v>62</v>
      </c>
      <c r="C87" s="12">
        <v>330233</v>
      </c>
      <c r="D87" s="25" t="s">
        <v>158</v>
      </c>
      <c r="E87" s="25" t="s">
        <v>155</v>
      </c>
      <c r="F87" s="31" t="s">
        <v>159</v>
      </c>
      <c r="G87" s="8">
        <f t="shared" si="21"/>
        <v>3638912.04</v>
      </c>
      <c r="H87" s="8">
        <f t="shared" si="22"/>
        <v>3638912.04</v>
      </c>
      <c r="I87" s="9">
        <f t="shared" si="20"/>
        <v>3101</v>
      </c>
      <c r="J87" s="8">
        <f t="shared" si="20"/>
        <v>1401236.71</v>
      </c>
      <c r="K87" s="9">
        <f t="shared" si="20"/>
        <v>423</v>
      </c>
      <c r="L87" s="8">
        <f t="shared" si="20"/>
        <v>214935.41</v>
      </c>
      <c r="M87" s="9">
        <f t="shared" si="20"/>
        <v>1905</v>
      </c>
      <c r="N87" s="8">
        <f t="shared" si="20"/>
        <v>2022739.92</v>
      </c>
      <c r="O87" s="9">
        <f t="shared" si="20"/>
        <v>0</v>
      </c>
      <c r="P87" s="8">
        <f t="shared" si="20"/>
        <v>0</v>
      </c>
      <c r="Q87" s="9">
        <f t="shared" si="20"/>
        <v>0</v>
      </c>
      <c r="R87" s="8">
        <f t="shared" si="20"/>
        <v>0</v>
      </c>
      <c r="S87" s="9">
        <f t="shared" si="20"/>
        <v>0</v>
      </c>
      <c r="T87" s="8">
        <f t="shared" si="20"/>
        <v>0</v>
      </c>
      <c r="U87" s="9">
        <f t="shared" si="20"/>
        <v>0</v>
      </c>
      <c r="V87" s="8">
        <f t="shared" si="20"/>
        <v>0</v>
      </c>
      <c r="W87" s="9">
        <f t="shared" si="20"/>
        <v>0</v>
      </c>
      <c r="X87" s="8">
        <f t="shared" si="18"/>
        <v>0</v>
      </c>
      <c r="Y87" s="8">
        <f t="shared" si="23"/>
        <v>909728.01</v>
      </c>
      <c r="Z87" s="8">
        <f t="shared" si="24"/>
        <v>909728.01</v>
      </c>
      <c r="AA87" s="9">
        <v>775</v>
      </c>
      <c r="AB87" s="8">
        <v>350309.18</v>
      </c>
      <c r="AC87" s="9">
        <v>106</v>
      </c>
      <c r="AD87" s="8">
        <v>53733.85</v>
      </c>
      <c r="AE87" s="9">
        <v>476</v>
      </c>
      <c r="AF87" s="8">
        <v>505684.98</v>
      </c>
      <c r="AG87" s="9">
        <v>0</v>
      </c>
      <c r="AH87" s="8">
        <v>0</v>
      </c>
      <c r="AI87" s="9">
        <v>0</v>
      </c>
      <c r="AJ87" s="40">
        <v>0</v>
      </c>
      <c r="AK87" s="9"/>
      <c r="AL87" s="8"/>
      <c r="AM87" s="9">
        <v>0</v>
      </c>
      <c r="AN87" s="40">
        <v>0</v>
      </c>
      <c r="AO87" s="9"/>
      <c r="AP87" s="8">
        <v>0</v>
      </c>
      <c r="AQ87" s="8">
        <f t="shared" si="25"/>
        <v>909728.01</v>
      </c>
      <c r="AR87" s="8">
        <f t="shared" si="26"/>
        <v>909728.01</v>
      </c>
      <c r="AS87" s="9">
        <v>775</v>
      </c>
      <c r="AT87" s="8">
        <v>350309.18</v>
      </c>
      <c r="AU87" s="9">
        <v>106</v>
      </c>
      <c r="AV87" s="8">
        <v>53733.85</v>
      </c>
      <c r="AW87" s="9">
        <v>476</v>
      </c>
      <c r="AX87" s="8">
        <v>505684.98</v>
      </c>
      <c r="AY87" s="9">
        <v>0</v>
      </c>
      <c r="AZ87" s="8">
        <v>0</v>
      </c>
      <c r="BA87" s="9">
        <v>0</v>
      </c>
      <c r="BB87" s="40">
        <v>0</v>
      </c>
      <c r="BC87" s="9"/>
      <c r="BD87" s="8"/>
      <c r="BE87" s="9">
        <v>0</v>
      </c>
      <c r="BF87" s="40">
        <v>0</v>
      </c>
      <c r="BG87" s="9"/>
      <c r="BH87" s="8">
        <v>0</v>
      </c>
      <c r="BI87" s="8">
        <f t="shared" si="27"/>
        <v>909728.01</v>
      </c>
      <c r="BJ87" s="8">
        <f t="shared" si="28"/>
        <v>909728.01</v>
      </c>
      <c r="BK87" s="9">
        <v>775</v>
      </c>
      <c r="BL87" s="8">
        <v>350309.18</v>
      </c>
      <c r="BM87" s="9">
        <v>106</v>
      </c>
      <c r="BN87" s="8">
        <v>53733.85</v>
      </c>
      <c r="BO87" s="9">
        <v>476</v>
      </c>
      <c r="BP87" s="8">
        <v>505684.98</v>
      </c>
      <c r="BQ87" s="9">
        <v>0</v>
      </c>
      <c r="BR87" s="8">
        <v>0</v>
      </c>
      <c r="BS87" s="9">
        <v>0</v>
      </c>
      <c r="BT87" s="40">
        <v>0</v>
      </c>
      <c r="BU87" s="9"/>
      <c r="BV87" s="8"/>
      <c r="BW87" s="9">
        <v>0</v>
      </c>
      <c r="BX87" s="40">
        <v>0</v>
      </c>
      <c r="BY87" s="9">
        <v>0</v>
      </c>
      <c r="BZ87" s="8">
        <v>0</v>
      </c>
      <c r="CA87" s="8">
        <f t="shared" si="29"/>
        <v>909728.01</v>
      </c>
      <c r="CB87" s="8">
        <f t="shared" si="30"/>
        <v>909728.01</v>
      </c>
      <c r="CC87" s="9">
        <v>776</v>
      </c>
      <c r="CD87" s="8">
        <v>350309.17</v>
      </c>
      <c r="CE87" s="9">
        <v>105</v>
      </c>
      <c r="CF87" s="8">
        <v>53733.86</v>
      </c>
      <c r="CG87" s="9">
        <v>477</v>
      </c>
      <c r="CH87" s="8">
        <v>505684.98</v>
      </c>
      <c r="CI87" s="9">
        <v>0</v>
      </c>
      <c r="CJ87" s="8">
        <v>0</v>
      </c>
      <c r="CK87" s="9">
        <v>0</v>
      </c>
      <c r="CL87" s="40">
        <v>0</v>
      </c>
      <c r="CM87" s="9"/>
      <c r="CN87" s="8"/>
      <c r="CO87" s="9">
        <v>0</v>
      </c>
      <c r="CP87" s="40">
        <v>0</v>
      </c>
      <c r="CQ87" s="9">
        <v>0</v>
      </c>
      <c r="CR87" s="8">
        <v>0</v>
      </c>
    </row>
    <row r="88" spans="1:96" x14ac:dyDescent="0.25">
      <c r="A88" s="12">
        <v>70</v>
      </c>
      <c r="B88" s="13" t="s">
        <v>63</v>
      </c>
      <c r="C88" s="12">
        <v>330335</v>
      </c>
      <c r="D88" s="25" t="s">
        <v>158</v>
      </c>
      <c r="E88" s="25" t="s">
        <v>155</v>
      </c>
      <c r="F88" s="31" t="s">
        <v>159</v>
      </c>
      <c r="G88" s="8">
        <f t="shared" si="21"/>
        <v>14487702.029999999</v>
      </c>
      <c r="H88" s="8">
        <f t="shared" si="22"/>
        <v>0</v>
      </c>
      <c r="I88" s="9">
        <f t="shared" si="20"/>
        <v>0</v>
      </c>
      <c r="J88" s="8">
        <f t="shared" si="20"/>
        <v>0</v>
      </c>
      <c r="K88" s="9">
        <f t="shared" si="20"/>
        <v>0</v>
      </c>
      <c r="L88" s="8">
        <f t="shared" si="20"/>
        <v>0</v>
      </c>
      <c r="M88" s="9">
        <f t="shared" si="20"/>
        <v>0</v>
      </c>
      <c r="N88" s="8">
        <f t="shared" si="20"/>
        <v>0</v>
      </c>
      <c r="O88" s="9">
        <f t="shared" si="20"/>
        <v>0</v>
      </c>
      <c r="P88" s="8">
        <f t="shared" si="20"/>
        <v>0</v>
      </c>
      <c r="Q88" s="9">
        <f t="shared" si="20"/>
        <v>0</v>
      </c>
      <c r="R88" s="8">
        <f t="shared" si="20"/>
        <v>0</v>
      </c>
      <c r="S88" s="9">
        <f t="shared" si="20"/>
        <v>0</v>
      </c>
      <c r="T88" s="8">
        <f t="shared" si="20"/>
        <v>0</v>
      </c>
      <c r="U88" s="9">
        <f t="shared" si="20"/>
        <v>0</v>
      </c>
      <c r="V88" s="8">
        <f t="shared" si="20"/>
        <v>0</v>
      </c>
      <c r="W88" s="9">
        <f t="shared" si="20"/>
        <v>5645</v>
      </c>
      <c r="X88" s="8">
        <f t="shared" si="18"/>
        <v>14487702.029999999</v>
      </c>
      <c r="Y88" s="8">
        <f t="shared" si="23"/>
        <v>3611673.01</v>
      </c>
      <c r="Z88" s="8">
        <f t="shared" si="24"/>
        <v>0</v>
      </c>
      <c r="AA88" s="9">
        <v>0</v>
      </c>
      <c r="AB88" s="8">
        <v>0</v>
      </c>
      <c r="AC88" s="9">
        <v>0</v>
      </c>
      <c r="AD88" s="8">
        <v>0</v>
      </c>
      <c r="AE88" s="9">
        <v>0</v>
      </c>
      <c r="AF88" s="8">
        <v>0</v>
      </c>
      <c r="AG88" s="9">
        <v>0</v>
      </c>
      <c r="AH88" s="8">
        <v>0</v>
      </c>
      <c r="AI88" s="9">
        <v>0</v>
      </c>
      <c r="AJ88" s="40">
        <v>0</v>
      </c>
      <c r="AK88" s="9"/>
      <c r="AL88" s="8"/>
      <c r="AM88" s="9">
        <v>0</v>
      </c>
      <c r="AN88" s="40">
        <v>0</v>
      </c>
      <c r="AO88" s="9">
        <v>1411</v>
      </c>
      <c r="AP88" s="8">
        <v>3611673.01</v>
      </c>
      <c r="AQ88" s="8">
        <f t="shared" si="25"/>
        <v>3611673.01</v>
      </c>
      <c r="AR88" s="8">
        <f t="shared" si="26"/>
        <v>0</v>
      </c>
      <c r="AS88" s="9">
        <v>0</v>
      </c>
      <c r="AT88" s="8">
        <v>0</v>
      </c>
      <c r="AU88" s="9">
        <v>0</v>
      </c>
      <c r="AV88" s="8">
        <v>0</v>
      </c>
      <c r="AW88" s="9">
        <v>0</v>
      </c>
      <c r="AX88" s="8">
        <v>0</v>
      </c>
      <c r="AY88" s="9">
        <v>0</v>
      </c>
      <c r="AZ88" s="8">
        <v>0</v>
      </c>
      <c r="BA88" s="9">
        <v>0</v>
      </c>
      <c r="BB88" s="40">
        <v>0</v>
      </c>
      <c r="BC88" s="9"/>
      <c r="BD88" s="8"/>
      <c r="BE88" s="9">
        <v>0</v>
      </c>
      <c r="BF88" s="40">
        <v>0</v>
      </c>
      <c r="BG88" s="9">
        <v>1411</v>
      </c>
      <c r="BH88" s="8">
        <v>3611673.01</v>
      </c>
      <c r="BI88" s="8">
        <f t="shared" si="27"/>
        <v>3611673.01</v>
      </c>
      <c r="BJ88" s="8">
        <f t="shared" si="28"/>
        <v>0</v>
      </c>
      <c r="BK88" s="9">
        <v>0</v>
      </c>
      <c r="BL88" s="8">
        <v>0</v>
      </c>
      <c r="BM88" s="9">
        <v>0</v>
      </c>
      <c r="BN88" s="8">
        <v>0</v>
      </c>
      <c r="BO88" s="9">
        <v>0</v>
      </c>
      <c r="BP88" s="8">
        <v>0</v>
      </c>
      <c r="BQ88" s="9">
        <v>0</v>
      </c>
      <c r="BR88" s="8">
        <v>0</v>
      </c>
      <c r="BS88" s="9">
        <v>0</v>
      </c>
      <c r="BT88" s="40">
        <v>0</v>
      </c>
      <c r="BU88" s="9"/>
      <c r="BV88" s="8"/>
      <c r="BW88" s="9">
        <v>0</v>
      </c>
      <c r="BX88" s="40">
        <v>0</v>
      </c>
      <c r="BY88" s="9">
        <v>1411</v>
      </c>
      <c r="BZ88" s="8">
        <v>3611673.01</v>
      </c>
      <c r="CA88" s="8">
        <f t="shared" si="29"/>
        <v>3652683</v>
      </c>
      <c r="CB88" s="8">
        <f t="shared" si="30"/>
        <v>0</v>
      </c>
      <c r="CC88" s="9">
        <v>0</v>
      </c>
      <c r="CD88" s="8">
        <v>0</v>
      </c>
      <c r="CE88" s="9">
        <v>0</v>
      </c>
      <c r="CF88" s="8">
        <v>0</v>
      </c>
      <c r="CG88" s="9">
        <v>0</v>
      </c>
      <c r="CH88" s="8">
        <v>0</v>
      </c>
      <c r="CI88" s="9">
        <v>0</v>
      </c>
      <c r="CJ88" s="8">
        <v>0</v>
      </c>
      <c r="CK88" s="9">
        <v>0</v>
      </c>
      <c r="CL88" s="40">
        <v>0</v>
      </c>
      <c r="CM88" s="9"/>
      <c r="CN88" s="8"/>
      <c r="CO88" s="9">
        <v>0</v>
      </c>
      <c r="CP88" s="40">
        <v>0</v>
      </c>
      <c r="CQ88" s="9">
        <v>1412</v>
      </c>
      <c r="CR88" s="8">
        <v>3652683</v>
      </c>
    </row>
    <row r="89" spans="1:96" x14ac:dyDescent="0.25">
      <c r="A89" s="12">
        <v>71</v>
      </c>
      <c r="B89" s="18" t="s">
        <v>64</v>
      </c>
      <c r="C89" s="12">
        <v>330227</v>
      </c>
      <c r="D89" s="25" t="s">
        <v>158</v>
      </c>
      <c r="E89" s="25" t="s">
        <v>155</v>
      </c>
      <c r="F89" s="31" t="s">
        <v>159</v>
      </c>
      <c r="G89" s="8">
        <f t="shared" si="21"/>
        <v>1428102.74</v>
      </c>
      <c r="H89" s="8">
        <f t="shared" si="22"/>
        <v>369717.02</v>
      </c>
      <c r="I89" s="9">
        <f t="shared" si="20"/>
        <v>1571</v>
      </c>
      <c r="J89" s="8">
        <f t="shared" si="20"/>
        <v>173767</v>
      </c>
      <c r="K89" s="9">
        <f t="shared" si="20"/>
        <v>0</v>
      </c>
      <c r="L89" s="8">
        <f t="shared" si="20"/>
        <v>0</v>
      </c>
      <c r="M89" s="9">
        <f t="shared" si="20"/>
        <v>841</v>
      </c>
      <c r="N89" s="8">
        <f t="shared" si="20"/>
        <v>195950.02</v>
      </c>
      <c r="O89" s="9">
        <f t="shared" si="20"/>
        <v>62</v>
      </c>
      <c r="P89" s="8">
        <f t="shared" si="20"/>
        <v>1058385.72</v>
      </c>
      <c r="Q89" s="9">
        <f t="shared" si="20"/>
        <v>0</v>
      </c>
      <c r="R89" s="8">
        <f t="shared" si="20"/>
        <v>0</v>
      </c>
      <c r="S89" s="9">
        <f t="shared" si="20"/>
        <v>0</v>
      </c>
      <c r="T89" s="8">
        <f t="shared" si="20"/>
        <v>0</v>
      </c>
      <c r="U89" s="9">
        <f t="shared" si="20"/>
        <v>0</v>
      </c>
      <c r="V89" s="8">
        <f t="shared" si="20"/>
        <v>0</v>
      </c>
      <c r="W89" s="9">
        <f t="shared" si="20"/>
        <v>0</v>
      </c>
      <c r="X89" s="8">
        <f t="shared" si="18"/>
        <v>0</v>
      </c>
      <c r="Y89" s="8">
        <f t="shared" si="23"/>
        <v>357025.69</v>
      </c>
      <c r="Z89" s="8">
        <f t="shared" si="24"/>
        <v>92429.26</v>
      </c>
      <c r="AA89" s="9">
        <v>393</v>
      </c>
      <c r="AB89" s="8">
        <v>43441.75</v>
      </c>
      <c r="AC89" s="9">
        <v>0</v>
      </c>
      <c r="AD89" s="8">
        <v>0</v>
      </c>
      <c r="AE89" s="9">
        <v>210</v>
      </c>
      <c r="AF89" s="8">
        <v>48987.51</v>
      </c>
      <c r="AG89" s="9">
        <v>16</v>
      </c>
      <c r="AH89" s="8">
        <v>264596.43</v>
      </c>
      <c r="AI89" s="9">
        <v>0</v>
      </c>
      <c r="AJ89" s="40">
        <v>0</v>
      </c>
      <c r="AK89" s="9"/>
      <c r="AL89" s="8"/>
      <c r="AM89" s="9">
        <v>0</v>
      </c>
      <c r="AN89" s="40">
        <v>0</v>
      </c>
      <c r="AO89" s="9"/>
      <c r="AP89" s="8">
        <v>0</v>
      </c>
      <c r="AQ89" s="8">
        <f t="shared" si="25"/>
        <v>357025.69</v>
      </c>
      <c r="AR89" s="8">
        <f t="shared" si="26"/>
        <v>92429.26</v>
      </c>
      <c r="AS89" s="9">
        <v>393</v>
      </c>
      <c r="AT89" s="8">
        <v>43441.75</v>
      </c>
      <c r="AU89" s="9">
        <v>0</v>
      </c>
      <c r="AV89" s="8">
        <v>0</v>
      </c>
      <c r="AW89" s="9">
        <v>210</v>
      </c>
      <c r="AX89" s="8">
        <v>48987.51</v>
      </c>
      <c r="AY89" s="9">
        <v>16</v>
      </c>
      <c r="AZ89" s="8">
        <v>264596.43</v>
      </c>
      <c r="BA89" s="9">
        <v>0</v>
      </c>
      <c r="BB89" s="40">
        <v>0</v>
      </c>
      <c r="BC89" s="9"/>
      <c r="BD89" s="8"/>
      <c r="BE89" s="9">
        <v>0</v>
      </c>
      <c r="BF89" s="40">
        <v>0</v>
      </c>
      <c r="BG89" s="9"/>
      <c r="BH89" s="8">
        <v>0</v>
      </c>
      <c r="BI89" s="8">
        <f t="shared" si="27"/>
        <v>357025.69</v>
      </c>
      <c r="BJ89" s="8">
        <f t="shared" si="28"/>
        <v>92429.26</v>
      </c>
      <c r="BK89" s="9">
        <v>393</v>
      </c>
      <c r="BL89" s="8">
        <v>43441.75</v>
      </c>
      <c r="BM89" s="9">
        <v>0</v>
      </c>
      <c r="BN89" s="8">
        <v>0</v>
      </c>
      <c r="BO89" s="9">
        <v>210</v>
      </c>
      <c r="BP89" s="8">
        <v>48987.51</v>
      </c>
      <c r="BQ89" s="9">
        <v>16</v>
      </c>
      <c r="BR89" s="8">
        <v>264596.43</v>
      </c>
      <c r="BS89" s="9">
        <v>0</v>
      </c>
      <c r="BT89" s="40">
        <v>0</v>
      </c>
      <c r="BU89" s="9"/>
      <c r="BV89" s="8"/>
      <c r="BW89" s="9">
        <v>0</v>
      </c>
      <c r="BX89" s="40">
        <v>0</v>
      </c>
      <c r="BY89" s="9">
        <v>0</v>
      </c>
      <c r="BZ89" s="8">
        <v>0</v>
      </c>
      <c r="CA89" s="8">
        <f t="shared" si="29"/>
        <v>357025.67</v>
      </c>
      <c r="CB89" s="8">
        <f t="shared" si="30"/>
        <v>92429.24</v>
      </c>
      <c r="CC89" s="9">
        <v>392</v>
      </c>
      <c r="CD89" s="8">
        <v>43441.75</v>
      </c>
      <c r="CE89" s="9">
        <v>0</v>
      </c>
      <c r="CF89" s="8">
        <v>0</v>
      </c>
      <c r="CG89" s="9">
        <v>211</v>
      </c>
      <c r="CH89" s="8">
        <v>48987.49</v>
      </c>
      <c r="CI89" s="9">
        <v>14</v>
      </c>
      <c r="CJ89" s="8">
        <v>264596.43</v>
      </c>
      <c r="CK89" s="9">
        <v>0</v>
      </c>
      <c r="CL89" s="40">
        <v>0</v>
      </c>
      <c r="CM89" s="9"/>
      <c r="CN89" s="8"/>
      <c r="CO89" s="9">
        <v>0</v>
      </c>
      <c r="CP89" s="40">
        <v>0</v>
      </c>
      <c r="CQ89" s="9">
        <v>0</v>
      </c>
      <c r="CR89" s="8">
        <v>0</v>
      </c>
    </row>
    <row r="90" spans="1:96" x14ac:dyDescent="0.25">
      <c r="A90" s="12">
        <v>72</v>
      </c>
      <c r="B90" s="18" t="s">
        <v>65</v>
      </c>
      <c r="C90" s="12">
        <v>330045</v>
      </c>
      <c r="D90" s="25" t="s">
        <v>158</v>
      </c>
      <c r="E90" s="25" t="s">
        <v>155</v>
      </c>
      <c r="F90" s="31" t="s">
        <v>159</v>
      </c>
      <c r="G90" s="8">
        <f t="shared" si="21"/>
        <v>9650010.6099999994</v>
      </c>
      <c r="H90" s="8">
        <f t="shared" si="22"/>
        <v>6891045.0700000003</v>
      </c>
      <c r="I90" s="9">
        <f t="shared" si="20"/>
        <v>5135</v>
      </c>
      <c r="J90" s="8">
        <f t="shared" si="20"/>
        <v>4238691.7300000004</v>
      </c>
      <c r="K90" s="9">
        <f t="shared" si="20"/>
        <v>1848</v>
      </c>
      <c r="L90" s="8">
        <f t="shared" si="20"/>
        <v>453715</v>
      </c>
      <c r="M90" s="9">
        <f t="shared" si="20"/>
        <v>2871</v>
      </c>
      <c r="N90" s="8">
        <f t="shared" si="20"/>
        <v>2198638.34</v>
      </c>
      <c r="O90" s="9">
        <f t="shared" si="20"/>
        <v>231</v>
      </c>
      <c r="P90" s="8">
        <f t="shared" si="20"/>
        <v>1723997.17</v>
      </c>
      <c r="Q90" s="9">
        <f t="shared" si="20"/>
        <v>50</v>
      </c>
      <c r="R90" s="8">
        <f t="shared" si="20"/>
        <v>1034968.37</v>
      </c>
      <c r="S90" s="9">
        <f t="shared" si="20"/>
        <v>0</v>
      </c>
      <c r="T90" s="8">
        <f t="shared" si="20"/>
        <v>0</v>
      </c>
      <c r="U90" s="9">
        <f t="shared" si="20"/>
        <v>0</v>
      </c>
      <c r="V90" s="8">
        <f t="shared" si="20"/>
        <v>0</v>
      </c>
      <c r="W90" s="9">
        <f t="shared" si="20"/>
        <v>0</v>
      </c>
      <c r="X90" s="8">
        <f t="shared" si="18"/>
        <v>0</v>
      </c>
      <c r="Y90" s="8">
        <f t="shared" si="23"/>
        <v>2439556.58</v>
      </c>
      <c r="Z90" s="8">
        <f t="shared" si="24"/>
        <v>1749815.2</v>
      </c>
      <c r="AA90" s="9">
        <v>1284</v>
      </c>
      <c r="AB90" s="8">
        <v>1072388.28</v>
      </c>
      <c r="AC90" s="9">
        <v>462</v>
      </c>
      <c r="AD90" s="8">
        <v>113428.75</v>
      </c>
      <c r="AE90" s="9">
        <v>718</v>
      </c>
      <c r="AF90" s="8">
        <v>563998.17000000004</v>
      </c>
      <c r="AG90" s="9">
        <v>58</v>
      </c>
      <c r="AH90" s="8">
        <v>430999.29</v>
      </c>
      <c r="AI90" s="9">
        <v>13</v>
      </c>
      <c r="AJ90" s="40">
        <v>258742.09</v>
      </c>
      <c r="AK90" s="9"/>
      <c r="AL90" s="8"/>
      <c r="AM90" s="9">
        <v>0</v>
      </c>
      <c r="AN90" s="40">
        <v>0</v>
      </c>
      <c r="AO90" s="9"/>
      <c r="AP90" s="8">
        <v>0</v>
      </c>
      <c r="AQ90" s="8">
        <f t="shared" si="25"/>
        <v>2439556.58</v>
      </c>
      <c r="AR90" s="8">
        <f t="shared" si="26"/>
        <v>1749815.2</v>
      </c>
      <c r="AS90" s="9">
        <v>1284</v>
      </c>
      <c r="AT90" s="8">
        <v>1072388.28</v>
      </c>
      <c r="AU90" s="9">
        <v>462</v>
      </c>
      <c r="AV90" s="8">
        <v>113428.75</v>
      </c>
      <c r="AW90" s="9">
        <v>718</v>
      </c>
      <c r="AX90" s="8">
        <v>563998.17000000004</v>
      </c>
      <c r="AY90" s="9">
        <v>58</v>
      </c>
      <c r="AZ90" s="8">
        <v>430999.29</v>
      </c>
      <c r="BA90" s="9">
        <v>13</v>
      </c>
      <c r="BB90" s="40">
        <v>258742.09</v>
      </c>
      <c r="BC90" s="9"/>
      <c r="BD90" s="8"/>
      <c r="BE90" s="9">
        <v>0</v>
      </c>
      <c r="BF90" s="40">
        <v>0</v>
      </c>
      <c r="BG90" s="9"/>
      <c r="BH90" s="8">
        <v>0</v>
      </c>
      <c r="BI90" s="8">
        <f t="shared" si="27"/>
        <v>2439556.58</v>
      </c>
      <c r="BJ90" s="8">
        <f t="shared" si="28"/>
        <v>1749815.2</v>
      </c>
      <c r="BK90" s="9">
        <v>1284</v>
      </c>
      <c r="BL90" s="8">
        <v>1072388.28</v>
      </c>
      <c r="BM90" s="9">
        <v>462</v>
      </c>
      <c r="BN90" s="8">
        <v>113428.75</v>
      </c>
      <c r="BO90" s="9">
        <v>718</v>
      </c>
      <c r="BP90" s="8">
        <v>563998.17000000004</v>
      </c>
      <c r="BQ90" s="9">
        <v>58</v>
      </c>
      <c r="BR90" s="8">
        <v>430999.29</v>
      </c>
      <c r="BS90" s="9">
        <v>13</v>
      </c>
      <c r="BT90" s="40">
        <v>258742.09</v>
      </c>
      <c r="BU90" s="9"/>
      <c r="BV90" s="8"/>
      <c r="BW90" s="9">
        <v>0</v>
      </c>
      <c r="BX90" s="40">
        <v>0</v>
      </c>
      <c r="BY90" s="9">
        <v>0</v>
      </c>
      <c r="BZ90" s="8">
        <v>0</v>
      </c>
      <c r="CA90" s="8">
        <f t="shared" si="29"/>
        <v>2331340.87</v>
      </c>
      <c r="CB90" s="8">
        <f t="shared" si="30"/>
        <v>1641599.47</v>
      </c>
      <c r="CC90" s="9">
        <v>1283</v>
      </c>
      <c r="CD90" s="8">
        <v>1021526.89</v>
      </c>
      <c r="CE90" s="9">
        <v>462</v>
      </c>
      <c r="CF90" s="8">
        <v>113428.75</v>
      </c>
      <c r="CG90" s="9">
        <v>717</v>
      </c>
      <c r="CH90" s="8">
        <v>506643.83</v>
      </c>
      <c r="CI90" s="9">
        <v>57</v>
      </c>
      <c r="CJ90" s="8">
        <v>430999.3</v>
      </c>
      <c r="CK90" s="9">
        <v>11</v>
      </c>
      <c r="CL90" s="40">
        <v>258742.1</v>
      </c>
      <c r="CM90" s="9"/>
      <c r="CN90" s="8"/>
      <c r="CO90" s="9">
        <v>0</v>
      </c>
      <c r="CP90" s="40">
        <v>0</v>
      </c>
      <c r="CQ90" s="9">
        <v>0</v>
      </c>
      <c r="CR90" s="8">
        <v>0</v>
      </c>
    </row>
    <row r="91" spans="1:96" x14ac:dyDescent="0.25">
      <c r="A91" s="12">
        <v>73</v>
      </c>
      <c r="B91" s="18" t="s">
        <v>66</v>
      </c>
      <c r="C91" s="12">
        <v>330368</v>
      </c>
      <c r="D91" s="25" t="s">
        <v>158</v>
      </c>
      <c r="E91" s="25" t="s">
        <v>167</v>
      </c>
      <c r="F91" s="31" t="s">
        <v>159</v>
      </c>
      <c r="G91" s="8">
        <f t="shared" si="21"/>
        <v>48567832.75</v>
      </c>
      <c r="H91" s="8">
        <f t="shared" si="22"/>
        <v>997442.7</v>
      </c>
      <c r="I91" s="9">
        <f t="shared" ref="I91:W107" si="31">AA91+AS91+BK91+CC91</f>
        <v>0</v>
      </c>
      <c r="J91" s="8">
        <f t="shared" si="31"/>
        <v>0</v>
      </c>
      <c r="K91" s="9">
        <f t="shared" si="31"/>
        <v>101</v>
      </c>
      <c r="L91" s="8">
        <f t="shared" si="31"/>
        <v>45808.480000000003</v>
      </c>
      <c r="M91" s="9">
        <f t="shared" si="31"/>
        <v>0</v>
      </c>
      <c r="N91" s="8">
        <f t="shared" si="31"/>
        <v>951634.22</v>
      </c>
      <c r="O91" s="9">
        <f t="shared" si="31"/>
        <v>65</v>
      </c>
      <c r="P91" s="8">
        <f t="shared" si="31"/>
        <v>6580437.1399999997</v>
      </c>
      <c r="Q91" s="9">
        <f t="shared" si="31"/>
        <v>377</v>
      </c>
      <c r="R91" s="8">
        <f t="shared" si="31"/>
        <v>40989952.909999996</v>
      </c>
      <c r="S91" s="9">
        <f t="shared" si="31"/>
        <v>0</v>
      </c>
      <c r="T91" s="8">
        <f t="shared" si="31"/>
        <v>0</v>
      </c>
      <c r="U91" s="9">
        <f t="shared" si="31"/>
        <v>126</v>
      </c>
      <c r="V91" s="8">
        <f t="shared" si="31"/>
        <v>24742467.66</v>
      </c>
      <c r="W91" s="9">
        <f t="shared" si="31"/>
        <v>0</v>
      </c>
      <c r="X91" s="8">
        <f t="shared" si="18"/>
        <v>0</v>
      </c>
      <c r="Y91" s="8">
        <f t="shared" si="23"/>
        <v>12141958.199999999</v>
      </c>
      <c r="Z91" s="8">
        <f t="shared" si="24"/>
        <v>249360.68</v>
      </c>
      <c r="AA91" s="9">
        <v>0</v>
      </c>
      <c r="AB91" s="8">
        <v>0</v>
      </c>
      <c r="AC91" s="9">
        <v>25</v>
      </c>
      <c r="AD91" s="8">
        <v>11452.12</v>
      </c>
      <c r="AE91" s="9">
        <v>0</v>
      </c>
      <c r="AF91" s="8">
        <v>237908.56</v>
      </c>
      <c r="AG91" s="9">
        <v>16</v>
      </c>
      <c r="AH91" s="8">
        <v>1645109.29</v>
      </c>
      <c r="AI91" s="9">
        <v>94</v>
      </c>
      <c r="AJ91" s="40">
        <v>10247488.23</v>
      </c>
      <c r="AK91" s="9"/>
      <c r="AL91" s="8"/>
      <c r="AM91" s="9">
        <v>32</v>
      </c>
      <c r="AN91" s="40">
        <v>6185616.9199999999</v>
      </c>
      <c r="AO91" s="9"/>
      <c r="AP91" s="8">
        <v>0</v>
      </c>
      <c r="AQ91" s="8">
        <f t="shared" si="25"/>
        <v>12141958.199999999</v>
      </c>
      <c r="AR91" s="8">
        <f t="shared" si="26"/>
        <v>249360.68</v>
      </c>
      <c r="AS91" s="9">
        <v>0</v>
      </c>
      <c r="AT91" s="8">
        <v>0</v>
      </c>
      <c r="AU91" s="9">
        <v>25</v>
      </c>
      <c r="AV91" s="8">
        <v>11452.12</v>
      </c>
      <c r="AW91" s="9">
        <v>0</v>
      </c>
      <c r="AX91" s="8">
        <v>237908.56</v>
      </c>
      <c r="AY91" s="9">
        <v>16</v>
      </c>
      <c r="AZ91" s="8">
        <v>1645109.29</v>
      </c>
      <c r="BA91" s="9">
        <v>94</v>
      </c>
      <c r="BB91" s="40">
        <v>10247488.23</v>
      </c>
      <c r="BC91" s="9"/>
      <c r="BD91" s="8"/>
      <c r="BE91" s="9">
        <v>32</v>
      </c>
      <c r="BF91" s="40">
        <v>6185616.9199999999</v>
      </c>
      <c r="BG91" s="9"/>
      <c r="BH91" s="8">
        <v>0</v>
      </c>
      <c r="BI91" s="8">
        <f t="shared" si="27"/>
        <v>12141958.199999999</v>
      </c>
      <c r="BJ91" s="8">
        <f t="shared" si="28"/>
        <v>249360.68</v>
      </c>
      <c r="BK91" s="9">
        <v>0</v>
      </c>
      <c r="BL91" s="8">
        <v>0</v>
      </c>
      <c r="BM91" s="9">
        <v>25</v>
      </c>
      <c r="BN91" s="8">
        <v>11452.12</v>
      </c>
      <c r="BO91" s="9">
        <v>0</v>
      </c>
      <c r="BP91" s="8">
        <v>237908.56</v>
      </c>
      <c r="BQ91" s="9">
        <v>16</v>
      </c>
      <c r="BR91" s="8">
        <v>1645109.29</v>
      </c>
      <c r="BS91" s="9">
        <v>94</v>
      </c>
      <c r="BT91" s="40">
        <v>10247488.23</v>
      </c>
      <c r="BU91" s="9"/>
      <c r="BV91" s="8"/>
      <c r="BW91" s="9">
        <v>32</v>
      </c>
      <c r="BX91" s="40">
        <v>6185616.9199999999</v>
      </c>
      <c r="BY91" s="9">
        <v>0</v>
      </c>
      <c r="BZ91" s="8">
        <v>0</v>
      </c>
      <c r="CA91" s="8">
        <f t="shared" si="29"/>
        <v>12141958.15</v>
      </c>
      <c r="CB91" s="8">
        <f t="shared" si="30"/>
        <v>249360.66</v>
      </c>
      <c r="CC91" s="9">
        <v>0</v>
      </c>
      <c r="CD91" s="8">
        <v>0</v>
      </c>
      <c r="CE91" s="9">
        <v>26</v>
      </c>
      <c r="CF91" s="8">
        <v>11452.12</v>
      </c>
      <c r="CG91" s="9">
        <v>0</v>
      </c>
      <c r="CH91" s="8">
        <v>237908.54</v>
      </c>
      <c r="CI91" s="9">
        <v>17</v>
      </c>
      <c r="CJ91" s="8">
        <v>1645109.27</v>
      </c>
      <c r="CK91" s="9">
        <v>95</v>
      </c>
      <c r="CL91" s="40">
        <v>10247488.220000001</v>
      </c>
      <c r="CM91" s="9"/>
      <c r="CN91" s="8"/>
      <c r="CO91" s="9">
        <v>30</v>
      </c>
      <c r="CP91" s="40">
        <v>6185616.9000000004</v>
      </c>
      <c r="CQ91" s="9">
        <v>0</v>
      </c>
      <c r="CR91" s="8">
        <v>0</v>
      </c>
    </row>
    <row r="92" spans="1:96" x14ac:dyDescent="0.25">
      <c r="A92" s="12">
        <v>74</v>
      </c>
      <c r="B92" s="18" t="s">
        <v>67</v>
      </c>
      <c r="C92" s="12">
        <v>330373</v>
      </c>
      <c r="D92" s="25" t="s">
        <v>158</v>
      </c>
      <c r="E92" s="25" t="s">
        <v>161</v>
      </c>
      <c r="F92" s="31" t="s">
        <v>159</v>
      </c>
      <c r="G92" s="8">
        <f t="shared" si="21"/>
        <v>4924960.95</v>
      </c>
      <c r="H92" s="8">
        <f t="shared" si="22"/>
        <v>0</v>
      </c>
      <c r="I92" s="9">
        <f t="shared" si="31"/>
        <v>0</v>
      </c>
      <c r="J92" s="8">
        <f t="shared" si="31"/>
        <v>0</v>
      </c>
      <c r="K92" s="9">
        <f t="shared" si="31"/>
        <v>0</v>
      </c>
      <c r="L92" s="8">
        <f t="shared" si="31"/>
        <v>0</v>
      </c>
      <c r="M92" s="9">
        <f t="shared" si="31"/>
        <v>0</v>
      </c>
      <c r="N92" s="8">
        <f t="shared" si="31"/>
        <v>0</v>
      </c>
      <c r="O92" s="9">
        <f t="shared" si="31"/>
        <v>76</v>
      </c>
      <c r="P92" s="8">
        <f t="shared" si="31"/>
        <v>3213538.76</v>
      </c>
      <c r="Q92" s="9">
        <f t="shared" si="31"/>
        <v>26</v>
      </c>
      <c r="R92" s="8">
        <f t="shared" si="31"/>
        <v>1711422.19</v>
      </c>
      <c r="S92" s="9">
        <f t="shared" si="31"/>
        <v>0</v>
      </c>
      <c r="T92" s="8">
        <f t="shared" si="31"/>
        <v>0</v>
      </c>
      <c r="U92" s="9">
        <f t="shared" si="31"/>
        <v>19</v>
      </c>
      <c r="V92" s="8">
        <f t="shared" si="31"/>
        <v>1343824</v>
      </c>
      <c r="W92" s="9">
        <f t="shared" si="31"/>
        <v>0</v>
      </c>
      <c r="X92" s="8">
        <f t="shared" si="18"/>
        <v>0</v>
      </c>
      <c r="Y92" s="8">
        <f t="shared" si="23"/>
        <v>1231240.24</v>
      </c>
      <c r="Z92" s="8">
        <f t="shared" si="24"/>
        <v>0</v>
      </c>
      <c r="AA92" s="9">
        <v>0</v>
      </c>
      <c r="AB92" s="8">
        <v>0</v>
      </c>
      <c r="AC92" s="9">
        <v>0</v>
      </c>
      <c r="AD92" s="8">
        <v>0</v>
      </c>
      <c r="AE92" s="9">
        <v>0</v>
      </c>
      <c r="AF92" s="8">
        <v>0</v>
      </c>
      <c r="AG92" s="9">
        <v>19</v>
      </c>
      <c r="AH92" s="8">
        <v>803384.69</v>
      </c>
      <c r="AI92" s="9">
        <v>7</v>
      </c>
      <c r="AJ92" s="40">
        <v>427855.55</v>
      </c>
      <c r="AK92" s="9"/>
      <c r="AL92" s="8"/>
      <c r="AM92" s="9">
        <v>5</v>
      </c>
      <c r="AN92" s="40">
        <v>335956</v>
      </c>
      <c r="AO92" s="9"/>
      <c r="AP92" s="8">
        <v>0</v>
      </c>
      <c r="AQ92" s="8">
        <f t="shared" si="25"/>
        <v>1231240.24</v>
      </c>
      <c r="AR92" s="8">
        <f t="shared" si="26"/>
        <v>0</v>
      </c>
      <c r="AS92" s="9">
        <v>0</v>
      </c>
      <c r="AT92" s="8">
        <v>0</v>
      </c>
      <c r="AU92" s="9">
        <v>0</v>
      </c>
      <c r="AV92" s="8">
        <v>0</v>
      </c>
      <c r="AW92" s="9">
        <v>0</v>
      </c>
      <c r="AX92" s="8">
        <v>0</v>
      </c>
      <c r="AY92" s="9">
        <v>19</v>
      </c>
      <c r="AZ92" s="8">
        <v>803384.69</v>
      </c>
      <c r="BA92" s="9">
        <v>7</v>
      </c>
      <c r="BB92" s="40">
        <v>427855.55</v>
      </c>
      <c r="BC92" s="9"/>
      <c r="BD92" s="8"/>
      <c r="BE92" s="9">
        <v>5</v>
      </c>
      <c r="BF92" s="40">
        <v>335956</v>
      </c>
      <c r="BG92" s="9"/>
      <c r="BH92" s="8">
        <v>0</v>
      </c>
      <c r="BI92" s="8">
        <f t="shared" si="27"/>
        <v>1231240.24</v>
      </c>
      <c r="BJ92" s="8">
        <f t="shared" si="28"/>
        <v>0</v>
      </c>
      <c r="BK92" s="9">
        <v>0</v>
      </c>
      <c r="BL92" s="8">
        <v>0</v>
      </c>
      <c r="BM92" s="9">
        <v>0</v>
      </c>
      <c r="BN92" s="8">
        <v>0</v>
      </c>
      <c r="BO92" s="9">
        <v>0</v>
      </c>
      <c r="BP92" s="8">
        <v>0</v>
      </c>
      <c r="BQ92" s="9">
        <v>19</v>
      </c>
      <c r="BR92" s="8">
        <v>803384.69</v>
      </c>
      <c r="BS92" s="9">
        <v>7</v>
      </c>
      <c r="BT92" s="40">
        <v>427855.55</v>
      </c>
      <c r="BU92" s="9"/>
      <c r="BV92" s="8"/>
      <c r="BW92" s="9">
        <v>5</v>
      </c>
      <c r="BX92" s="40">
        <v>335956</v>
      </c>
      <c r="BY92" s="9">
        <v>0</v>
      </c>
      <c r="BZ92" s="8">
        <v>0</v>
      </c>
      <c r="CA92" s="8">
        <f t="shared" si="29"/>
        <v>1231240.23</v>
      </c>
      <c r="CB92" s="8">
        <f t="shared" si="30"/>
        <v>0</v>
      </c>
      <c r="CC92" s="9">
        <v>0</v>
      </c>
      <c r="CD92" s="8">
        <v>0</v>
      </c>
      <c r="CE92" s="9">
        <v>0</v>
      </c>
      <c r="CF92" s="8">
        <v>0</v>
      </c>
      <c r="CG92" s="9">
        <v>0</v>
      </c>
      <c r="CH92" s="8">
        <v>0</v>
      </c>
      <c r="CI92" s="9">
        <v>19</v>
      </c>
      <c r="CJ92" s="8">
        <v>803384.69</v>
      </c>
      <c r="CK92" s="9">
        <v>5</v>
      </c>
      <c r="CL92" s="40">
        <v>427855.54</v>
      </c>
      <c r="CM92" s="9"/>
      <c r="CN92" s="8"/>
      <c r="CO92" s="9">
        <v>4</v>
      </c>
      <c r="CP92" s="40">
        <v>335956</v>
      </c>
      <c r="CQ92" s="9">
        <v>0</v>
      </c>
      <c r="CR92" s="8">
        <v>0</v>
      </c>
    </row>
    <row r="93" spans="1:96" x14ac:dyDescent="0.25">
      <c r="A93" s="12">
        <v>75</v>
      </c>
      <c r="B93" s="18" t="s">
        <v>137</v>
      </c>
      <c r="C93" s="12">
        <v>330417</v>
      </c>
      <c r="D93" s="25" t="s">
        <v>158</v>
      </c>
      <c r="E93" s="25" t="s">
        <v>161</v>
      </c>
      <c r="F93" s="31" t="s">
        <v>159</v>
      </c>
      <c r="G93" s="8">
        <f t="shared" si="21"/>
        <v>0</v>
      </c>
      <c r="H93" s="8">
        <f t="shared" si="22"/>
        <v>0</v>
      </c>
      <c r="I93" s="9">
        <f t="shared" si="31"/>
        <v>0</v>
      </c>
      <c r="J93" s="8">
        <f t="shared" si="31"/>
        <v>0</v>
      </c>
      <c r="K93" s="9">
        <f t="shared" si="31"/>
        <v>0</v>
      </c>
      <c r="L93" s="8">
        <f t="shared" si="31"/>
        <v>0</v>
      </c>
      <c r="M93" s="9">
        <f t="shared" si="31"/>
        <v>0</v>
      </c>
      <c r="N93" s="8">
        <f t="shared" si="31"/>
        <v>0</v>
      </c>
      <c r="O93" s="9">
        <f t="shared" si="31"/>
        <v>0</v>
      </c>
      <c r="P93" s="8">
        <f t="shared" si="31"/>
        <v>0</v>
      </c>
      <c r="Q93" s="9">
        <f t="shared" si="31"/>
        <v>0</v>
      </c>
      <c r="R93" s="8">
        <f t="shared" si="31"/>
        <v>0</v>
      </c>
      <c r="S93" s="9">
        <f t="shared" si="31"/>
        <v>0</v>
      </c>
      <c r="T93" s="8">
        <f t="shared" si="31"/>
        <v>0</v>
      </c>
      <c r="U93" s="9">
        <f t="shared" si="31"/>
        <v>0</v>
      </c>
      <c r="V93" s="8">
        <f t="shared" si="31"/>
        <v>0</v>
      </c>
      <c r="W93" s="9">
        <f t="shared" si="31"/>
        <v>0</v>
      </c>
      <c r="X93" s="8">
        <f t="shared" si="18"/>
        <v>0</v>
      </c>
      <c r="Y93" s="8">
        <f t="shared" si="23"/>
        <v>0</v>
      </c>
      <c r="Z93" s="8">
        <f t="shared" si="24"/>
        <v>0</v>
      </c>
      <c r="AA93" s="9">
        <v>0</v>
      </c>
      <c r="AB93" s="8">
        <v>0</v>
      </c>
      <c r="AC93" s="9">
        <v>0</v>
      </c>
      <c r="AD93" s="8">
        <v>0</v>
      </c>
      <c r="AE93" s="9">
        <v>0</v>
      </c>
      <c r="AF93" s="8">
        <v>0</v>
      </c>
      <c r="AG93" s="9">
        <v>0</v>
      </c>
      <c r="AH93" s="8">
        <v>0</v>
      </c>
      <c r="AI93" s="9">
        <v>0</v>
      </c>
      <c r="AJ93" s="40">
        <v>0</v>
      </c>
      <c r="AK93" s="9"/>
      <c r="AL93" s="8"/>
      <c r="AM93" s="9">
        <v>0</v>
      </c>
      <c r="AN93" s="40">
        <v>0</v>
      </c>
      <c r="AO93" s="9"/>
      <c r="AP93" s="8">
        <v>0</v>
      </c>
      <c r="AQ93" s="8">
        <f t="shared" si="25"/>
        <v>0</v>
      </c>
      <c r="AR93" s="8">
        <f t="shared" si="26"/>
        <v>0</v>
      </c>
      <c r="AS93" s="9">
        <v>0</v>
      </c>
      <c r="AT93" s="8">
        <v>0</v>
      </c>
      <c r="AU93" s="9">
        <v>0</v>
      </c>
      <c r="AV93" s="8">
        <v>0</v>
      </c>
      <c r="AW93" s="9">
        <v>0</v>
      </c>
      <c r="AX93" s="8">
        <v>0</v>
      </c>
      <c r="AY93" s="9">
        <v>0</v>
      </c>
      <c r="AZ93" s="8">
        <v>0</v>
      </c>
      <c r="BA93" s="9">
        <v>0</v>
      </c>
      <c r="BB93" s="40">
        <v>0</v>
      </c>
      <c r="BC93" s="9"/>
      <c r="BD93" s="8"/>
      <c r="BE93" s="9">
        <v>0</v>
      </c>
      <c r="BF93" s="40">
        <v>0</v>
      </c>
      <c r="BG93" s="9"/>
      <c r="BH93" s="8">
        <v>0</v>
      </c>
      <c r="BI93" s="8">
        <f t="shared" si="27"/>
        <v>0</v>
      </c>
      <c r="BJ93" s="8">
        <f t="shared" si="28"/>
        <v>0</v>
      </c>
      <c r="BK93" s="9">
        <v>0</v>
      </c>
      <c r="BL93" s="8">
        <v>0</v>
      </c>
      <c r="BM93" s="9">
        <v>0</v>
      </c>
      <c r="BN93" s="8">
        <v>0</v>
      </c>
      <c r="BO93" s="9">
        <v>0</v>
      </c>
      <c r="BP93" s="8">
        <v>0</v>
      </c>
      <c r="BQ93" s="9">
        <v>0</v>
      </c>
      <c r="BR93" s="8">
        <v>0</v>
      </c>
      <c r="BS93" s="9">
        <v>0</v>
      </c>
      <c r="BT93" s="40">
        <v>0</v>
      </c>
      <c r="BU93" s="9"/>
      <c r="BV93" s="8"/>
      <c r="BW93" s="9">
        <v>0</v>
      </c>
      <c r="BX93" s="40">
        <v>0</v>
      </c>
      <c r="BY93" s="9">
        <v>0</v>
      </c>
      <c r="BZ93" s="8">
        <v>0</v>
      </c>
      <c r="CA93" s="8">
        <f t="shared" si="29"/>
        <v>0</v>
      </c>
      <c r="CB93" s="8">
        <f t="shared" si="30"/>
        <v>0</v>
      </c>
      <c r="CC93" s="9">
        <v>0</v>
      </c>
      <c r="CD93" s="8">
        <v>0</v>
      </c>
      <c r="CE93" s="9">
        <v>0</v>
      </c>
      <c r="CF93" s="8">
        <v>0</v>
      </c>
      <c r="CG93" s="9">
        <v>0</v>
      </c>
      <c r="CH93" s="8">
        <v>0</v>
      </c>
      <c r="CI93" s="9">
        <v>0</v>
      </c>
      <c r="CJ93" s="8">
        <v>0</v>
      </c>
      <c r="CK93" s="9">
        <v>0</v>
      </c>
      <c r="CL93" s="40">
        <v>0</v>
      </c>
      <c r="CM93" s="9"/>
      <c r="CN93" s="8"/>
      <c r="CO93" s="9">
        <v>0</v>
      </c>
      <c r="CP93" s="40">
        <v>0</v>
      </c>
      <c r="CQ93" s="9">
        <v>0</v>
      </c>
      <c r="CR93" s="8">
        <v>0</v>
      </c>
    </row>
    <row r="94" spans="1:96" x14ac:dyDescent="0.25">
      <c r="A94" s="12"/>
      <c r="B94" s="17" t="s">
        <v>68</v>
      </c>
      <c r="C94" s="12"/>
      <c r="D94" s="25"/>
      <c r="E94" s="25"/>
      <c r="F94" s="31"/>
      <c r="G94" s="8">
        <f t="shared" si="21"/>
        <v>0</v>
      </c>
      <c r="H94" s="8">
        <f t="shared" si="22"/>
        <v>0</v>
      </c>
      <c r="I94" s="9">
        <f t="shared" si="31"/>
        <v>0</v>
      </c>
      <c r="J94" s="8">
        <f t="shared" si="31"/>
        <v>0</v>
      </c>
      <c r="K94" s="9">
        <f t="shared" si="31"/>
        <v>0</v>
      </c>
      <c r="L94" s="8">
        <f t="shared" si="31"/>
        <v>0</v>
      </c>
      <c r="M94" s="9">
        <f t="shared" si="31"/>
        <v>0</v>
      </c>
      <c r="N94" s="8">
        <f t="shared" si="31"/>
        <v>0</v>
      </c>
      <c r="O94" s="9">
        <f t="shared" si="31"/>
        <v>0</v>
      </c>
      <c r="P94" s="8">
        <f t="shared" si="31"/>
        <v>0</v>
      </c>
      <c r="Q94" s="9">
        <f t="shared" si="31"/>
        <v>0</v>
      </c>
      <c r="R94" s="8">
        <f t="shared" si="31"/>
        <v>0</v>
      </c>
      <c r="S94" s="9">
        <f t="shared" si="31"/>
        <v>0</v>
      </c>
      <c r="T94" s="8">
        <f t="shared" si="31"/>
        <v>0</v>
      </c>
      <c r="U94" s="9">
        <f t="shared" si="31"/>
        <v>0</v>
      </c>
      <c r="V94" s="8">
        <f t="shared" si="31"/>
        <v>0</v>
      </c>
      <c r="W94" s="9">
        <f t="shared" si="31"/>
        <v>0</v>
      </c>
      <c r="X94" s="8">
        <f t="shared" si="18"/>
        <v>0</v>
      </c>
      <c r="Y94" s="8">
        <f t="shared" si="23"/>
        <v>0</v>
      </c>
      <c r="Z94" s="8">
        <f t="shared" si="24"/>
        <v>0</v>
      </c>
      <c r="AA94" s="9">
        <v>0</v>
      </c>
      <c r="AB94" s="8">
        <v>0</v>
      </c>
      <c r="AC94" s="9">
        <v>0</v>
      </c>
      <c r="AD94" s="8">
        <v>0</v>
      </c>
      <c r="AE94" s="9">
        <v>0</v>
      </c>
      <c r="AF94" s="8">
        <v>0</v>
      </c>
      <c r="AG94" s="9">
        <v>0</v>
      </c>
      <c r="AH94" s="8">
        <v>0</v>
      </c>
      <c r="AI94" s="9">
        <v>0</v>
      </c>
      <c r="AJ94" s="40">
        <v>0</v>
      </c>
      <c r="AK94" s="9"/>
      <c r="AL94" s="8"/>
      <c r="AM94" s="9">
        <v>0</v>
      </c>
      <c r="AN94" s="40">
        <v>0</v>
      </c>
      <c r="AO94" s="9"/>
      <c r="AP94" s="8">
        <v>0</v>
      </c>
      <c r="AQ94" s="8">
        <f t="shared" si="25"/>
        <v>0</v>
      </c>
      <c r="AR94" s="8">
        <f t="shared" si="26"/>
        <v>0</v>
      </c>
      <c r="AS94" s="9">
        <v>0</v>
      </c>
      <c r="AT94" s="8">
        <v>0</v>
      </c>
      <c r="AU94" s="9">
        <v>0</v>
      </c>
      <c r="AV94" s="8">
        <v>0</v>
      </c>
      <c r="AW94" s="9">
        <v>0</v>
      </c>
      <c r="AX94" s="8">
        <v>0</v>
      </c>
      <c r="AY94" s="9">
        <v>0</v>
      </c>
      <c r="AZ94" s="8">
        <v>0</v>
      </c>
      <c r="BA94" s="9">
        <v>0</v>
      </c>
      <c r="BB94" s="40">
        <v>0</v>
      </c>
      <c r="BC94" s="9"/>
      <c r="BD94" s="8"/>
      <c r="BE94" s="9">
        <v>0</v>
      </c>
      <c r="BF94" s="40">
        <v>0</v>
      </c>
      <c r="BG94" s="9"/>
      <c r="BH94" s="8">
        <v>0</v>
      </c>
      <c r="BI94" s="8">
        <f t="shared" si="27"/>
        <v>0</v>
      </c>
      <c r="BJ94" s="8">
        <f t="shared" si="28"/>
        <v>0</v>
      </c>
      <c r="BK94" s="9">
        <v>0</v>
      </c>
      <c r="BL94" s="8">
        <v>0</v>
      </c>
      <c r="BM94" s="9">
        <v>0</v>
      </c>
      <c r="BN94" s="8">
        <v>0</v>
      </c>
      <c r="BO94" s="9">
        <v>0</v>
      </c>
      <c r="BP94" s="8">
        <v>0</v>
      </c>
      <c r="BQ94" s="9">
        <v>0</v>
      </c>
      <c r="BR94" s="8">
        <v>0</v>
      </c>
      <c r="BS94" s="9">
        <v>0</v>
      </c>
      <c r="BT94" s="40">
        <v>0</v>
      </c>
      <c r="BU94" s="9"/>
      <c r="BV94" s="8"/>
      <c r="BW94" s="9">
        <v>0</v>
      </c>
      <c r="BX94" s="40">
        <v>0</v>
      </c>
      <c r="BY94" s="9">
        <v>0</v>
      </c>
      <c r="BZ94" s="8">
        <v>0</v>
      </c>
      <c r="CA94" s="8">
        <f t="shared" si="29"/>
        <v>0</v>
      </c>
      <c r="CB94" s="8">
        <f t="shared" si="30"/>
        <v>0</v>
      </c>
      <c r="CC94" s="9">
        <v>0</v>
      </c>
      <c r="CD94" s="8">
        <v>0</v>
      </c>
      <c r="CE94" s="9">
        <v>0</v>
      </c>
      <c r="CF94" s="8">
        <v>0</v>
      </c>
      <c r="CG94" s="9">
        <v>0</v>
      </c>
      <c r="CH94" s="8">
        <v>0</v>
      </c>
      <c r="CI94" s="9">
        <v>0</v>
      </c>
      <c r="CJ94" s="8">
        <v>0</v>
      </c>
      <c r="CK94" s="9">
        <v>0</v>
      </c>
      <c r="CL94" s="40">
        <v>0</v>
      </c>
      <c r="CM94" s="9"/>
      <c r="CN94" s="8"/>
      <c r="CO94" s="9">
        <v>0</v>
      </c>
      <c r="CP94" s="40">
        <v>0</v>
      </c>
      <c r="CQ94" s="9">
        <v>0</v>
      </c>
      <c r="CR94" s="8">
        <v>0</v>
      </c>
    </row>
    <row r="95" spans="1:96" x14ac:dyDescent="0.25">
      <c r="A95" s="12">
        <v>76</v>
      </c>
      <c r="B95" s="13" t="s">
        <v>69</v>
      </c>
      <c r="C95" s="12">
        <v>330054</v>
      </c>
      <c r="D95" s="25" t="s">
        <v>174</v>
      </c>
      <c r="E95" s="25" t="s">
        <v>155</v>
      </c>
      <c r="F95" s="31" t="s">
        <v>175</v>
      </c>
      <c r="G95" s="8">
        <f t="shared" si="21"/>
        <v>1319923.81</v>
      </c>
      <c r="H95" s="8">
        <f t="shared" si="22"/>
        <v>344022.5</v>
      </c>
      <c r="I95" s="9">
        <f t="shared" si="31"/>
        <v>96</v>
      </c>
      <c r="J95" s="8">
        <f t="shared" si="31"/>
        <v>190739.96</v>
      </c>
      <c r="K95" s="9">
        <f t="shared" si="31"/>
        <v>0</v>
      </c>
      <c r="L95" s="8">
        <f t="shared" si="31"/>
        <v>0</v>
      </c>
      <c r="M95" s="9">
        <f t="shared" si="31"/>
        <v>88</v>
      </c>
      <c r="N95" s="8">
        <f t="shared" si="31"/>
        <v>153282.54</v>
      </c>
      <c r="O95" s="9">
        <f t="shared" si="31"/>
        <v>1</v>
      </c>
      <c r="P95" s="8">
        <f t="shared" si="31"/>
        <v>10830.2</v>
      </c>
      <c r="Q95" s="9">
        <f t="shared" si="31"/>
        <v>49</v>
      </c>
      <c r="R95" s="8">
        <f t="shared" si="31"/>
        <v>874667.32</v>
      </c>
      <c r="S95" s="9">
        <f t="shared" si="31"/>
        <v>0</v>
      </c>
      <c r="T95" s="8">
        <f t="shared" si="31"/>
        <v>0</v>
      </c>
      <c r="U95" s="9">
        <f t="shared" si="31"/>
        <v>0</v>
      </c>
      <c r="V95" s="8">
        <f t="shared" si="31"/>
        <v>0</v>
      </c>
      <c r="W95" s="9">
        <f t="shared" si="31"/>
        <v>64</v>
      </c>
      <c r="X95" s="8">
        <f t="shared" si="18"/>
        <v>90403.79</v>
      </c>
      <c r="Y95" s="8">
        <f t="shared" si="23"/>
        <v>333064.53000000003</v>
      </c>
      <c r="Z95" s="8">
        <f t="shared" si="24"/>
        <v>89089.2</v>
      </c>
      <c r="AA95" s="9">
        <v>24</v>
      </c>
      <c r="AB95" s="8">
        <v>49041.760000000002</v>
      </c>
      <c r="AC95" s="9">
        <v>0</v>
      </c>
      <c r="AD95" s="8">
        <v>0</v>
      </c>
      <c r="AE95" s="9">
        <v>22</v>
      </c>
      <c r="AF95" s="8">
        <v>40047.440000000002</v>
      </c>
      <c r="AG95" s="9">
        <v>0</v>
      </c>
      <c r="AH95" s="8">
        <v>2707.55</v>
      </c>
      <c r="AI95" s="9">
        <v>12</v>
      </c>
      <c r="AJ95" s="40">
        <v>218666.83</v>
      </c>
      <c r="AK95" s="9"/>
      <c r="AL95" s="8"/>
      <c r="AM95" s="9">
        <v>0</v>
      </c>
      <c r="AN95" s="40">
        <v>0</v>
      </c>
      <c r="AO95" s="9">
        <v>16</v>
      </c>
      <c r="AP95" s="8">
        <v>22600.95</v>
      </c>
      <c r="AQ95" s="8">
        <f t="shared" si="25"/>
        <v>333064.53000000003</v>
      </c>
      <c r="AR95" s="8">
        <f t="shared" si="26"/>
        <v>89089.2</v>
      </c>
      <c r="AS95" s="9">
        <v>24</v>
      </c>
      <c r="AT95" s="8">
        <v>49041.760000000002</v>
      </c>
      <c r="AU95" s="9">
        <v>0</v>
      </c>
      <c r="AV95" s="8">
        <v>0</v>
      </c>
      <c r="AW95" s="9">
        <v>22</v>
      </c>
      <c r="AX95" s="8">
        <v>40047.440000000002</v>
      </c>
      <c r="AY95" s="9">
        <v>0</v>
      </c>
      <c r="AZ95" s="8">
        <v>2707.55</v>
      </c>
      <c r="BA95" s="9">
        <v>12</v>
      </c>
      <c r="BB95" s="40">
        <v>218666.83</v>
      </c>
      <c r="BC95" s="9"/>
      <c r="BD95" s="8"/>
      <c r="BE95" s="9">
        <v>0</v>
      </c>
      <c r="BF95" s="40">
        <v>0</v>
      </c>
      <c r="BG95" s="9">
        <v>16</v>
      </c>
      <c r="BH95" s="8">
        <v>22600.95</v>
      </c>
      <c r="BI95" s="8">
        <f t="shared" si="27"/>
        <v>333064.53000000003</v>
      </c>
      <c r="BJ95" s="8">
        <f t="shared" si="28"/>
        <v>89089.2</v>
      </c>
      <c r="BK95" s="9">
        <v>24</v>
      </c>
      <c r="BL95" s="8">
        <v>49041.760000000002</v>
      </c>
      <c r="BM95" s="9">
        <v>0</v>
      </c>
      <c r="BN95" s="8">
        <v>0</v>
      </c>
      <c r="BO95" s="9">
        <v>22</v>
      </c>
      <c r="BP95" s="8">
        <v>40047.440000000002</v>
      </c>
      <c r="BQ95" s="9">
        <v>0</v>
      </c>
      <c r="BR95" s="8">
        <v>2707.55</v>
      </c>
      <c r="BS95" s="9">
        <v>12</v>
      </c>
      <c r="BT95" s="40">
        <v>218666.83</v>
      </c>
      <c r="BU95" s="9"/>
      <c r="BV95" s="8"/>
      <c r="BW95" s="9">
        <v>0</v>
      </c>
      <c r="BX95" s="40">
        <v>0</v>
      </c>
      <c r="BY95" s="9">
        <v>16</v>
      </c>
      <c r="BZ95" s="8">
        <v>22600.95</v>
      </c>
      <c r="CA95" s="8">
        <f t="shared" si="29"/>
        <v>320730.21999999997</v>
      </c>
      <c r="CB95" s="8">
        <f t="shared" si="30"/>
        <v>76754.899999999994</v>
      </c>
      <c r="CC95" s="9">
        <v>24</v>
      </c>
      <c r="CD95" s="8">
        <v>43614.68</v>
      </c>
      <c r="CE95" s="9">
        <v>0</v>
      </c>
      <c r="CF95" s="8">
        <v>0</v>
      </c>
      <c r="CG95" s="9">
        <v>22</v>
      </c>
      <c r="CH95" s="8">
        <v>33140.22</v>
      </c>
      <c r="CI95" s="9">
        <v>1</v>
      </c>
      <c r="CJ95" s="8">
        <v>2707.55</v>
      </c>
      <c r="CK95" s="9">
        <v>13</v>
      </c>
      <c r="CL95" s="40">
        <v>218666.83</v>
      </c>
      <c r="CM95" s="9"/>
      <c r="CN95" s="8"/>
      <c r="CO95" s="9">
        <v>0</v>
      </c>
      <c r="CP95" s="40">
        <v>0</v>
      </c>
      <c r="CQ95" s="9">
        <v>16</v>
      </c>
      <c r="CR95" s="8">
        <v>22600.94</v>
      </c>
    </row>
    <row r="96" spans="1:96" x14ac:dyDescent="0.25">
      <c r="A96" s="12">
        <v>77</v>
      </c>
      <c r="B96" s="18" t="s">
        <v>70</v>
      </c>
      <c r="C96" s="12">
        <v>330238</v>
      </c>
      <c r="D96" s="25" t="s">
        <v>174</v>
      </c>
      <c r="E96" s="25" t="s">
        <v>155</v>
      </c>
      <c r="F96" s="31" t="s">
        <v>175</v>
      </c>
      <c r="G96" s="8">
        <f t="shared" si="21"/>
        <v>0</v>
      </c>
      <c r="H96" s="8">
        <f t="shared" si="22"/>
        <v>0</v>
      </c>
      <c r="I96" s="9">
        <f t="shared" si="31"/>
        <v>0</v>
      </c>
      <c r="J96" s="8">
        <f t="shared" si="31"/>
        <v>0</v>
      </c>
      <c r="K96" s="9">
        <f t="shared" si="31"/>
        <v>0</v>
      </c>
      <c r="L96" s="8">
        <f t="shared" si="31"/>
        <v>0</v>
      </c>
      <c r="M96" s="9">
        <f t="shared" si="31"/>
        <v>0</v>
      </c>
      <c r="N96" s="8">
        <f t="shared" si="31"/>
        <v>0</v>
      </c>
      <c r="O96" s="9">
        <f t="shared" si="31"/>
        <v>0</v>
      </c>
      <c r="P96" s="8">
        <f t="shared" si="31"/>
        <v>0</v>
      </c>
      <c r="Q96" s="9">
        <f t="shared" si="31"/>
        <v>0</v>
      </c>
      <c r="R96" s="8">
        <f t="shared" si="31"/>
        <v>0</v>
      </c>
      <c r="S96" s="9">
        <f t="shared" si="31"/>
        <v>0</v>
      </c>
      <c r="T96" s="8">
        <f t="shared" si="31"/>
        <v>0</v>
      </c>
      <c r="U96" s="9">
        <f t="shared" si="31"/>
        <v>0</v>
      </c>
      <c r="V96" s="8">
        <f t="shared" si="31"/>
        <v>0</v>
      </c>
      <c r="W96" s="9">
        <f t="shared" si="31"/>
        <v>0</v>
      </c>
      <c r="X96" s="8">
        <f t="shared" si="18"/>
        <v>0</v>
      </c>
      <c r="Y96" s="8">
        <f t="shared" si="23"/>
        <v>0</v>
      </c>
      <c r="Z96" s="8">
        <f t="shared" si="24"/>
        <v>0</v>
      </c>
      <c r="AA96" s="9">
        <v>0</v>
      </c>
      <c r="AB96" s="8">
        <v>0</v>
      </c>
      <c r="AC96" s="9">
        <v>0</v>
      </c>
      <c r="AD96" s="8">
        <v>0</v>
      </c>
      <c r="AE96" s="9">
        <v>0</v>
      </c>
      <c r="AF96" s="8">
        <v>0</v>
      </c>
      <c r="AG96" s="9">
        <v>0</v>
      </c>
      <c r="AH96" s="8">
        <v>0</v>
      </c>
      <c r="AI96" s="9">
        <v>0</v>
      </c>
      <c r="AJ96" s="40">
        <v>0</v>
      </c>
      <c r="AK96" s="9"/>
      <c r="AL96" s="8"/>
      <c r="AM96" s="9">
        <v>0</v>
      </c>
      <c r="AN96" s="40">
        <v>0</v>
      </c>
      <c r="AO96" s="9"/>
      <c r="AP96" s="8">
        <v>0</v>
      </c>
      <c r="AQ96" s="8">
        <f t="shared" si="25"/>
        <v>0</v>
      </c>
      <c r="AR96" s="8">
        <f t="shared" si="26"/>
        <v>0</v>
      </c>
      <c r="AS96" s="9">
        <v>0</v>
      </c>
      <c r="AT96" s="8">
        <v>0</v>
      </c>
      <c r="AU96" s="9">
        <v>0</v>
      </c>
      <c r="AV96" s="8">
        <v>0</v>
      </c>
      <c r="AW96" s="9">
        <v>0</v>
      </c>
      <c r="AX96" s="8">
        <v>0</v>
      </c>
      <c r="AY96" s="9">
        <v>0</v>
      </c>
      <c r="AZ96" s="8">
        <v>0</v>
      </c>
      <c r="BA96" s="9">
        <v>0</v>
      </c>
      <c r="BB96" s="40">
        <v>0</v>
      </c>
      <c r="BC96" s="9"/>
      <c r="BD96" s="8"/>
      <c r="BE96" s="9">
        <v>0</v>
      </c>
      <c r="BF96" s="40">
        <v>0</v>
      </c>
      <c r="BG96" s="9"/>
      <c r="BH96" s="8">
        <v>0</v>
      </c>
      <c r="BI96" s="8">
        <f t="shared" si="27"/>
        <v>0</v>
      </c>
      <c r="BJ96" s="8">
        <f t="shared" si="28"/>
        <v>0</v>
      </c>
      <c r="BK96" s="9">
        <v>0</v>
      </c>
      <c r="BL96" s="8">
        <v>0</v>
      </c>
      <c r="BM96" s="9">
        <v>0</v>
      </c>
      <c r="BN96" s="8">
        <v>0</v>
      </c>
      <c r="BO96" s="9">
        <v>0</v>
      </c>
      <c r="BP96" s="8">
        <v>0</v>
      </c>
      <c r="BQ96" s="9">
        <v>0</v>
      </c>
      <c r="BR96" s="8">
        <v>0</v>
      </c>
      <c r="BS96" s="9">
        <v>0</v>
      </c>
      <c r="BT96" s="40">
        <v>0</v>
      </c>
      <c r="BU96" s="9"/>
      <c r="BV96" s="8"/>
      <c r="BW96" s="9">
        <v>0</v>
      </c>
      <c r="BX96" s="40">
        <v>0</v>
      </c>
      <c r="BY96" s="9">
        <v>0</v>
      </c>
      <c r="BZ96" s="8">
        <v>0</v>
      </c>
      <c r="CA96" s="8">
        <f t="shared" si="29"/>
        <v>0</v>
      </c>
      <c r="CB96" s="8">
        <f t="shared" si="30"/>
        <v>0</v>
      </c>
      <c r="CC96" s="9">
        <v>0</v>
      </c>
      <c r="CD96" s="8">
        <v>0</v>
      </c>
      <c r="CE96" s="9">
        <v>0</v>
      </c>
      <c r="CF96" s="8">
        <v>0</v>
      </c>
      <c r="CG96" s="9">
        <v>0</v>
      </c>
      <c r="CH96" s="8">
        <v>0</v>
      </c>
      <c r="CI96" s="9">
        <v>0</v>
      </c>
      <c r="CJ96" s="8">
        <v>0</v>
      </c>
      <c r="CK96" s="9">
        <v>0</v>
      </c>
      <c r="CL96" s="40">
        <v>0</v>
      </c>
      <c r="CM96" s="9"/>
      <c r="CN96" s="8"/>
      <c r="CO96" s="9">
        <v>0</v>
      </c>
      <c r="CP96" s="40">
        <v>0</v>
      </c>
      <c r="CQ96" s="9">
        <v>0</v>
      </c>
      <c r="CR96" s="8">
        <v>0</v>
      </c>
    </row>
    <row r="97" spans="1:96" x14ac:dyDescent="0.25">
      <c r="A97" s="12"/>
      <c r="B97" s="17" t="s">
        <v>71</v>
      </c>
      <c r="C97" s="12"/>
      <c r="D97" s="25"/>
      <c r="E97" s="26" t="s">
        <v>155</v>
      </c>
      <c r="F97" s="31"/>
      <c r="G97" s="8">
        <f t="shared" si="21"/>
        <v>0</v>
      </c>
      <c r="H97" s="8">
        <f t="shared" si="22"/>
        <v>0</v>
      </c>
      <c r="I97" s="9">
        <f t="shared" si="31"/>
        <v>0</v>
      </c>
      <c r="J97" s="8">
        <f t="shared" si="31"/>
        <v>0</v>
      </c>
      <c r="K97" s="9">
        <f t="shared" si="31"/>
        <v>0</v>
      </c>
      <c r="L97" s="8">
        <f t="shared" si="31"/>
        <v>0</v>
      </c>
      <c r="M97" s="9">
        <f t="shared" si="31"/>
        <v>0</v>
      </c>
      <c r="N97" s="8">
        <f t="shared" si="31"/>
        <v>0</v>
      </c>
      <c r="O97" s="9">
        <f t="shared" si="31"/>
        <v>0</v>
      </c>
      <c r="P97" s="8">
        <f t="shared" si="31"/>
        <v>0</v>
      </c>
      <c r="Q97" s="9">
        <f t="shared" si="31"/>
        <v>0</v>
      </c>
      <c r="R97" s="8">
        <f t="shared" si="31"/>
        <v>0</v>
      </c>
      <c r="S97" s="9">
        <f t="shared" si="31"/>
        <v>0</v>
      </c>
      <c r="T97" s="8">
        <f t="shared" si="31"/>
        <v>0</v>
      </c>
      <c r="U97" s="9">
        <f t="shared" si="31"/>
        <v>0</v>
      </c>
      <c r="V97" s="8">
        <f t="shared" si="31"/>
        <v>0</v>
      </c>
      <c r="W97" s="9">
        <f t="shared" si="31"/>
        <v>0</v>
      </c>
      <c r="X97" s="8">
        <f t="shared" si="18"/>
        <v>0</v>
      </c>
      <c r="Y97" s="8">
        <f t="shared" si="23"/>
        <v>0</v>
      </c>
      <c r="Z97" s="8">
        <f t="shared" si="24"/>
        <v>0</v>
      </c>
      <c r="AA97" s="9">
        <v>0</v>
      </c>
      <c r="AB97" s="8">
        <v>0</v>
      </c>
      <c r="AC97" s="9">
        <v>0</v>
      </c>
      <c r="AD97" s="8">
        <v>0</v>
      </c>
      <c r="AE97" s="9">
        <v>0</v>
      </c>
      <c r="AF97" s="8">
        <v>0</v>
      </c>
      <c r="AG97" s="9">
        <v>0</v>
      </c>
      <c r="AH97" s="8">
        <v>0</v>
      </c>
      <c r="AI97" s="9">
        <v>0</v>
      </c>
      <c r="AJ97" s="40">
        <v>0</v>
      </c>
      <c r="AK97" s="9"/>
      <c r="AL97" s="8"/>
      <c r="AM97" s="9">
        <v>0</v>
      </c>
      <c r="AN97" s="40">
        <v>0</v>
      </c>
      <c r="AO97" s="9"/>
      <c r="AP97" s="8">
        <v>0</v>
      </c>
      <c r="AQ97" s="8">
        <f t="shared" si="25"/>
        <v>0</v>
      </c>
      <c r="AR97" s="8">
        <f t="shared" si="26"/>
        <v>0</v>
      </c>
      <c r="AS97" s="9">
        <v>0</v>
      </c>
      <c r="AT97" s="8">
        <v>0</v>
      </c>
      <c r="AU97" s="9">
        <v>0</v>
      </c>
      <c r="AV97" s="8">
        <v>0</v>
      </c>
      <c r="AW97" s="9">
        <v>0</v>
      </c>
      <c r="AX97" s="8">
        <v>0</v>
      </c>
      <c r="AY97" s="9">
        <v>0</v>
      </c>
      <c r="AZ97" s="8">
        <v>0</v>
      </c>
      <c r="BA97" s="9">
        <v>0</v>
      </c>
      <c r="BB97" s="40">
        <v>0</v>
      </c>
      <c r="BC97" s="9"/>
      <c r="BD97" s="8"/>
      <c r="BE97" s="9">
        <v>0</v>
      </c>
      <c r="BF97" s="40">
        <v>0</v>
      </c>
      <c r="BG97" s="9"/>
      <c r="BH97" s="8">
        <v>0</v>
      </c>
      <c r="BI97" s="8">
        <f t="shared" si="27"/>
        <v>0</v>
      </c>
      <c r="BJ97" s="8">
        <f t="shared" si="28"/>
        <v>0</v>
      </c>
      <c r="BK97" s="9">
        <v>0</v>
      </c>
      <c r="BL97" s="8">
        <v>0</v>
      </c>
      <c r="BM97" s="9">
        <v>0</v>
      </c>
      <c r="BN97" s="8">
        <v>0</v>
      </c>
      <c r="BO97" s="9">
        <v>0</v>
      </c>
      <c r="BP97" s="8">
        <v>0</v>
      </c>
      <c r="BQ97" s="9">
        <v>0</v>
      </c>
      <c r="BR97" s="8">
        <v>0</v>
      </c>
      <c r="BS97" s="9">
        <v>0</v>
      </c>
      <c r="BT97" s="40">
        <v>0</v>
      </c>
      <c r="BU97" s="9"/>
      <c r="BV97" s="8"/>
      <c r="BW97" s="9">
        <v>0</v>
      </c>
      <c r="BX97" s="40">
        <v>0</v>
      </c>
      <c r="BY97" s="9">
        <v>0</v>
      </c>
      <c r="BZ97" s="8">
        <v>0</v>
      </c>
      <c r="CA97" s="8">
        <f t="shared" si="29"/>
        <v>0</v>
      </c>
      <c r="CB97" s="8">
        <f t="shared" si="30"/>
        <v>0</v>
      </c>
      <c r="CC97" s="9">
        <v>0</v>
      </c>
      <c r="CD97" s="8">
        <v>0</v>
      </c>
      <c r="CE97" s="9">
        <v>0</v>
      </c>
      <c r="CF97" s="8">
        <v>0</v>
      </c>
      <c r="CG97" s="9">
        <v>0</v>
      </c>
      <c r="CH97" s="8">
        <v>0</v>
      </c>
      <c r="CI97" s="9">
        <v>0</v>
      </c>
      <c r="CJ97" s="8">
        <v>0</v>
      </c>
      <c r="CK97" s="9">
        <v>0</v>
      </c>
      <c r="CL97" s="40">
        <v>0</v>
      </c>
      <c r="CM97" s="9"/>
      <c r="CN97" s="8"/>
      <c r="CO97" s="9">
        <v>0</v>
      </c>
      <c r="CP97" s="40">
        <v>0</v>
      </c>
      <c r="CQ97" s="9">
        <v>0</v>
      </c>
      <c r="CR97" s="8">
        <v>0</v>
      </c>
    </row>
    <row r="98" spans="1:96" x14ac:dyDescent="0.25">
      <c r="A98" s="12">
        <v>78</v>
      </c>
      <c r="B98" s="18" t="s">
        <v>72</v>
      </c>
      <c r="C98" s="12">
        <v>330055</v>
      </c>
      <c r="D98" s="25" t="s">
        <v>176</v>
      </c>
      <c r="E98" s="25" t="s">
        <v>155</v>
      </c>
      <c r="F98" s="31" t="s">
        <v>177</v>
      </c>
      <c r="G98" s="8">
        <f t="shared" si="21"/>
        <v>2452728</v>
      </c>
      <c r="H98" s="8">
        <f t="shared" si="22"/>
        <v>1473799.27</v>
      </c>
      <c r="I98" s="9">
        <f t="shared" si="31"/>
        <v>652</v>
      </c>
      <c r="J98" s="8">
        <f t="shared" si="31"/>
        <v>822503.5</v>
      </c>
      <c r="K98" s="9">
        <f t="shared" si="31"/>
        <v>124</v>
      </c>
      <c r="L98" s="8">
        <f t="shared" si="31"/>
        <v>58502.74</v>
      </c>
      <c r="M98" s="9">
        <f t="shared" si="31"/>
        <v>231</v>
      </c>
      <c r="N98" s="8">
        <f t="shared" si="31"/>
        <v>592793.03</v>
      </c>
      <c r="O98" s="9">
        <f t="shared" si="31"/>
        <v>9</v>
      </c>
      <c r="P98" s="8">
        <f t="shared" si="31"/>
        <v>71026.06</v>
      </c>
      <c r="Q98" s="9">
        <f t="shared" si="31"/>
        <v>36</v>
      </c>
      <c r="R98" s="8">
        <f t="shared" si="31"/>
        <v>465155.91</v>
      </c>
      <c r="S98" s="9">
        <f t="shared" si="31"/>
        <v>0</v>
      </c>
      <c r="T98" s="8">
        <f t="shared" si="31"/>
        <v>0</v>
      </c>
      <c r="U98" s="9">
        <f t="shared" si="31"/>
        <v>0</v>
      </c>
      <c r="V98" s="8">
        <f t="shared" si="31"/>
        <v>0</v>
      </c>
      <c r="W98" s="9">
        <f t="shared" si="31"/>
        <v>165</v>
      </c>
      <c r="X98" s="8">
        <f t="shared" si="18"/>
        <v>442746.76</v>
      </c>
      <c r="Y98" s="8">
        <f t="shared" si="23"/>
        <v>622229.36</v>
      </c>
      <c r="Z98" s="8">
        <f t="shared" si="24"/>
        <v>377497.17</v>
      </c>
      <c r="AA98" s="9">
        <v>163</v>
      </c>
      <c r="AB98" s="8">
        <v>209154.34</v>
      </c>
      <c r="AC98" s="9">
        <v>31</v>
      </c>
      <c r="AD98" s="8">
        <v>14625.69</v>
      </c>
      <c r="AE98" s="9">
        <v>58</v>
      </c>
      <c r="AF98" s="8">
        <v>153717.14000000001</v>
      </c>
      <c r="AG98" s="9">
        <v>2</v>
      </c>
      <c r="AH98" s="8">
        <v>17756.52</v>
      </c>
      <c r="AI98" s="9">
        <v>9</v>
      </c>
      <c r="AJ98" s="40">
        <v>116288.98</v>
      </c>
      <c r="AK98" s="9"/>
      <c r="AL98" s="8"/>
      <c r="AM98" s="9">
        <v>0</v>
      </c>
      <c r="AN98" s="40">
        <v>0</v>
      </c>
      <c r="AO98" s="9">
        <v>41</v>
      </c>
      <c r="AP98" s="8">
        <v>110686.69</v>
      </c>
      <c r="AQ98" s="8">
        <f t="shared" si="25"/>
        <v>622229.36</v>
      </c>
      <c r="AR98" s="8">
        <f t="shared" si="26"/>
        <v>377497.17</v>
      </c>
      <c r="AS98" s="9">
        <v>163</v>
      </c>
      <c r="AT98" s="8">
        <v>209154.34</v>
      </c>
      <c r="AU98" s="9">
        <v>31</v>
      </c>
      <c r="AV98" s="8">
        <v>14625.69</v>
      </c>
      <c r="AW98" s="9">
        <v>58</v>
      </c>
      <c r="AX98" s="8">
        <v>153717.14000000001</v>
      </c>
      <c r="AY98" s="9">
        <v>2</v>
      </c>
      <c r="AZ98" s="8">
        <v>17756.52</v>
      </c>
      <c r="BA98" s="9">
        <v>9</v>
      </c>
      <c r="BB98" s="40">
        <v>116288.98</v>
      </c>
      <c r="BC98" s="9"/>
      <c r="BD98" s="8"/>
      <c r="BE98" s="9">
        <v>0</v>
      </c>
      <c r="BF98" s="40">
        <v>0</v>
      </c>
      <c r="BG98" s="9">
        <v>41</v>
      </c>
      <c r="BH98" s="8">
        <v>110686.69</v>
      </c>
      <c r="BI98" s="8">
        <f t="shared" si="27"/>
        <v>622229.36</v>
      </c>
      <c r="BJ98" s="8">
        <f t="shared" si="28"/>
        <v>377497.17</v>
      </c>
      <c r="BK98" s="9">
        <v>163</v>
      </c>
      <c r="BL98" s="8">
        <v>209154.34</v>
      </c>
      <c r="BM98" s="9">
        <v>31</v>
      </c>
      <c r="BN98" s="8">
        <v>14625.69</v>
      </c>
      <c r="BO98" s="9">
        <v>58</v>
      </c>
      <c r="BP98" s="8">
        <v>153717.14000000001</v>
      </c>
      <c r="BQ98" s="9">
        <v>2</v>
      </c>
      <c r="BR98" s="8">
        <v>17756.52</v>
      </c>
      <c r="BS98" s="9">
        <v>9</v>
      </c>
      <c r="BT98" s="40">
        <v>116288.98</v>
      </c>
      <c r="BU98" s="9"/>
      <c r="BV98" s="8"/>
      <c r="BW98" s="9">
        <v>0</v>
      </c>
      <c r="BX98" s="40">
        <v>0</v>
      </c>
      <c r="BY98" s="9">
        <v>41</v>
      </c>
      <c r="BZ98" s="8">
        <v>110686.69</v>
      </c>
      <c r="CA98" s="8">
        <f t="shared" si="29"/>
        <v>586039.92000000004</v>
      </c>
      <c r="CB98" s="8">
        <f t="shared" si="30"/>
        <v>341307.76</v>
      </c>
      <c r="CC98" s="9">
        <v>163</v>
      </c>
      <c r="CD98" s="8">
        <v>195040.48</v>
      </c>
      <c r="CE98" s="9">
        <v>31</v>
      </c>
      <c r="CF98" s="8">
        <v>14625.67</v>
      </c>
      <c r="CG98" s="9">
        <v>57</v>
      </c>
      <c r="CH98" s="8">
        <v>131641.60999999999</v>
      </c>
      <c r="CI98" s="9">
        <v>3</v>
      </c>
      <c r="CJ98" s="8">
        <v>17756.5</v>
      </c>
      <c r="CK98" s="9">
        <v>9</v>
      </c>
      <c r="CL98" s="40">
        <v>116288.97</v>
      </c>
      <c r="CM98" s="9"/>
      <c r="CN98" s="8"/>
      <c r="CO98" s="9">
        <v>0</v>
      </c>
      <c r="CP98" s="40">
        <v>0</v>
      </c>
      <c r="CQ98" s="9">
        <v>42</v>
      </c>
      <c r="CR98" s="8">
        <v>110686.69</v>
      </c>
    </row>
    <row r="99" spans="1:96" x14ac:dyDescent="0.25">
      <c r="A99" s="12"/>
      <c r="B99" s="17" t="s">
        <v>73</v>
      </c>
      <c r="C99" s="12"/>
      <c r="D99" s="25"/>
      <c r="E99" s="25"/>
      <c r="F99" s="31"/>
      <c r="G99" s="8">
        <f t="shared" si="21"/>
        <v>0</v>
      </c>
      <c r="H99" s="8">
        <f t="shared" si="22"/>
        <v>0</v>
      </c>
      <c r="I99" s="9">
        <f t="shared" si="31"/>
        <v>0</v>
      </c>
      <c r="J99" s="8">
        <f t="shared" si="31"/>
        <v>0</v>
      </c>
      <c r="K99" s="9">
        <f t="shared" si="31"/>
        <v>0</v>
      </c>
      <c r="L99" s="8">
        <f t="shared" si="31"/>
        <v>0</v>
      </c>
      <c r="M99" s="9">
        <f t="shared" si="31"/>
        <v>0</v>
      </c>
      <c r="N99" s="8">
        <f t="shared" si="31"/>
        <v>0</v>
      </c>
      <c r="O99" s="9">
        <f t="shared" si="31"/>
        <v>0</v>
      </c>
      <c r="P99" s="8">
        <f t="shared" si="31"/>
        <v>0</v>
      </c>
      <c r="Q99" s="9">
        <f t="shared" si="31"/>
        <v>0</v>
      </c>
      <c r="R99" s="8">
        <f t="shared" si="31"/>
        <v>0</v>
      </c>
      <c r="S99" s="9">
        <f t="shared" si="31"/>
        <v>0</v>
      </c>
      <c r="T99" s="8">
        <f t="shared" si="31"/>
        <v>0</v>
      </c>
      <c r="U99" s="9">
        <f t="shared" si="31"/>
        <v>0</v>
      </c>
      <c r="V99" s="8">
        <f t="shared" si="31"/>
        <v>0</v>
      </c>
      <c r="W99" s="9">
        <f t="shared" si="31"/>
        <v>0</v>
      </c>
      <c r="X99" s="8">
        <f t="shared" si="18"/>
        <v>0</v>
      </c>
      <c r="Y99" s="8">
        <f t="shared" si="23"/>
        <v>0</v>
      </c>
      <c r="Z99" s="8">
        <f t="shared" si="24"/>
        <v>0</v>
      </c>
      <c r="AA99" s="9">
        <v>0</v>
      </c>
      <c r="AB99" s="8">
        <v>0</v>
      </c>
      <c r="AC99" s="9">
        <v>0</v>
      </c>
      <c r="AD99" s="8">
        <v>0</v>
      </c>
      <c r="AE99" s="9">
        <v>0</v>
      </c>
      <c r="AF99" s="8">
        <v>0</v>
      </c>
      <c r="AG99" s="9">
        <v>0</v>
      </c>
      <c r="AH99" s="8">
        <v>0</v>
      </c>
      <c r="AI99" s="9">
        <v>0</v>
      </c>
      <c r="AJ99" s="40">
        <v>0</v>
      </c>
      <c r="AK99" s="9"/>
      <c r="AL99" s="8"/>
      <c r="AM99" s="9">
        <v>0</v>
      </c>
      <c r="AN99" s="40">
        <v>0</v>
      </c>
      <c r="AO99" s="9"/>
      <c r="AP99" s="8">
        <v>0</v>
      </c>
      <c r="AQ99" s="8">
        <f t="shared" si="25"/>
        <v>0</v>
      </c>
      <c r="AR99" s="8">
        <f t="shared" si="26"/>
        <v>0</v>
      </c>
      <c r="AS99" s="9">
        <v>0</v>
      </c>
      <c r="AT99" s="8">
        <v>0</v>
      </c>
      <c r="AU99" s="9">
        <v>0</v>
      </c>
      <c r="AV99" s="8">
        <v>0</v>
      </c>
      <c r="AW99" s="9">
        <v>0</v>
      </c>
      <c r="AX99" s="8">
        <v>0</v>
      </c>
      <c r="AY99" s="9">
        <v>0</v>
      </c>
      <c r="AZ99" s="8">
        <v>0</v>
      </c>
      <c r="BA99" s="9">
        <v>0</v>
      </c>
      <c r="BB99" s="40">
        <v>0</v>
      </c>
      <c r="BC99" s="9"/>
      <c r="BD99" s="8"/>
      <c r="BE99" s="9">
        <v>0</v>
      </c>
      <c r="BF99" s="40">
        <v>0</v>
      </c>
      <c r="BG99" s="9"/>
      <c r="BH99" s="8">
        <v>0</v>
      </c>
      <c r="BI99" s="8">
        <f t="shared" si="27"/>
        <v>0</v>
      </c>
      <c r="BJ99" s="8">
        <f t="shared" si="28"/>
        <v>0</v>
      </c>
      <c r="BK99" s="9">
        <v>0</v>
      </c>
      <c r="BL99" s="8">
        <v>0</v>
      </c>
      <c r="BM99" s="9">
        <v>0</v>
      </c>
      <c r="BN99" s="8">
        <v>0</v>
      </c>
      <c r="BO99" s="9">
        <v>0</v>
      </c>
      <c r="BP99" s="8">
        <v>0</v>
      </c>
      <c r="BQ99" s="9">
        <v>0</v>
      </c>
      <c r="BR99" s="8">
        <v>0</v>
      </c>
      <c r="BS99" s="9">
        <v>0</v>
      </c>
      <c r="BT99" s="40">
        <v>0</v>
      </c>
      <c r="BU99" s="9"/>
      <c r="BV99" s="8"/>
      <c r="BW99" s="9">
        <v>0</v>
      </c>
      <c r="BX99" s="40">
        <v>0</v>
      </c>
      <c r="BY99" s="9">
        <v>0</v>
      </c>
      <c r="BZ99" s="8">
        <v>0</v>
      </c>
      <c r="CA99" s="8">
        <f t="shared" si="29"/>
        <v>0</v>
      </c>
      <c r="CB99" s="8">
        <f t="shared" si="30"/>
        <v>0</v>
      </c>
      <c r="CC99" s="9">
        <v>0</v>
      </c>
      <c r="CD99" s="8">
        <v>0</v>
      </c>
      <c r="CE99" s="9">
        <v>0</v>
      </c>
      <c r="CF99" s="8">
        <v>0</v>
      </c>
      <c r="CG99" s="9">
        <v>0</v>
      </c>
      <c r="CH99" s="8">
        <v>0</v>
      </c>
      <c r="CI99" s="9">
        <v>0</v>
      </c>
      <c r="CJ99" s="8">
        <v>0</v>
      </c>
      <c r="CK99" s="9">
        <v>0</v>
      </c>
      <c r="CL99" s="40">
        <v>0</v>
      </c>
      <c r="CM99" s="9"/>
      <c r="CN99" s="8"/>
      <c r="CO99" s="9">
        <v>0</v>
      </c>
      <c r="CP99" s="40">
        <v>0</v>
      </c>
      <c r="CQ99" s="9">
        <v>0</v>
      </c>
      <c r="CR99" s="8">
        <v>0</v>
      </c>
    </row>
    <row r="100" spans="1:96" x14ac:dyDescent="0.25">
      <c r="A100" s="12">
        <v>79</v>
      </c>
      <c r="B100" s="18" t="s">
        <v>74</v>
      </c>
      <c r="C100" s="12">
        <v>330058</v>
      </c>
      <c r="D100" s="25" t="s">
        <v>176</v>
      </c>
      <c r="E100" s="25" t="s">
        <v>155</v>
      </c>
      <c r="F100" s="31" t="s">
        <v>177</v>
      </c>
      <c r="G100" s="8">
        <f t="shared" si="21"/>
        <v>37671954.590000004</v>
      </c>
      <c r="H100" s="8">
        <f t="shared" si="22"/>
        <v>8698554.6999999993</v>
      </c>
      <c r="I100" s="9">
        <f t="shared" si="31"/>
        <v>5003</v>
      </c>
      <c r="J100" s="8">
        <f t="shared" si="31"/>
        <v>4549552.34</v>
      </c>
      <c r="K100" s="9">
        <f t="shared" si="31"/>
        <v>486</v>
      </c>
      <c r="L100" s="8">
        <f t="shared" si="31"/>
        <v>232033.13</v>
      </c>
      <c r="M100" s="9">
        <f t="shared" si="31"/>
        <v>2639</v>
      </c>
      <c r="N100" s="8">
        <f t="shared" si="31"/>
        <v>3916969.23</v>
      </c>
      <c r="O100" s="9">
        <f t="shared" si="31"/>
        <v>405</v>
      </c>
      <c r="P100" s="8">
        <f t="shared" si="31"/>
        <v>23545901.43</v>
      </c>
      <c r="Q100" s="9">
        <f t="shared" si="31"/>
        <v>197</v>
      </c>
      <c r="R100" s="8">
        <f t="shared" si="31"/>
        <v>5427498.46</v>
      </c>
      <c r="S100" s="9">
        <f t="shared" si="31"/>
        <v>0</v>
      </c>
      <c r="T100" s="8">
        <f t="shared" si="31"/>
        <v>0</v>
      </c>
      <c r="U100" s="9">
        <f t="shared" si="31"/>
        <v>0</v>
      </c>
      <c r="V100" s="8">
        <f t="shared" si="31"/>
        <v>0</v>
      </c>
      <c r="W100" s="9">
        <f t="shared" si="31"/>
        <v>0</v>
      </c>
      <c r="X100" s="8">
        <f t="shared" si="18"/>
        <v>0</v>
      </c>
      <c r="Y100" s="8">
        <f t="shared" si="23"/>
        <v>9489466.6199999992</v>
      </c>
      <c r="Z100" s="8">
        <f t="shared" si="24"/>
        <v>2246116.64</v>
      </c>
      <c r="AA100" s="9">
        <v>1251</v>
      </c>
      <c r="AB100" s="8">
        <v>1174556.6299999999</v>
      </c>
      <c r="AC100" s="9">
        <v>122</v>
      </c>
      <c r="AD100" s="8">
        <v>58008.28</v>
      </c>
      <c r="AE100" s="9">
        <v>660</v>
      </c>
      <c r="AF100" s="8">
        <v>1013551.73</v>
      </c>
      <c r="AG100" s="9">
        <v>101</v>
      </c>
      <c r="AH100" s="8">
        <v>5886475.3600000003</v>
      </c>
      <c r="AI100" s="9">
        <v>49</v>
      </c>
      <c r="AJ100" s="40">
        <v>1356874.62</v>
      </c>
      <c r="AK100" s="9"/>
      <c r="AL100" s="8"/>
      <c r="AM100" s="9">
        <v>0</v>
      </c>
      <c r="AN100" s="40">
        <v>0</v>
      </c>
      <c r="AO100" s="9"/>
      <c r="AP100" s="8">
        <v>0</v>
      </c>
      <c r="AQ100" s="8">
        <f t="shared" si="25"/>
        <v>9489466.6199999992</v>
      </c>
      <c r="AR100" s="8">
        <f t="shared" si="26"/>
        <v>2246116.64</v>
      </c>
      <c r="AS100" s="9">
        <v>1251</v>
      </c>
      <c r="AT100" s="8">
        <v>1174556.6299999999</v>
      </c>
      <c r="AU100" s="9">
        <v>122</v>
      </c>
      <c r="AV100" s="8">
        <v>58008.28</v>
      </c>
      <c r="AW100" s="9">
        <v>660</v>
      </c>
      <c r="AX100" s="8">
        <v>1013551.73</v>
      </c>
      <c r="AY100" s="9">
        <v>101</v>
      </c>
      <c r="AZ100" s="8">
        <v>5886475.3600000003</v>
      </c>
      <c r="BA100" s="9">
        <v>49</v>
      </c>
      <c r="BB100" s="40">
        <v>1356874.62</v>
      </c>
      <c r="BC100" s="9"/>
      <c r="BD100" s="8"/>
      <c r="BE100" s="9">
        <v>0</v>
      </c>
      <c r="BF100" s="40">
        <v>0</v>
      </c>
      <c r="BG100" s="9"/>
      <c r="BH100" s="8">
        <v>0</v>
      </c>
      <c r="BI100" s="8">
        <f t="shared" si="27"/>
        <v>9489466.6199999992</v>
      </c>
      <c r="BJ100" s="8">
        <f t="shared" si="28"/>
        <v>2246116.64</v>
      </c>
      <c r="BK100" s="9">
        <v>1251</v>
      </c>
      <c r="BL100" s="8">
        <v>1174556.6299999999</v>
      </c>
      <c r="BM100" s="9">
        <v>122</v>
      </c>
      <c r="BN100" s="8">
        <v>58008.28</v>
      </c>
      <c r="BO100" s="9">
        <v>660</v>
      </c>
      <c r="BP100" s="8">
        <v>1013551.73</v>
      </c>
      <c r="BQ100" s="9">
        <v>101</v>
      </c>
      <c r="BR100" s="8">
        <v>5886475.3600000003</v>
      </c>
      <c r="BS100" s="9">
        <v>49</v>
      </c>
      <c r="BT100" s="40">
        <v>1356874.62</v>
      </c>
      <c r="BU100" s="9"/>
      <c r="BV100" s="8"/>
      <c r="BW100" s="9">
        <v>0</v>
      </c>
      <c r="BX100" s="40">
        <v>0</v>
      </c>
      <c r="BY100" s="9">
        <v>0</v>
      </c>
      <c r="BZ100" s="8">
        <v>0</v>
      </c>
      <c r="CA100" s="8">
        <f t="shared" si="29"/>
        <v>9203554.7300000004</v>
      </c>
      <c r="CB100" s="8">
        <f t="shared" si="30"/>
        <v>1960204.78</v>
      </c>
      <c r="CC100" s="9">
        <v>1250</v>
      </c>
      <c r="CD100" s="8">
        <v>1025882.45</v>
      </c>
      <c r="CE100" s="9">
        <v>120</v>
      </c>
      <c r="CF100" s="8">
        <v>58008.29</v>
      </c>
      <c r="CG100" s="9">
        <v>659</v>
      </c>
      <c r="CH100" s="8">
        <v>876314.04</v>
      </c>
      <c r="CI100" s="9">
        <v>102</v>
      </c>
      <c r="CJ100" s="8">
        <v>5886475.3499999996</v>
      </c>
      <c r="CK100" s="9">
        <v>50</v>
      </c>
      <c r="CL100" s="40">
        <v>1356874.6</v>
      </c>
      <c r="CM100" s="9"/>
      <c r="CN100" s="8"/>
      <c r="CO100" s="9">
        <v>0</v>
      </c>
      <c r="CP100" s="40">
        <v>0</v>
      </c>
      <c r="CQ100" s="9">
        <v>0</v>
      </c>
      <c r="CR100" s="8">
        <v>0</v>
      </c>
    </row>
    <row r="101" spans="1:96" x14ac:dyDescent="0.25">
      <c r="A101" s="12">
        <v>80</v>
      </c>
      <c r="B101" s="18" t="s">
        <v>75</v>
      </c>
      <c r="C101" s="12">
        <v>330057</v>
      </c>
      <c r="D101" s="25" t="s">
        <v>176</v>
      </c>
      <c r="E101" s="25" t="s">
        <v>155</v>
      </c>
      <c r="F101" s="31" t="s">
        <v>177</v>
      </c>
      <c r="G101" s="8">
        <f t="shared" si="21"/>
        <v>19096125.710000001</v>
      </c>
      <c r="H101" s="8">
        <f t="shared" si="22"/>
        <v>12437629.92</v>
      </c>
      <c r="I101" s="9">
        <f t="shared" si="31"/>
        <v>6275</v>
      </c>
      <c r="J101" s="8">
        <f t="shared" si="31"/>
        <v>4856969.05</v>
      </c>
      <c r="K101" s="9">
        <f t="shared" si="31"/>
        <v>855</v>
      </c>
      <c r="L101" s="8">
        <f t="shared" si="31"/>
        <v>394606.96</v>
      </c>
      <c r="M101" s="9">
        <f t="shared" si="31"/>
        <v>4983</v>
      </c>
      <c r="N101" s="8">
        <f t="shared" si="31"/>
        <v>7186053.9100000001</v>
      </c>
      <c r="O101" s="9">
        <f t="shared" si="31"/>
        <v>164</v>
      </c>
      <c r="P101" s="8">
        <f t="shared" si="31"/>
        <v>1653405.65</v>
      </c>
      <c r="Q101" s="9">
        <f t="shared" si="31"/>
        <v>240</v>
      </c>
      <c r="R101" s="8">
        <f t="shared" si="31"/>
        <v>5005090.1399999997</v>
      </c>
      <c r="S101" s="9">
        <f t="shared" si="31"/>
        <v>0</v>
      </c>
      <c r="T101" s="8">
        <f t="shared" si="31"/>
        <v>0</v>
      </c>
      <c r="U101" s="9">
        <f t="shared" si="31"/>
        <v>0</v>
      </c>
      <c r="V101" s="8">
        <f t="shared" si="31"/>
        <v>0</v>
      </c>
      <c r="W101" s="9">
        <f t="shared" si="31"/>
        <v>0</v>
      </c>
      <c r="X101" s="8">
        <f t="shared" si="18"/>
        <v>0</v>
      </c>
      <c r="Y101" s="8">
        <f t="shared" si="23"/>
        <v>4862348.07</v>
      </c>
      <c r="Z101" s="8">
        <f t="shared" si="24"/>
        <v>3197724.12</v>
      </c>
      <c r="AA101" s="9">
        <v>1569</v>
      </c>
      <c r="AB101" s="8">
        <v>1244269.92</v>
      </c>
      <c r="AC101" s="9">
        <v>214</v>
      </c>
      <c r="AD101" s="8">
        <v>98651.74</v>
      </c>
      <c r="AE101" s="9">
        <v>1246</v>
      </c>
      <c r="AF101" s="8">
        <v>1854802.46</v>
      </c>
      <c r="AG101" s="9">
        <v>41</v>
      </c>
      <c r="AH101" s="8">
        <v>413351.41</v>
      </c>
      <c r="AI101" s="9">
        <v>60</v>
      </c>
      <c r="AJ101" s="40">
        <v>1251272.54</v>
      </c>
      <c r="AK101" s="9"/>
      <c r="AL101" s="8"/>
      <c r="AM101" s="9">
        <v>0</v>
      </c>
      <c r="AN101" s="40">
        <v>0</v>
      </c>
      <c r="AO101" s="9"/>
      <c r="AP101" s="8">
        <v>0</v>
      </c>
      <c r="AQ101" s="8">
        <f t="shared" si="25"/>
        <v>4862348.07</v>
      </c>
      <c r="AR101" s="8">
        <f t="shared" si="26"/>
        <v>3197724.12</v>
      </c>
      <c r="AS101" s="9">
        <v>1569</v>
      </c>
      <c r="AT101" s="8">
        <v>1244269.92</v>
      </c>
      <c r="AU101" s="9">
        <v>214</v>
      </c>
      <c r="AV101" s="8">
        <v>98651.74</v>
      </c>
      <c r="AW101" s="9">
        <v>1246</v>
      </c>
      <c r="AX101" s="8">
        <v>1854802.46</v>
      </c>
      <c r="AY101" s="9">
        <v>41</v>
      </c>
      <c r="AZ101" s="8">
        <v>413351.41</v>
      </c>
      <c r="BA101" s="9">
        <v>60</v>
      </c>
      <c r="BB101" s="40">
        <v>1251272.54</v>
      </c>
      <c r="BC101" s="9"/>
      <c r="BD101" s="8"/>
      <c r="BE101" s="9">
        <v>0</v>
      </c>
      <c r="BF101" s="40">
        <v>0</v>
      </c>
      <c r="BG101" s="9"/>
      <c r="BH101" s="8">
        <v>0</v>
      </c>
      <c r="BI101" s="8">
        <f t="shared" si="27"/>
        <v>4862348.07</v>
      </c>
      <c r="BJ101" s="8">
        <f t="shared" si="28"/>
        <v>3197724.12</v>
      </c>
      <c r="BK101" s="9">
        <v>1569</v>
      </c>
      <c r="BL101" s="8">
        <v>1244269.92</v>
      </c>
      <c r="BM101" s="9">
        <v>214</v>
      </c>
      <c r="BN101" s="8">
        <v>98651.74</v>
      </c>
      <c r="BO101" s="9">
        <v>1246</v>
      </c>
      <c r="BP101" s="8">
        <v>1854802.46</v>
      </c>
      <c r="BQ101" s="9">
        <v>41</v>
      </c>
      <c r="BR101" s="8">
        <v>413351.41</v>
      </c>
      <c r="BS101" s="9">
        <v>60</v>
      </c>
      <c r="BT101" s="40">
        <v>1251272.54</v>
      </c>
      <c r="BU101" s="9"/>
      <c r="BV101" s="8"/>
      <c r="BW101" s="9">
        <v>0</v>
      </c>
      <c r="BX101" s="40">
        <v>0</v>
      </c>
      <c r="BY101" s="9">
        <v>0</v>
      </c>
      <c r="BZ101" s="8">
        <v>0</v>
      </c>
      <c r="CA101" s="8">
        <f t="shared" si="29"/>
        <v>4509081.5</v>
      </c>
      <c r="CB101" s="8">
        <f t="shared" si="30"/>
        <v>2844457.56</v>
      </c>
      <c r="CC101" s="9">
        <v>1568</v>
      </c>
      <c r="CD101" s="8">
        <v>1124159.29</v>
      </c>
      <c r="CE101" s="9">
        <v>213</v>
      </c>
      <c r="CF101" s="8">
        <v>98651.74</v>
      </c>
      <c r="CG101" s="9">
        <v>1245</v>
      </c>
      <c r="CH101" s="8">
        <v>1621646.53</v>
      </c>
      <c r="CI101" s="9">
        <v>41</v>
      </c>
      <c r="CJ101" s="8">
        <v>413351.42</v>
      </c>
      <c r="CK101" s="9">
        <v>60</v>
      </c>
      <c r="CL101" s="40">
        <v>1251272.52</v>
      </c>
      <c r="CM101" s="9"/>
      <c r="CN101" s="8"/>
      <c r="CO101" s="9">
        <v>0</v>
      </c>
      <c r="CP101" s="40">
        <v>0</v>
      </c>
      <c r="CQ101" s="9">
        <v>0</v>
      </c>
      <c r="CR101" s="8">
        <v>0</v>
      </c>
    </row>
    <row r="102" spans="1:96" x14ac:dyDescent="0.25">
      <c r="A102" s="12">
        <v>81</v>
      </c>
      <c r="B102" s="18" t="s">
        <v>76</v>
      </c>
      <c r="C102" s="12">
        <v>330061</v>
      </c>
      <c r="D102" s="25" t="s">
        <v>176</v>
      </c>
      <c r="E102" s="25" t="s">
        <v>155</v>
      </c>
      <c r="F102" s="31" t="s">
        <v>177</v>
      </c>
      <c r="G102" s="8">
        <f t="shared" si="21"/>
        <v>81803851.260000005</v>
      </c>
      <c r="H102" s="8">
        <f t="shared" si="22"/>
        <v>36930453.25</v>
      </c>
      <c r="I102" s="9">
        <f t="shared" si="31"/>
        <v>15122</v>
      </c>
      <c r="J102" s="8">
        <f t="shared" si="31"/>
        <v>15868439.800000001</v>
      </c>
      <c r="K102" s="9">
        <f t="shared" si="31"/>
        <v>5369</v>
      </c>
      <c r="L102" s="8">
        <f t="shared" si="31"/>
        <v>2467157.38</v>
      </c>
      <c r="M102" s="9">
        <f t="shared" si="31"/>
        <v>16410</v>
      </c>
      <c r="N102" s="8">
        <f t="shared" si="31"/>
        <v>18594856.07</v>
      </c>
      <c r="O102" s="9">
        <f t="shared" si="31"/>
        <v>621</v>
      </c>
      <c r="P102" s="8">
        <f t="shared" si="31"/>
        <v>8153556.5999999996</v>
      </c>
      <c r="Q102" s="9">
        <f t="shared" si="31"/>
        <v>1379</v>
      </c>
      <c r="R102" s="8">
        <f t="shared" si="31"/>
        <v>36719841.409999996</v>
      </c>
      <c r="S102" s="9">
        <f t="shared" si="31"/>
        <v>0</v>
      </c>
      <c r="T102" s="8">
        <f t="shared" si="31"/>
        <v>0</v>
      </c>
      <c r="U102" s="9">
        <f t="shared" si="31"/>
        <v>14</v>
      </c>
      <c r="V102" s="8">
        <f t="shared" si="31"/>
        <v>1742214.8</v>
      </c>
      <c r="W102" s="9">
        <f t="shared" si="31"/>
        <v>0</v>
      </c>
      <c r="X102" s="8">
        <f t="shared" si="18"/>
        <v>0</v>
      </c>
      <c r="Y102" s="8">
        <f t="shared" si="23"/>
        <v>20669957.350000001</v>
      </c>
      <c r="Z102" s="8">
        <f t="shared" si="24"/>
        <v>9451607.8499999996</v>
      </c>
      <c r="AA102" s="9">
        <v>3781</v>
      </c>
      <c r="AB102" s="8">
        <v>4041568.09</v>
      </c>
      <c r="AC102" s="9">
        <v>1342</v>
      </c>
      <c r="AD102" s="8">
        <v>616789.35</v>
      </c>
      <c r="AE102" s="9">
        <v>4103</v>
      </c>
      <c r="AF102" s="8">
        <v>4793250.41</v>
      </c>
      <c r="AG102" s="9">
        <v>155</v>
      </c>
      <c r="AH102" s="8">
        <v>2038389.15</v>
      </c>
      <c r="AI102" s="9">
        <v>345</v>
      </c>
      <c r="AJ102" s="40">
        <v>9179960.3499999996</v>
      </c>
      <c r="AK102" s="9"/>
      <c r="AL102" s="8"/>
      <c r="AM102" s="9">
        <v>4</v>
      </c>
      <c r="AN102" s="40">
        <v>435553.7</v>
      </c>
      <c r="AO102" s="9"/>
      <c r="AP102" s="8">
        <v>0</v>
      </c>
      <c r="AQ102" s="8">
        <f t="shared" si="25"/>
        <v>20669957.350000001</v>
      </c>
      <c r="AR102" s="8">
        <f t="shared" si="26"/>
        <v>9451607.8499999996</v>
      </c>
      <c r="AS102" s="9">
        <v>3781</v>
      </c>
      <c r="AT102" s="8">
        <v>4041568.09</v>
      </c>
      <c r="AU102" s="9">
        <v>1342</v>
      </c>
      <c r="AV102" s="8">
        <v>616789.35</v>
      </c>
      <c r="AW102" s="9">
        <v>4103</v>
      </c>
      <c r="AX102" s="8">
        <v>4793250.41</v>
      </c>
      <c r="AY102" s="9">
        <v>155</v>
      </c>
      <c r="AZ102" s="8">
        <v>2038389.15</v>
      </c>
      <c r="BA102" s="9">
        <v>345</v>
      </c>
      <c r="BB102" s="40">
        <v>9179960.3499999996</v>
      </c>
      <c r="BC102" s="9"/>
      <c r="BD102" s="8"/>
      <c r="BE102" s="9">
        <v>4</v>
      </c>
      <c r="BF102" s="40">
        <v>435553.7</v>
      </c>
      <c r="BG102" s="9"/>
      <c r="BH102" s="8">
        <v>0</v>
      </c>
      <c r="BI102" s="8">
        <f t="shared" si="27"/>
        <v>20669957.350000001</v>
      </c>
      <c r="BJ102" s="8">
        <f t="shared" si="28"/>
        <v>9451607.8499999996</v>
      </c>
      <c r="BK102" s="9">
        <v>3781</v>
      </c>
      <c r="BL102" s="8">
        <v>4041568.09</v>
      </c>
      <c r="BM102" s="9">
        <v>1342</v>
      </c>
      <c r="BN102" s="8">
        <v>616789.35</v>
      </c>
      <c r="BO102" s="9">
        <v>4103</v>
      </c>
      <c r="BP102" s="8">
        <v>4793250.41</v>
      </c>
      <c r="BQ102" s="9">
        <v>155</v>
      </c>
      <c r="BR102" s="8">
        <v>2038389.15</v>
      </c>
      <c r="BS102" s="9">
        <v>345</v>
      </c>
      <c r="BT102" s="40">
        <v>9179960.3499999996</v>
      </c>
      <c r="BU102" s="9"/>
      <c r="BV102" s="8"/>
      <c r="BW102" s="9">
        <v>4</v>
      </c>
      <c r="BX102" s="40">
        <v>435553.7</v>
      </c>
      <c r="BY102" s="9">
        <v>0</v>
      </c>
      <c r="BZ102" s="8">
        <v>0</v>
      </c>
      <c r="CA102" s="8">
        <f t="shared" si="29"/>
        <v>19793979.210000001</v>
      </c>
      <c r="CB102" s="8">
        <f t="shared" si="30"/>
        <v>8575629.6999999993</v>
      </c>
      <c r="CC102" s="9">
        <v>3779</v>
      </c>
      <c r="CD102" s="8">
        <v>3743735.53</v>
      </c>
      <c r="CE102" s="9">
        <v>1343</v>
      </c>
      <c r="CF102" s="8">
        <v>616789.32999999996</v>
      </c>
      <c r="CG102" s="9">
        <v>4101</v>
      </c>
      <c r="CH102" s="8">
        <v>4215104.84</v>
      </c>
      <c r="CI102" s="9">
        <v>156</v>
      </c>
      <c r="CJ102" s="8">
        <v>2038389.15</v>
      </c>
      <c r="CK102" s="9">
        <v>344</v>
      </c>
      <c r="CL102" s="40">
        <v>9179960.3599999994</v>
      </c>
      <c r="CM102" s="9"/>
      <c r="CN102" s="8"/>
      <c r="CO102" s="9">
        <v>2</v>
      </c>
      <c r="CP102" s="40">
        <v>435553.7</v>
      </c>
      <c r="CQ102" s="9">
        <v>0</v>
      </c>
      <c r="CR102" s="8">
        <v>0</v>
      </c>
    </row>
    <row r="103" spans="1:96" x14ac:dyDescent="0.25">
      <c r="A103" s="12">
        <v>82</v>
      </c>
      <c r="B103" s="18" t="s">
        <v>77</v>
      </c>
      <c r="C103" s="12">
        <v>330251</v>
      </c>
      <c r="D103" s="25" t="s">
        <v>176</v>
      </c>
      <c r="E103" s="25" t="s">
        <v>155</v>
      </c>
      <c r="F103" s="31" t="s">
        <v>177</v>
      </c>
      <c r="G103" s="8">
        <f t="shared" si="21"/>
        <v>5665801.0300000003</v>
      </c>
      <c r="H103" s="8">
        <f t="shared" si="22"/>
        <v>5665801.0300000003</v>
      </c>
      <c r="I103" s="9">
        <f t="shared" si="31"/>
        <v>3954</v>
      </c>
      <c r="J103" s="8">
        <f t="shared" si="31"/>
        <v>1786932.35</v>
      </c>
      <c r="K103" s="9">
        <f t="shared" si="31"/>
        <v>744</v>
      </c>
      <c r="L103" s="8">
        <f t="shared" si="31"/>
        <v>378084.18</v>
      </c>
      <c r="M103" s="9">
        <f t="shared" si="31"/>
        <v>3296</v>
      </c>
      <c r="N103" s="8">
        <f t="shared" si="31"/>
        <v>3500784.5</v>
      </c>
      <c r="O103" s="9">
        <f t="shared" si="31"/>
        <v>0</v>
      </c>
      <c r="P103" s="8">
        <f t="shared" si="31"/>
        <v>0</v>
      </c>
      <c r="Q103" s="9">
        <f t="shared" si="31"/>
        <v>0</v>
      </c>
      <c r="R103" s="8">
        <f t="shared" si="31"/>
        <v>0</v>
      </c>
      <c r="S103" s="9">
        <f t="shared" si="31"/>
        <v>0</v>
      </c>
      <c r="T103" s="8">
        <f t="shared" si="31"/>
        <v>0</v>
      </c>
      <c r="U103" s="9">
        <f t="shared" si="31"/>
        <v>0</v>
      </c>
      <c r="V103" s="8">
        <f t="shared" si="31"/>
        <v>0</v>
      </c>
      <c r="W103" s="9">
        <f t="shared" si="31"/>
        <v>0</v>
      </c>
      <c r="X103" s="8">
        <f t="shared" si="18"/>
        <v>0</v>
      </c>
      <c r="Y103" s="8">
        <f t="shared" si="23"/>
        <v>1416450.27</v>
      </c>
      <c r="Z103" s="8">
        <f t="shared" si="24"/>
        <v>1416450.27</v>
      </c>
      <c r="AA103" s="9">
        <v>989</v>
      </c>
      <c r="AB103" s="8">
        <v>446733.09</v>
      </c>
      <c r="AC103" s="9">
        <v>186</v>
      </c>
      <c r="AD103" s="8">
        <v>94521.05</v>
      </c>
      <c r="AE103" s="9">
        <v>824</v>
      </c>
      <c r="AF103" s="8">
        <v>875196.13</v>
      </c>
      <c r="AG103" s="9">
        <v>0</v>
      </c>
      <c r="AH103" s="8">
        <v>0</v>
      </c>
      <c r="AI103" s="9">
        <v>0</v>
      </c>
      <c r="AJ103" s="40">
        <v>0</v>
      </c>
      <c r="AK103" s="9"/>
      <c r="AL103" s="8"/>
      <c r="AM103" s="9">
        <v>0</v>
      </c>
      <c r="AN103" s="40">
        <v>0</v>
      </c>
      <c r="AO103" s="9"/>
      <c r="AP103" s="8">
        <v>0</v>
      </c>
      <c r="AQ103" s="8">
        <f t="shared" si="25"/>
        <v>1416450.27</v>
      </c>
      <c r="AR103" s="8">
        <f t="shared" si="26"/>
        <v>1416450.27</v>
      </c>
      <c r="AS103" s="9">
        <v>989</v>
      </c>
      <c r="AT103" s="8">
        <v>446733.09</v>
      </c>
      <c r="AU103" s="9">
        <v>186</v>
      </c>
      <c r="AV103" s="8">
        <v>94521.05</v>
      </c>
      <c r="AW103" s="9">
        <v>824</v>
      </c>
      <c r="AX103" s="8">
        <v>875196.13</v>
      </c>
      <c r="AY103" s="9">
        <v>0</v>
      </c>
      <c r="AZ103" s="8">
        <v>0</v>
      </c>
      <c r="BA103" s="9">
        <v>0</v>
      </c>
      <c r="BB103" s="40">
        <v>0</v>
      </c>
      <c r="BC103" s="9"/>
      <c r="BD103" s="8"/>
      <c r="BE103" s="9">
        <v>0</v>
      </c>
      <c r="BF103" s="40">
        <v>0</v>
      </c>
      <c r="BG103" s="9"/>
      <c r="BH103" s="8">
        <v>0</v>
      </c>
      <c r="BI103" s="8">
        <f t="shared" si="27"/>
        <v>1416450.27</v>
      </c>
      <c r="BJ103" s="8">
        <f t="shared" si="28"/>
        <v>1416450.27</v>
      </c>
      <c r="BK103" s="9">
        <v>989</v>
      </c>
      <c r="BL103" s="8">
        <v>446733.09</v>
      </c>
      <c r="BM103" s="9">
        <v>186</v>
      </c>
      <c r="BN103" s="8">
        <v>94521.05</v>
      </c>
      <c r="BO103" s="9">
        <v>824</v>
      </c>
      <c r="BP103" s="8">
        <v>875196.13</v>
      </c>
      <c r="BQ103" s="9">
        <v>0</v>
      </c>
      <c r="BR103" s="8">
        <v>0</v>
      </c>
      <c r="BS103" s="9">
        <v>0</v>
      </c>
      <c r="BT103" s="40">
        <v>0</v>
      </c>
      <c r="BU103" s="9"/>
      <c r="BV103" s="8"/>
      <c r="BW103" s="9">
        <v>0</v>
      </c>
      <c r="BX103" s="40">
        <v>0</v>
      </c>
      <c r="BY103" s="9">
        <v>0</v>
      </c>
      <c r="BZ103" s="8">
        <v>0</v>
      </c>
      <c r="CA103" s="8">
        <f t="shared" si="29"/>
        <v>1416450.22</v>
      </c>
      <c r="CB103" s="8">
        <f t="shared" si="30"/>
        <v>1416450.22</v>
      </c>
      <c r="CC103" s="9">
        <v>987</v>
      </c>
      <c r="CD103" s="8">
        <v>446733.08</v>
      </c>
      <c r="CE103" s="9">
        <v>186</v>
      </c>
      <c r="CF103" s="8">
        <v>94521.03</v>
      </c>
      <c r="CG103" s="9">
        <v>824</v>
      </c>
      <c r="CH103" s="8">
        <v>875196.11</v>
      </c>
      <c r="CI103" s="9">
        <v>0</v>
      </c>
      <c r="CJ103" s="8">
        <v>0</v>
      </c>
      <c r="CK103" s="9">
        <v>0</v>
      </c>
      <c r="CL103" s="40">
        <v>0</v>
      </c>
      <c r="CM103" s="9"/>
      <c r="CN103" s="8"/>
      <c r="CO103" s="9">
        <v>0</v>
      </c>
      <c r="CP103" s="40">
        <v>0</v>
      </c>
      <c r="CQ103" s="9">
        <v>0</v>
      </c>
      <c r="CR103" s="8">
        <v>0</v>
      </c>
    </row>
    <row r="104" spans="1:96" x14ac:dyDescent="0.25">
      <c r="A104" s="12">
        <v>83</v>
      </c>
      <c r="B104" s="18" t="s">
        <v>78</v>
      </c>
      <c r="C104" s="12">
        <v>330248</v>
      </c>
      <c r="D104" s="25" t="s">
        <v>176</v>
      </c>
      <c r="E104" s="25" t="s">
        <v>155</v>
      </c>
      <c r="F104" s="31" t="s">
        <v>177</v>
      </c>
      <c r="G104" s="8">
        <f t="shared" si="21"/>
        <v>19797483.559999999</v>
      </c>
      <c r="H104" s="8">
        <f t="shared" si="22"/>
        <v>2585984.87</v>
      </c>
      <c r="I104" s="9">
        <f t="shared" si="31"/>
        <v>3263</v>
      </c>
      <c r="J104" s="8">
        <f t="shared" si="31"/>
        <v>636051.43999999994</v>
      </c>
      <c r="K104" s="9">
        <f t="shared" si="31"/>
        <v>0</v>
      </c>
      <c r="L104" s="8">
        <f t="shared" si="31"/>
        <v>0</v>
      </c>
      <c r="M104" s="9">
        <f t="shared" si="31"/>
        <v>2415</v>
      </c>
      <c r="N104" s="8">
        <f t="shared" si="31"/>
        <v>1949933.43</v>
      </c>
      <c r="O104" s="9">
        <f t="shared" si="31"/>
        <v>294</v>
      </c>
      <c r="P104" s="8">
        <f t="shared" si="31"/>
        <v>2534800.59</v>
      </c>
      <c r="Q104" s="9">
        <f t="shared" si="31"/>
        <v>915</v>
      </c>
      <c r="R104" s="8">
        <f t="shared" si="31"/>
        <v>14676698.1</v>
      </c>
      <c r="S104" s="9">
        <f t="shared" si="31"/>
        <v>0</v>
      </c>
      <c r="T104" s="8">
        <f t="shared" si="31"/>
        <v>0</v>
      </c>
      <c r="U104" s="9">
        <f t="shared" si="31"/>
        <v>0</v>
      </c>
      <c r="V104" s="8">
        <f t="shared" si="31"/>
        <v>0</v>
      </c>
      <c r="W104" s="9">
        <f t="shared" si="31"/>
        <v>0</v>
      </c>
      <c r="X104" s="8">
        <f t="shared" si="18"/>
        <v>0</v>
      </c>
      <c r="Y104" s="8">
        <f t="shared" si="23"/>
        <v>4949370.9000000004</v>
      </c>
      <c r="Z104" s="8">
        <f t="shared" si="24"/>
        <v>646496.22</v>
      </c>
      <c r="AA104" s="9">
        <v>816</v>
      </c>
      <c r="AB104" s="8">
        <v>159012.85999999999</v>
      </c>
      <c r="AC104" s="9">
        <v>0</v>
      </c>
      <c r="AD104" s="8">
        <v>0</v>
      </c>
      <c r="AE104" s="9">
        <v>604</v>
      </c>
      <c r="AF104" s="8">
        <v>487483.36</v>
      </c>
      <c r="AG104" s="9">
        <v>74</v>
      </c>
      <c r="AH104" s="8">
        <v>633700.15</v>
      </c>
      <c r="AI104" s="9">
        <v>229</v>
      </c>
      <c r="AJ104" s="40">
        <v>3669174.53</v>
      </c>
      <c r="AK104" s="9"/>
      <c r="AL104" s="8"/>
      <c r="AM104" s="9">
        <v>0</v>
      </c>
      <c r="AN104" s="40">
        <v>0</v>
      </c>
      <c r="AO104" s="9"/>
      <c r="AP104" s="8">
        <v>0</v>
      </c>
      <c r="AQ104" s="8">
        <f t="shared" si="25"/>
        <v>4949370.9000000004</v>
      </c>
      <c r="AR104" s="8">
        <f t="shared" si="26"/>
        <v>646496.22</v>
      </c>
      <c r="AS104" s="9">
        <v>816</v>
      </c>
      <c r="AT104" s="8">
        <v>159012.85999999999</v>
      </c>
      <c r="AU104" s="9">
        <v>0</v>
      </c>
      <c r="AV104" s="8">
        <v>0</v>
      </c>
      <c r="AW104" s="9">
        <v>604</v>
      </c>
      <c r="AX104" s="8">
        <v>487483.36</v>
      </c>
      <c r="AY104" s="9">
        <v>74</v>
      </c>
      <c r="AZ104" s="8">
        <v>633700.15</v>
      </c>
      <c r="BA104" s="9">
        <v>229</v>
      </c>
      <c r="BB104" s="40">
        <v>3669174.53</v>
      </c>
      <c r="BC104" s="9"/>
      <c r="BD104" s="8"/>
      <c r="BE104" s="9">
        <v>0</v>
      </c>
      <c r="BF104" s="40">
        <v>0</v>
      </c>
      <c r="BG104" s="9"/>
      <c r="BH104" s="8">
        <v>0</v>
      </c>
      <c r="BI104" s="8">
        <f t="shared" si="27"/>
        <v>4949370.9000000004</v>
      </c>
      <c r="BJ104" s="8">
        <f t="shared" si="28"/>
        <v>646496.22</v>
      </c>
      <c r="BK104" s="9">
        <v>816</v>
      </c>
      <c r="BL104" s="8">
        <v>159012.85999999999</v>
      </c>
      <c r="BM104" s="9">
        <v>0</v>
      </c>
      <c r="BN104" s="8">
        <v>0</v>
      </c>
      <c r="BO104" s="9">
        <v>604</v>
      </c>
      <c r="BP104" s="8">
        <v>487483.36</v>
      </c>
      <c r="BQ104" s="9">
        <v>74</v>
      </c>
      <c r="BR104" s="8">
        <v>633700.15</v>
      </c>
      <c r="BS104" s="9">
        <v>229</v>
      </c>
      <c r="BT104" s="40">
        <v>3669174.53</v>
      </c>
      <c r="BU104" s="9"/>
      <c r="BV104" s="8"/>
      <c r="BW104" s="9">
        <v>0</v>
      </c>
      <c r="BX104" s="40">
        <v>0</v>
      </c>
      <c r="BY104" s="9">
        <v>0</v>
      </c>
      <c r="BZ104" s="8">
        <v>0</v>
      </c>
      <c r="CA104" s="8">
        <f t="shared" si="29"/>
        <v>4949370.8600000003</v>
      </c>
      <c r="CB104" s="8">
        <f t="shared" si="30"/>
        <v>646496.21</v>
      </c>
      <c r="CC104" s="9">
        <v>815</v>
      </c>
      <c r="CD104" s="8">
        <v>159012.85999999999</v>
      </c>
      <c r="CE104" s="9">
        <v>0</v>
      </c>
      <c r="CF104" s="8">
        <v>0</v>
      </c>
      <c r="CG104" s="9">
        <v>603</v>
      </c>
      <c r="CH104" s="8">
        <v>487483.35</v>
      </c>
      <c r="CI104" s="9">
        <v>72</v>
      </c>
      <c r="CJ104" s="8">
        <v>633700.14</v>
      </c>
      <c r="CK104" s="9">
        <v>228</v>
      </c>
      <c r="CL104" s="40">
        <v>3669174.51</v>
      </c>
      <c r="CM104" s="9"/>
      <c r="CN104" s="8"/>
      <c r="CO104" s="9">
        <v>0</v>
      </c>
      <c r="CP104" s="40">
        <v>0</v>
      </c>
      <c r="CQ104" s="9">
        <v>0</v>
      </c>
      <c r="CR104" s="8">
        <v>0</v>
      </c>
    </row>
    <row r="105" spans="1:96" x14ac:dyDescent="0.25">
      <c r="A105" s="12">
        <v>84</v>
      </c>
      <c r="B105" s="18" t="s">
        <v>79</v>
      </c>
      <c r="C105" s="12">
        <v>330059</v>
      </c>
      <c r="D105" s="25" t="s">
        <v>176</v>
      </c>
      <c r="E105" s="25" t="s">
        <v>155</v>
      </c>
      <c r="F105" s="31" t="s">
        <v>177</v>
      </c>
      <c r="G105" s="8">
        <f t="shared" si="21"/>
        <v>41363343.579999998</v>
      </c>
      <c r="H105" s="8">
        <f t="shared" si="22"/>
        <v>29163812.539999999</v>
      </c>
      <c r="I105" s="9">
        <f t="shared" si="31"/>
        <v>15911</v>
      </c>
      <c r="J105" s="8">
        <f t="shared" si="31"/>
        <v>14201081.27</v>
      </c>
      <c r="K105" s="9">
        <f t="shared" si="31"/>
        <v>2917</v>
      </c>
      <c r="L105" s="8">
        <f t="shared" si="31"/>
        <v>1177875.1299999999</v>
      </c>
      <c r="M105" s="9">
        <f t="shared" si="31"/>
        <v>9554</v>
      </c>
      <c r="N105" s="8">
        <f t="shared" si="31"/>
        <v>13784856.140000001</v>
      </c>
      <c r="O105" s="9">
        <f t="shared" si="31"/>
        <v>139</v>
      </c>
      <c r="P105" s="8">
        <f t="shared" si="31"/>
        <v>2652547.87</v>
      </c>
      <c r="Q105" s="9">
        <f t="shared" si="31"/>
        <v>537</v>
      </c>
      <c r="R105" s="8">
        <f t="shared" si="31"/>
        <v>9546983.1699999999</v>
      </c>
      <c r="S105" s="9">
        <f t="shared" si="31"/>
        <v>0</v>
      </c>
      <c r="T105" s="8">
        <f t="shared" si="31"/>
        <v>0</v>
      </c>
      <c r="U105" s="9">
        <f t="shared" si="31"/>
        <v>0</v>
      </c>
      <c r="V105" s="8">
        <f t="shared" si="31"/>
        <v>0</v>
      </c>
      <c r="W105" s="9">
        <f t="shared" si="31"/>
        <v>0</v>
      </c>
      <c r="X105" s="8">
        <f t="shared" si="18"/>
        <v>0</v>
      </c>
      <c r="Y105" s="8">
        <f t="shared" si="23"/>
        <v>10592126.65</v>
      </c>
      <c r="Z105" s="8">
        <f t="shared" si="24"/>
        <v>7542243.8899999997</v>
      </c>
      <c r="AA105" s="9">
        <v>3978</v>
      </c>
      <c r="AB105" s="8">
        <v>3658325.34</v>
      </c>
      <c r="AC105" s="9">
        <v>729</v>
      </c>
      <c r="AD105" s="8">
        <v>294468.78000000003</v>
      </c>
      <c r="AE105" s="9">
        <v>2389</v>
      </c>
      <c r="AF105" s="8">
        <v>3589449.77</v>
      </c>
      <c r="AG105" s="9">
        <v>35</v>
      </c>
      <c r="AH105" s="8">
        <v>663136.97</v>
      </c>
      <c r="AI105" s="9">
        <v>134</v>
      </c>
      <c r="AJ105" s="40">
        <v>2386745.79</v>
      </c>
      <c r="AK105" s="9"/>
      <c r="AL105" s="8"/>
      <c r="AM105" s="9">
        <v>0</v>
      </c>
      <c r="AN105" s="40">
        <v>0</v>
      </c>
      <c r="AO105" s="9"/>
      <c r="AP105" s="8">
        <v>0</v>
      </c>
      <c r="AQ105" s="8">
        <f t="shared" si="25"/>
        <v>10592126.65</v>
      </c>
      <c r="AR105" s="8">
        <f t="shared" si="26"/>
        <v>7542243.8899999997</v>
      </c>
      <c r="AS105" s="9">
        <v>3978</v>
      </c>
      <c r="AT105" s="8">
        <v>3658325.34</v>
      </c>
      <c r="AU105" s="9">
        <v>729</v>
      </c>
      <c r="AV105" s="8">
        <v>294468.78000000003</v>
      </c>
      <c r="AW105" s="9">
        <v>2389</v>
      </c>
      <c r="AX105" s="8">
        <v>3589449.77</v>
      </c>
      <c r="AY105" s="9">
        <v>35</v>
      </c>
      <c r="AZ105" s="8">
        <v>663136.97</v>
      </c>
      <c r="BA105" s="9">
        <v>134</v>
      </c>
      <c r="BB105" s="40">
        <v>2386745.79</v>
      </c>
      <c r="BC105" s="9"/>
      <c r="BD105" s="8"/>
      <c r="BE105" s="9">
        <v>0</v>
      </c>
      <c r="BF105" s="40">
        <v>0</v>
      </c>
      <c r="BG105" s="9"/>
      <c r="BH105" s="8">
        <v>0</v>
      </c>
      <c r="BI105" s="8">
        <f t="shared" si="27"/>
        <v>10592126.65</v>
      </c>
      <c r="BJ105" s="8">
        <f t="shared" si="28"/>
        <v>7542243.8899999997</v>
      </c>
      <c r="BK105" s="9">
        <v>3978</v>
      </c>
      <c r="BL105" s="8">
        <v>3658325.34</v>
      </c>
      <c r="BM105" s="9">
        <v>729</v>
      </c>
      <c r="BN105" s="8">
        <v>294468.78000000003</v>
      </c>
      <c r="BO105" s="9">
        <v>2389</v>
      </c>
      <c r="BP105" s="8">
        <v>3589449.77</v>
      </c>
      <c r="BQ105" s="9">
        <v>35</v>
      </c>
      <c r="BR105" s="8">
        <v>663136.97</v>
      </c>
      <c r="BS105" s="9">
        <v>134</v>
      </c>
      <c r="BT105" s="40">
        <v>2386745.79</v>
      </c>
      <c r="BU105" s="9"/>
      <c r="BV105" s="8"/>
      <c r="BW105" s="9">
        <v>0</v>
      </c>
      <c r="BX105" s="40">
        <v>0</v>
      </c>
      <c r="BY105" s="9">
        <v>0</v>
      </c>
      <c r="BZ105" s="8">
        <v>0</v>
      </c>
      <c r="CA105" s="8">
        <f t="shared" si="29"/>
        <v>9586963.6300000008</v>
      </c>
      <c r="CB105" s="8">
        <f t="shared" si="30"/>
        <v>6537080.8700000001</v>
      </c>
      <c r="CC105" s="9">
        <v>3977</v>
      </c>
      <c r="CD105" s="8">
        <v>3226105.25</v>
      </c>
      <c r="CE105" s="9">
        <v>730</v>
      </c>
      <c r="CF105" s="8">
        <v>294468.78999999998</v>
      </c>
      <c r="CG105" s="9">
        <v>2387</v>
      </c>
      <c r="CH105" s="8">
        <v>3016506.83</v>
      </c>
      <c r="CI105" s="9">
        <v>34</v>
      </c>
      <c r="CJ105" s="8">
        <v>663136.96</v>
      </c>
      <c r="CK105" s="9">
        <v>135</v>
      </c>
      <c r="CL105" s="40">
        <v>2386745.7999999998</v>
      </c>
      <c r="CM105" s="9"/>
      <c r="CN105" s="8"/>
      <c r="CO105" s="9">
        <v>0</v>
      </c>
      <c r="CP105" s="40">
        <v>0</v>
      </c>
      <c r="CQ105" s="9">
        <v>0</v>
      </c>
      <c r="CR105" s="8">
        <v>0</v>
      </c>
    </row>
    <row r="106" spans="1:96" x14ac:dyDescent="0.25">
      <c r="A106" s="12">
        <v>85</v>
      </c>
      <c r="B106" s="18" t="s">
        <v>80</v>
      </c>
      <c r="C106" s="12">
        <v>330336</v>
      </c>
      <c r="D106" s="25" t="s">
        <v>176</v>
      </c>
      <c r="E106" s="25" t="s">
        <v>155</v>
      </c>
      <c r="F106" s="31" t="s">
        <v>177</v>
      </c>
      <c r="G106" s="8">
        <f t="shared" si="21"/>
        <v>19687323.73</v>
      </c>
      <c r="H106" s="8">
        <f t="shared" si="22"/>
        <v>0</v>
      </c>
      <c r="I106" s="9">
        <f t="shared" si="31"/>
        <v>0</v>
      </c>
      <c r="J106" s="8">
        <f t="shared" si="31"/>
        <v>0</v>
      </c>
      <c r="K106" s="9">
        <f t="shared" si="31"/>
        <v>0</v>
      </c>
      <c r="L106" s="8">
        <f t="shared" si="31"/>
        <v>0</v>
      </c>
      <c r="M106" s="9">
        <f t="shared" si="31"/>
        <v>0</v>
      </c>
      <c r="N106" s="8">
        <f t="shared" si="31"/>
        <v>0</v>
      </c>
      <c r="O106" s="9">
        <f t="shared" si="31"/>
        <v>0</v>
      </c>
      <c r="P106" s="8">
        <f t="shared" si="31"/>
        <v>0</v>
      </c>
      <c r="Q106" s="9">
        <f t="shared" si="31"/>
        <v>0</v>
      </c>
      <c r="R106" s="8">
        <f t="shared" si="31"/>
        <v>0</v>
      </c>
      <c r="S106" s="9">
        <f t="shared" si="31"/>
        <v>0</v>
      </c>
      <c r="T106" s="8">
        <f t="shared" si="31"/>
        <v>0</v>
      </c>
      <c r="U106" s="9">
        <f t="shared" si="31"/>
        <v>0</v>
      </c>
      <c r="V106" s="8">
        <f t="shared" si="31"/>
        <v>0</v>
      </c>
      <c r="W106" s="9">
        <f t="shared" si="31"/>
        <v>7684</v>
      </c>
      <c r="X106" s="8">
        <f t="shared" si="18"/>
        <v>19687323.73</v>
      </c>
      <c r="Y106" s="8">
        <f t="shared" si="23"/>
        <v>4911578.43</v>
      </c>
      <c r="Z106" s="8">
        <f t="shared" si="24"/>
        <v>0</v>
      </c>
      <c r="AA106" s="9">
        <v>0</v>
      </c>
      <c r="AB106" s="8">
        <v>0</v>
      </c>
      <c r="AC106" s="9">
        <v>0</v>
      </c>
      <c r="AD106" s="8">
        <v>0</v>
      </c>
      <c r="AE106" s="9">
        <v>0</v>
      </c>
      <c r="AF106" s="8">
        <v>0</v>
      </c>
      <c r="AG106" s="9">
        <v>0</v>
      </c>
      <c r="AH106" s="8">
        <v>0</v>
      </c>
      <c r="AI106" s="9">
        <v>0</v>
      </c>
      <c r="AJ106" s="40">
        <v>0</v>
      </c>
      <c r="AK106" s="9"/>
      <c r="AL106" s="8"/>
      <c r="AM106" s="9">
        <v>0</v>
      </c>
      <c r="AN106" s="40">
        <v>0</v>
      </c>
      <c r="AO106" s="9">
        <v>1921</v>
      </c>
      <c r="AP106" s="8">
        <v>4911578.43</v>
      </c>
      <c r="AQ106" s="8">
        <f t="shared" si="25"/>
        <v>4911578.43</v>
      </c>
      <c r="AR106" s="8">
        <f t="shared" si="26"/>
        <v>0</v>
      </c>
      <c r="AS106" s="9">
        <v>0</v>
      </c>
      <c r="AT106" s="8">
        <v>0</v>
      </c>
      <c r="AU106" s="9">
        <v>0</v>
      </c>
      <c r="AV106" s="8">
        <v>0</v>
      </c>
      <c r="AW106" s="9">
        <v>0</v>
      </c>
      <c r="AX106" s="8">
        <v>0</v>
      </c>
      <c r="AY106" s="9">
        <v>0</v>
      </c>
      <c r="AZ106" s="8">
        <v>0</v>
      </c>
      <c r="BA106" s="9">
        <v>0</v>
      </c>
      <c r="BB106" s="40">
        <v>0</v>
      </c>
      <c r="BC106" s="9"/>
      <c r="BD106" s="8"/>
      <c r="BE106" s="9">
        <v>0</v>
      </c>
      <c r="BF106" s="40">
        <v>0</v>
      </c>
      <c r="BG106" s="9">
        <v>1921</v>
      </c>
      <c r="BH106" s="8">
        <v>4911578.43</v>
      </c>
      <c r="BI106" s="8">
        <f t="shared" si="27"/>
        <v>4911578.43</v>
      </c>
      <c r="BJ106" s="8">
        <f t="shared" si="28"/>
        <v>0</v>
      </c>
      <c r="BK106" s="9">
        <v>0</v>
      </c>
      <c r="BL106" s="8">
        <v>0</v>
      </c>
      <c r="BM106" s="9">
        <v>0</v>
      </c>
      <c r="BN106" s="8">
        <v>0</v>
      </c>
      <c r="BO106" s="9">
        <v>0</v>
      </c>
      <c r="BP106" s="8">
        <v>0</v>
      </c>
      <c r="BQ106" s="9">
        <v>0</v>
      </c>
      <c r="BR106" s="8">
        <v>0</v>
      </c>
      <c r="BS106" s="9">
        <v>0</v>
      </c>
      <c r="BT106" s="40">
        <v>0</v>
      </c>
      <c r="BU106" s="9"/>
      <c r="BV106" s="8"/>
      <c r="BW106" s="9">
        <v>0</v>
      </c>
      <c r="BX106" s="40">
        <v>0</v>
      </c>
      <c r="BY106" s="9">
        <v>1921</v>
      </c>
      <c r="BZ106" s="8">
        <v>4911578.43</v>
      </c>
      <c r="CA106" s="8">
        <f t="shared" si="29"/>
        <v>4952588.4400000004</v>
      </c>
      <c r="CB106" s="8">
        <f t="shared" si="30"/>
        <v>0</v>
      </c>
      <c r="CC106" s="9">
        <v>0</v>
      </c>
      <c r="CD106" s="8">
        <v>0</v>
      </c>
      <c r="CE106" s="9">
        <v>0</v>
      </c>
      <c r="CF106" s="8">
        <v>0</v>
      </c>
      <c r="CG106" s="9">
        <v>0</v>
      </c>
      <c r="CH106" s="8">
        <v>0</v>
      </c>
      <c r="CI106" s="9">
        <v>0</v>
      </c>
      <c r="CJ106" s="8">
        <v>0</v>
      </c>
      <c r="CK106" s="9">
        <v>0</v>
      </c>
      <c r="CL106" s="40">
        <v>0</v>
      </c>
      <c r="CM106" s="9"/>
      <c r="CN106" s="8"/>
      <c r="CO106" s="9">
        <v>0</v>
      </c>
      <c r="CP106" s="40">
        <v>0</v>
      </c>
      <c r="CQ106" s="9">
        <v>1921</v>
      </c>
      <c r="CR106" s="8">
        <v>4952588.4400000004</v>
      </c>
    </row>
    <row r="107" spans="1:96" x14ac:dyDescent="0.25">
      <c r="A107" s="12">
        <v>86</v>
      </c>
      <c r="B107" s="18" t="s">
        <v>81</v>
      </c>
      <c r="C107" s="12">
        <v>330245</v>
      </c>
      <c r="D107" s="25" t="s">
        <v>176</v>
      </c>
      <c r="E107" s="25" t="s">
        <v>155</v>
      </c>
      <c r="F107" s="31" t="s">
        <v>177</v>
      </c>
      <c r="G107" s="8">
        <f t="shared" si="21"/>
        <v>3619933.65</v>
      </c>
      <c r="H107" s="8">
        <f t="shared" si="22"/>
        <v>724631.23</v>
      </c>
      <c r="I107" s="9">
        <f t="shared" si="31"/>
        <v>2812</v>
      </c>
      <c r="J107" s="8">
        <f t="shared" si="31"/>
        <v>318837.74</v>
      </c>
      <c r="K107" s="9">
        <f t="shared" si="31"/>
        <v>0</v>
      </c>
      <c r="L107" s="8">
        <f t="shared" si="31"/>
        <v>0</v>
      </c>
      <c r="M107" s="9">
        <f t="shared" si="31"/>
        <v>1486</v>
      </c>
      <c r="N107" s="8">
        <f t="shared" si="31"/>
        <v>405793.49</v>
      </c>
      <c r="O107" s="9">
        <f t="shared" si="31"/>
        <v>170</v>
      </c>
      <c r="P107" s="8">
        <f t="shared" si="31"/>
        <v>2895302.42</v>
      </c>
      <c r="Q107" s="9">
        <f t="shared" si="31"/>
        <v>0</v>
      </c>
      <c r="R107" s="8">
        <f t="shared" si="31"/>
        <v>0</v>
      </c>
      <c r="S107" s="9">
        <f t="shared" si="31"/>
        <v>0</v>
      </c>
      <c r="T107" s="8">
        <f t="shared" si="31"/>
        <v>0</v>
      </c>
      <c r="U107" s="9">
        <f t="shared" si="31"/>
        <v>0</v>
      </c>
      <c r="V107" s="8">
        <f t="shared" si="31"/>
        <v>0</v>
      </c>
      <c r="W107" s="9">
        <f t="shared" si="31"/>
        <v>0</v>
      </c>
      <c r="X107" s="8">
        <f t="shared" si="18"/>
        <v>0</v>
      </c>
      <c r="Y107" s="8">
        <f t="shared" si="23"/>
        <v>904983.42</v>
      </c>
      <c r="Z107" s="8">
        <f t="shared" si="24"/>
        <v>181157.81</v>
      </c>
      <c r="AA107" s="9">
        <v>703</v>
      </c>
      <c r="AB107" s="8">
        <v>79709.440000000002</v>
      </c>
      <c r="AC107" s="9">
        <v>0</v>
      </c>
      <c r="AD107" s="8">
        <v>0</v>
      </c>
      <c r="AE107" s="9">
        <v>372</v>
      </c>
      <c r="AF107" s="8">
        <v>101448.37</v>
      </c>
      <c r="AG107" s="9">
        <v>43</v>
      </c>
      <c r="AH107" s="8">
        <v>723825.61</v>
      </c>
      <c r="AI107" s="9">
        <v>0</v>
      </c>
      <c r="AJ107" s="40">
        <v>0</v>
      </c>
      <c r="AK107" s="9"/>
      <c r="AL107" s="8"/>
      <c r="AM107" s="9">
        <v>0</v>
      </c>
      <c r="AN107" s="40">
        <v>0</v>
      </c>
      <c r="AO107" s="9"/>
      <c r="AP107" s="8">
        <v>0</v>
      </c>
      <c r="AQ107" s="8">
        <f t="shared" si="25"/>
        <v>904983.42</v>
      </c>
      <c r="AR107" s="8">
        <f t="shared" si="26"/>
        <v>181157.81</v>
      </c>
      <c r="AS107" s="9">
        <v>703</v>
      </c>
      <c r="AT107" s="8">
        <v>79709.440000000002</v>
      </c>
      <c r="AU107" s="9">
        <v>0</v>
      </c>
      <c r="AV107" s="8">
        <v>0</v>
      </c>
      <c r="AW107" s="9">
        <v>372</v>
      </c>
      <c r="AX107" s="8">
        <v>101448.37</v>
      </c>
      <c r="AY107" s="9">
        <v>43</v>
      </c>
      <c r="AZ107" s="8">
        <v>723825.61</v>
      </c>
      <c r="BA107" s="9">
        <v>0</v>
      </c>
      <c r="BB107" s="40">
        <v>0</v>
      </c>
      <c r="BC107" s="9"/>
      <c r="BD107" s="8"/>
      <c r="BE107" s="9">
        <v>0</v>
      </c>
      <c r="BF107" s="40">
        <v>0</v>
      </c>
      <c r="BG107" s="9"/>
      <c r="BH107" s="8">
        <v>0</v>
      </c>
      <c r="BI107" s="8">
        <f t="shared" si="27"/>
        <v>904983.42</v>
      </c>
      <c r="BJ107" s="8">
        <f t="shared" si="28"/>
        <v>181157.81</v>
      </c>
      <c r="BK107" s="9">
        <v>703</v>
      </c>
      <c r="BL107" s="8">
        <v>79709.440000000002</v>
      </c>
      <c r="BM107" s="9">
        <v>0</v>
      </c>
      <c r="BN107" s="8">
        <v>0</v>
      </c>
      <c r="BO107" s="9">
        <v>372</v>
      </c>
      <c r="BP107" s="8">
        <v>101448.37</v>
      </c>
      <c r="BQ107" s="9">
        <v>43</v>
      </c>
      <c r="BR107" s="8">
        <v>723825.61</v>
      </c>
      <c r="BS107" s="9">
        <v>0</v>
      </c>
      <c r="BT107" s="40">
        <v>0</v>
      </c>
      <c r="BU107" s="9"/>
      <c r="BV107" s="8"/>
      <c r="BW107" s="9">
        <v>0</v>
      </c>
      <c r="BX107" s="40">
        <v>0</v>
      </c>
      <c r="BY107" s="9">
        <v>0</v>
      </c>
      <c r="BZ107" s="8">
        <v>0</v>
      </c>
      <c r="CA107" s="8">
        <f t="shared" si="29"/>
        <v>904983.39</v>
      </c>
      <c r="CB107" s="8">
        <f t="shared" si="30"/>
        <v>181157.8</v>
      </c>
      <c r="CC107" s="9">
        <v>703</v>
      </c>
      <c r="CD107" s="8">
        <v>79709.42</v>
      </c>
      <c r="CE107" s="9">
        <v>0</v>
      </c>
      <c r="CF107" s="8">
        <v>0</v>
      </c>
      <c r="CG107" s="9">
        <v>370</v>
      </c>
      <c r="CH107" s="8">
        <v>101448.38</v>
      </c>
      <c r="CI107" s="9">
        <v>41</v>
      </c>
      <c r="CJ107" s="8">
        <v>723825.59</v>
      </c>
      <c r="CK107" s="9">
        <v>0</v>
      </c>
      <c r="CL107" s="40">
        <v>0</v>
      </c>
      <c r="CM107" s="9"/>
      <c r="CN107" s="8"/>
      <c r="CO107" s="9">
        <v>0</v>
      </c>
      <c r="CP107" s="40">
        <v>0</v>
      </c>
      <c r="CQ107" s="9">
        <v>0</v>
      </c>
      <c r="CR107" s="8">
        <v>0</v>
      </c>
    </row>
    <row r="108" spans="1:96" x14ac:dyDescent="0.25">
      <c r="A108" s="12">
        <v>87</v>
      </c>
      <c r="B108" s="18" t="s">
        <v>136</v>
      </c>
      <c r="C108" s="12">
        <v>330113</v>
      </c>
      <c r="D108" s="25" t="s">
        <v>176</v>
      </c>
      <c r="E108" s="25" t="s">
        <v>167</v>
      </c>
      <c r="F108" s="31" t="s">
        <v>177</v>
      </c>
      <c r="G108" s="8">
        <f t="shared" si="21"/>
        <v>58344382.810000002</v>
      </c>
      <c r="H108" s="8">
        <f t="shared" si="22"/>
        <v>30333648.350000001</v>
      </c>
      <c r="I108" s="9">
        <f t="shared" ref="I108:X124" si="32">AA108+AS108+BK108+CC108</f>
        <v>26041</v>
      </c>
      <c r="J108" s="8">
        <f t="shared" si="32"/>
        <v>14505367.16</v>
      </c>
      <c r="K108" s="9">
        <f t="shared" si="32"/>
        <v>5371</v>
      </c>
      <c r="L108" s="8">
        <f t="shared" si="32"/>
        <v>2354102.9300000002</v>
      </c>
      <c r="M108" s="9">
        <f t="shared" si="32"/>
        <v>20931</v>
      </c>
      <c r="N108" s="8">
        <f t="shared" si="32"/>
        <v>13474178.26</v>
      </c>
      <c r="O108" s="9">
        <f t="shared" si="32"/>
        <v>540</v>
      </c>
      <c r="P108" s="8">
        <f t="shared" si="32"/>
        <v>5370625.8899999997</v>
      </c>
      <c r="Q108" s="9">
        <f t="shared" si="32"/>
        <v>940</v>
      </c>
      <c r="R108" s="8">
        <f t="shared" si="32"/>
        <v>22640108.57</v>
      </c>
      <c r="S108" s="9">
        <f t="shared" si="32"/>
        <v>255</v>
      </c>
      <c r="T108" s="8">
        <f t="shared" si="32"/>
        <v>7114107.5700000003</v>
      </c>
      <c r="U108" s="9">
        <f t="shared" si="32"/>
        <v>13</v>
      </c>
      <c r="V108" s="8">
        <f t="shared" si="32"/>
        <v>2080385.42</v>
      </c>
      <c r="W108" s="9">
        <f t="shared" si="32"/>
        <v>0</v>
      </c>
      <c r="X108" s="8">
        <f t="shared" si="18"/>
        <v>0</v>
      </c>
      <c r="Y108" s="8">
        <f t="shared" si="23"/>
        <v>14779230.029999999</v>
      </c>
      <c r="Z108" s="8">
        <f t="shared" si="24"/>
        <v>7776546.4199999999</v>
      </c>
      <c r="AA108" s="9">
        <v>6510</v>
      </c>
      <c r="AB108" s="8">
        <v>3719046.27</v>
      </c>
      <c r="AC108" s="9">
        <v>1343</v>
      </c>
      <c r="AD108" s="8">
        <v>588525.73</v>
      </c>
      <c r="AE108" s="9">
        <v>5233</v>
      </c>
      <c r="AF108" s="8">
        <v>3468974.42</v>
      </c>
      <c r="AG108" s="9">
        <v>135</v>
      </c>
      <c r="AH108" s="8">
        <v>1342656.47</v>
      </c>
      <c r="AI108" s="9">
        <v>235</v>
      </c>
      <c r="AJ108" s="40">
        <v>5660027.1399999997</v>
      </c>
      <c r="AK108" s="9">
        <v>64</v>
      </c>
      <c r="AL108" s="8">
        <v>1778526.89</v>
      </c>
      <c r="AM108" s="9">
        <v>3</v>
      </c>
      <c r="AN108" s="40">
        <v>520096.36</v>
      </c>
      <c r="AO108" s="9"/>
      <c r="AP108" s="8">
        <v>0</v>
      </c>
      <c r="AQ108" s="8">
        <f t="shared" si="25"/>
        <v>14779230.029999999</v>
      </c>
      <c r="AR108" s="8">
        <f t="shared" si="26"/>
        <v>7776546.4199999999</v>
      </c>
      <c r="AS108" s="9">
        <v>6510</v>
      </c>
      <c r="AT108" s="8">
        <v>3719046.27</v>
      </c>
      <c r="AU108" s="9">
        <v>1343</v>
      </c>
      <c r="AV108" s="8">
        <v>588525.73</v>
      </c>
      <c r="AW108" s="9">
        <v>5233</v>
      </c>
      <c r="AX108" s="8">
        <v>3468974.42</v>
      </c>
      <c r="AY108" s="9">
        <v>135</v>
      </c>
      <c r="AZ108" s="8">
        <v>1342656.47</v>
      </c>
      <c r="BA108" s="9">
        <v>235</v>
      </c>
      <c r="BB108" s="40">
        <v>5660027.1399999997</v>
      </c>
      <c r="BC108" s="9">
        <v>64</v>
      </c>
      <c r="BD108" s="8">
        <v>1778526.89</v>
      </c>
      <c r="BE108" s="9">
        <v>3</v>
      </c>
      <c r="BF108" s="40">
        <v>520096.36</v>
      </c>
      <c r="BG108" s="9"/>
      <c r="BH108" s="8">
        <v>0</v>
      </c>
      <c r="BI108" s="8">
        <f t="shared" si="27"/>
        <v>14779230.029999999</v>
      </c>
      <c r="BJ108" s="8">
        <f t="shared" si="28"/>
        <v>7776546.4199999999</v>
      </c>
      <c r="BK108" s="9">
        <v>6510</v>
      </c>
      <c r="BL108" s="8">
        <v>3719046.27</v>
      </c>
      <c r="BM108" s="9">
        <v>1343</v>
      </c>
      <c r="BN108" s="8">
        <v>588525.73</v>
      </c>
      <c r="BO108" s="9">
        <v>5233</v>
      </c>
      <c r="BP108" s="8">
        <v>3468974.42</v>
      </c>
      <c r="BQ108" s="9">
        <v>135</v>
      </c>
      <c r="BR108" s="8">
        <v>1342656.47</v>
      </c>
      <c r="BS108" s="9">
        <v>235</v>
      </c>
      <c r="BT108" s="40">
        <v>5660027.1399999997</v>
      </c>
      <c r="BU108" s="9">
        <v>64</v>
      </c>
      <c r="BV108" s="8">
        <v>1778526.89</v>
      </c>
      <c r="BW108" s="9">
        <v>3</v>
      </c>
      <c r="BX108" s="40">
        <v>520096.36</v>
      </c>
      <c r="BY108" s="9">
        <v>0</v>
      </c>
      <c r="BZ108" s="8">
        <v>0</v>
      </c>
      <c r="CA108" s="8">
        <f t="shared" si="29"/>
        <v>14006692.720000001</v>
      </c>
      <c r="CB108" s="8">
        <f t="shared" si="30"/>
        <v>7004009.0899999999</v>
      </c>
      <c r="CC108" s="9">
        <v>6511</v>
      </c>
      <c r="CD108" s="8">
        <v>3348228.35</v>
      </c>
      <c r="CE108" s="9">
        <v>1342</v>
      </c>
      <c r="CF108" s="8">
        <v>588525.74</v>
      </c>
      <c r="CG108" s="9">
        <v>5232</v>
      </c>
      <c r="CH108" s="8">
        <v>3067255</v>
      </c>
      <c r="CI108" s="9">
        <v>135</v>
      </c>
      <c r="CJ108" s="8">
        <v>1342656.48</v>
      </c>
      <c r="CK108" s="9">
        <v>235</v>
      </c>
      <c r="CL108" s="40">
        <v>5660027.1500000004</v>
      </c>
      <c r="CM108" s="9">
        <v>63</v>
      </c>
      <c r="CN108" s="8">
        <v>1778526.9</v>
      </c>
      <c r="CO108" s="9">
        <v>4</v>
      </c>
      <c r="CP108" s="40">
        <v>520096.34</v>
      </c>
      <c r="CQ108" s="9">
        <v>0</v>
      </c>
      <c r="CR108" s="8">
        <v>0</v>
      </c>
    </row>
    <row r="109" spans="1:96" x14ac:dyDescent="0.25">
      <c r="A109" s="12">
        <v>88</v>
      </c>
      <c r="B109" s="18" t="s">
        <v>82</v>
      </c>
      <c r="C109" s="12">
        <v>330305</v>
      </c>
      <c r="D109" s="25" t="s">
        <v>176</v>
      </c>
      <c r="E109" s="25" t="s">
        <v>161</v>
      </c>
      <c r="F109" s="31" t="s">
        <v>177</v>
      </c>
      <c r="G109" s="8">
        <f t="shared" si="21"/>
        <v>3619515.58</v>
      </c>
      <c r="H109" s="8">
        <f t="shared" si="22"/>
        <v>3368099.1</v>
      </c>
      <c r="I109" s="9">
        <f t="shared" si="32"/>
        <v>999</v>
      </c>
      <c r="J109" s="8">
        <f t="shared" si="32"/>
        <v>336209.96</v>
      </c>
      <c r="K109" s="9">
        <f t="shared" si="32"/>
        <v>736</v>
      </c>
      <c r="L109" s="8">
        <f t="shared" si="32"/>
        <v>306491.43</v>
      </c>
      <c r="M109" s="9">
        <f t="shared" si="32"/>
        <v>3522</v>
      </c>
      <c r="N109" s="8">
        <f t="shared" si="32"/>
        <v>2725397.71</v>
      </c>
      <c r="O109" s="9">
        <f t="shared" si="32"/>
        <v>35</v>
      </c>
      <c r="P109" s="8">
        <f t="shared" si="32"/>
        <v>251416.48</v>
      </c>
      <c r="Q109" s="9">
        <f t="shared" si="32"/>
        <v>0</v>
      </c>
      <c r="R109" s="8">
        <f t="shared" si="32"/>
        <v>0</v>
      </c>
      <c r="S109" s="9">
        <f t="shared" si="32"/>
        <v>0</v>
      </c>
      <c r="T109" s="8">
        <f t="shared" si="32"/>
        <v>0</v>
      </c>
      <c r="U109" s="9">
        <f t="shared" si="32"/>
        <v>0</v>
      </c>
      <c r="V109" s="8">
        <f t="shared" si="32"/>
        <v>0</v>
      </c>
      <c r="W109" s="9">
        <f t="shared" si="32"/>
        <v>0</v>
      </c>
      <c r="X109" s="8">
        <f t="shared" si="18"/>
        <v>0</v>
      </c>
      <c r="Y109" s="8">
        <f t="shared" si="23"/>
        <v>904878.9</v>
      </c>
      <c r="Z109" s="8">
        <f t="shared" si="24"/>
        <v>842024.78</v>
      </c>
      <c r="AA109" s="9">
        <v>250</v>
      </c>
      <c r="AB109" s="8">
        <v>84052.49</v>
      </c>
      <c r="AC109" s="9">
        <v>184</v>
      </c>
      <c r="AD109" s="8">
        <v>76622.86</v>
      </c>
      <c r="AE109" s="9">
        <v>881</v>
      </c>
      <c r="AF109" s="8">
        <v>681349.43</v>
      </c>
      <c r="AG109" s="9">
        <v>9</v>
      </c>
      <c r="AH109" s="8">
        <v>62854.12</v>
      </c>
      <c r="AI109" s="9">
        <v>0</v>
      </c>
      <c r="AJ109" s="40">
        <v>0</v>
      </c>
      <c r="AK109" s="9"/>
      <c r="AL109" s="8"/>
      <c r="AM109" s="9">
        <v>0</v>
      </c>
      <c r="AN109" s="40">
        <v>0</v>
      </c>
      <c r="AO109" s="9"/>
      <c r="AP109" s="8">
        <v>0</v>
      </c>
      <c r="AQ109" s="8">
        <f t="shared" si="25"/>
        <v>904878.9</v>
      </c>
      <c r="AR109" s="8">
        <f t="shared" si="26"/>
        <v>842024.78</v>
      </c>
      <c r="AS109" s="9">
        <v>250</v>
      </c>
      <c r="AT109" s="8">
        <v>84052.49</v>
      </c>
      <c r="AU109" s="9">
        <v>184</v>
      </c>
      <c r="AV109" s="8">
        <v>76622.86</v>
      </c>
      <c r="AW109" s="9">
        <v>881</v>
      </c>
      <c r="AX109" s="8">
        <v>681349.43</v>
      </c>
      <c r="AY109" s="9">
        <v>9</v>
      </c>
      <c r="AZ109" s="8">
        <v>62854.12</v>
      </c>
      <c r="BA109" s="9">
        <v>0</v>
      </c>
      <c r="BB109" s="40">
        <v>0</v>
      </c>
      <c r="BC109" s="9"/>
      <c r="BD109" s="8"/>
      <c r="BE109" s="9">
        <v>0</v>
      </c>
      <c r="BF109" s="40">
        <v>0</v>
      </c>
      <c r="BG109" s="9"/>
      <c r="BH109" s="8">
        <v>0</v>
      </c>
      <c r="BI109" s="8">
        <f t="shared" si="27"/>
        <v>904878.9</v>
      </c>
      <c r="BJ109" s="8">
        <f t="shared" si="28"/>
        <v>842024.78</v>
      </c>
      <c r="BK109" s="9">
        <v>250</v>
      </c>
      <c r="BL109" s="8">
        <v>84052.49</v>
      </c>
      <c r="BM109" s="9">
        <v>184</v>
      </c>
      <c r="BN109" s="8">
        <v>76622.86</v>
      </c>
      <c r="BO109" s="9">
        <v>881</v>
      </c>
      <c r="BP109" s="8">
        <v>681349.43</v>
      </c>
      <c r="BQ109" s="9">
        <v>9</v>
      </c>
      <c r="BR109" s="8">
        <v>62854.12</v>
      </c>
      <c r="BS109" s="9">
        <v>0</v>
      </c>
      <c r="BT109" s="40">
        <v>0</v>
      </c>
      <c r="BU109" s="9"/>
      <c r="BV109" s="8"/>
      <c r="BW109" s="9">
        <v>0</v>
      </c>
      <c r="BX109" s="40">
        <v>0</v>
      </c>
      <c r="BY109" s="9">
        <v>0</v>
      </c>
      <c r="BZ109" s="8">
        <v>0</v>
      </c>
      <c r="CA109" s="8">
        <f t="shared" si="29"/>
        <v>904878.88</v>
      </c>
      <c r="CB109" s="8">
        <f t="shared" si="30"/>
        <v>842024.76</v>
      </c>
      <c r="CC109" s="9">
        <v>249</v>
      </c>
      <c r="CD109" s="8">
        <v>84052.49</v>
      </c>
      <c r="CE109" s="9">
        <v>184</v>
      </c>
      <c r="CF109" s="8">
        <v>76622.850000000006</v>
      </c>
      <c r="CG109" s="9">
        <v>879</v>
      </c>
      <c r="CH109" s="8">
        <v>681349.42</v>
      </c>
      <c r="CI109" s="9">
        <v>8</v>
      </c>
      <c r="CJ109" s="8">
        <v>62854.12</v>
      </c>
      <c r="CK109" s="9">
        <v>0</v>
      </c>
      <c r="CL109" s="40">
        <v>0</v>
      </c>
      <c r="CM109" s="9"/>
      <c r="CN109" s="8"/>
      <c r="CO109" s="9">
        <v>0</v>
      </c>
      <c r="CP109" s="40">
        <v>0</v>
      </c>
      <c r="CQ109" s="9">
        <v>0</v>
      </c>
      <c r="CR109" s="8">
        <v>0</v>
      </c>
    </row>
    <row r="110" spans="1:96" x14ac:dyDescent="0.25">
      <c r="A110" s="12">
        <v>89</v>
      </c>
      <c r="B110" s="18" t="s">
        <v>141</v>
      </c>
      <c r="C110" s="12">
        <v>330307</v>
      </c>
      <c r="D110" s="25" t="s">
        <v>176</v>
      </c>
      <c r="E110" s="25" t="s">
        <v>161</v>
      </c>
      <c r="F110" s="31" t="s">
        <v>177</v>
      </c>
      <c r="G110" s="8">
        <f t="shared" si="21"/>
        <v>573328.1</v>
      </c>
      <c r="H110" s="8">
        <f t="shared" si="22"/>
        <v>573328.1</v>
      </c>
      <c r="I110" s="9">
        <f t="shared" si="32"/>
        <v>211</v>
      </c>
      <c r="J110" s="8">
        <f t="shared" si="32"/>
        <v>80111.86</v>
      </c>
      <c r="K110" s="9">
        <f t="shared" si="32"/>
        <v>51</v>
      </c>
      <c r="L110" s="8">
        <f t="shared" si="32"/>
        <v>23763.27</v>
      </c>
      <c r="M110" s="9">
        <f t="shared" si="32"/>
        <v>542</v>
      </c>
      <c r="N110" s="8">
        <f t="shared" si="32"/>
        <v>469452.97</v>
      </c>
      <c r="O110" s="9">
        <f t="shared" si="32"/>
        <v>0</v>
      </c>
      <c r="P110" s="8">
        <f t="shared" si="32"/>
        <v>0</v>
      </c>
      <c r="Q110" s="9">
        <f t="shared" si="32"/>
        <v>0</v>
      </c>
      <c r="R110" s="8">
        <f t="shared" si="32"/>
        <v>0</v>
      </c>
      <c r="S110" s="9">
        <f t="shared" si="32"/>
        <v>0</v>
      </c>
      <c r="T110" s="8">
        <f t="shared" si="32"/>
        <v>0</v>
      </c>
      <c r="U110" s="9">
        <f t="shared" si="32"/>
        <v>0</v>
      </c>
      <c r="V110" s="8">
        <f t="shared" si="32"/>
        <v>0</v>
      </c>
      <c r="W110" s="9">
        <f t="shared" si="32"/>
        <v>0</v>
      </c>
      <c r="X110" s="8">
        <f t="shared" si="18"/>
        <v>0</v>
      </c>
      <c r="Y110" s="8">
        <f t="shared" si="23"/>
        <v>143332.03</v>
      </c>
      <c r="Z110" s="8">
        <f t="shared" si="24"/>
        <v>143332.03</v>
      </c>
      <c r="AA110" s="9">
        <v>53</v>
      </c>
      <c r="AB110" s="8">
        <v>20027.97</v>
      </c>
      <c r="AC110" s="9">
        <v>13</v>
      </c>
      <c r="AD110" s="8">
        <v>5940.82</v>
      </c>
      <c r="AE110" s="9">
        <v>136</v>
      </c>
      <c r="AF110" s="8">
        <v>117363.24</v>
      </c>
      <c r="AG110" s="9">
        <v>0</v>
      </c>
      <c r="AH110" s="8">
        <v>0</v>
      </c>
      <c r="AI110" s="9">
        <v>0</v>
      </c>
      <c r="AJ110" s="40">
        <v>0</v>
      </c>
      <c r="AK110" s="9"/>
      <c r="AL110" s="8"/>
      <c r="AM110" s="9">
        <v>0</v>
      </c>
      <c r="AN110" s="40">
        <v>0</v>
      </c>
      <c r="AO110" s="9"/>
      <c r="AP110" s="8">
        <v>0</v>
      </c>
      <c r="AQ110" s="8">
        <f t="shared" si="25"/>
        <v>143332.03</v>
      </c>
      <c r="AR110" s="8">
        <f t="shared" si="26"/>
        <v>143332.03</v>
      </c>
      <c r="AS110" s="9">
        <v>53</v>
      </c>
      <c r="AT110" s="8">
        <v>20027.97</v>
      </c>
      <c r="AU110" s="9">
        <v>13</v>
      </c>
      <c r="AV110" s="8">
        <v>5940.82</v>
      </c>
      <c r="AW110" s="9">
        <v>136</v>
      </c>
      <c r="AX110" s="8">
        <v>117363.24</v>
      </c>
      <c r="AY110" s="9">
        <v>0</v>
      </c>
      <c r="AZ110" s="8">
        <v>0</v>
      </c>
      <c r="BA110" s="9">
        <v>0</v>
      </c>
      <c r="BB110" s="40">
        <v>0</v>
      </c>
      <c r="BC110" s="9"/>
      <c r="BD110" s="8"/>
      <c r="BE110" s="9">
        <v>0</v>
      </c>
      <c r="BF110" s="40">
        <v>0</v>
      </c>
      <c r="BG110" s="9"/>
      <c r="BH110" s="8">
        <v>0</v>
      </c>
      <c r="BI110" s="8">
        <f t="shared" si="27"/>
        <v>143332.03</v>
      </c>
      <c r="BJ110" s="8">
        <f t="shared" si="28"/>
        <v>143332.03</v>
      </c>
      <c r="BK110" s="9">
        <v>53</v>
      </c>
      <c r="BL110" s="8">
        <v>20027.97</v>
      </c>
      <c r="BM110" s="9">
        <v>13</v>
      </c>
      <c r="BN110" s="8">
        <v>5940.82</v>
      </c>
      <c r="BO110" s="9">
        <v>136</v>
      </c>
      <c r="BP110" s="8">
        <v>117363.24</v>
      </c>
      <c r="BQ110" s="9">
        <v>0</v>
      </c>
      <c r="BR110" s="8">
        <v>0</v>
      </c>
      <c r="BS110" s="9">
        <v>0</v>
      </c>
      <c r="BT110" s="40">
        <v>0</v>
      </c>
      <c r="BU110" s="9"/>
      <c r="BV110" s="8"/>
      <c r="BW110" s="9">
        <v>0</v>
      </c>
      <c r="BX110" s="40">
        <v>0</v>
      </c>
      <c r="BY110" s="9">
        <v>0</v>
      </c>
      <c r="BZ110" s="8">
        <v>0</v>
      </c>
      <c r="CA110" s="8">
        <f t="shared" si="29"/>
        <v>143332.01</v>
      </c>
      <c r="CB110" s="8">
        <f t="shared" si="30"/>
        <v>143332.01</v>
      </c>
      <c r="CC110" s="9">
        <v>52</v>
      </c>
      <c r="CD110" s="8">
        <v>20027.95</v>
      </c>
      <c r="CE110" s="9">
        <v>12</v>
      </c>
      <c r="CF110" s="8">
        <v>5940.81</v>
      </c>
      <c r="CG110" s="9">
        <v>134</v>
      </c>
      <c r="CH110" s="8">
        <v>117363.25</v>
      </c>
      <c r="CI110" s="9">
        <v>0</v>
      </c>
      <c r="CJ110" s="8">
        <v>0</v>
      </c>
      <c r="CK110" s="9">
        <v>0</v>
      </c>
      <c r="CL110" s="40">
        <v>0</v>
      </c>
      <c r="CM110" s="9"/>
      <c r="CN110" s="8"/>
      <c r="CO110" s="9">
        <v>0</v>
      </c>
      <c r="CP110" s="40">
        <v>0</v>
      </c>
      <c r="CQ110" s="9">
        <v>0</v>
      </c>
      <c r="CR110" s="8">
        <v>0</v>
      </c>
    </row>
    <row r="111" spans="1:96" x14ac:dyDescent="0.25">
      <c r="A111" s="12">
        <v>90</v>
      </c>
      <c r="B111" s="18" t="s">
        <v>83</v>
      </c>
      <c r="C111" s="12">
        <v>330338</v>
      </c>
      <c r="D111" s="25" t="s">
        <v>176</v>
      </c>
      <c r="E111" s="25" t="s">
        <v>161</v>
      </c>
      <c r="F111" s="31" t="s">
        <v>177</v>
      </c>
      <c r="G111" s="8">
        <f t="shared" si="21"/>
        <v>2946918.85</v>
      </c>
      <c r="H111" s="8">
        <f t="shared" si="22"/>
        <v>28467.37</v>
      </c>
      <c r="I111" s="9">
        <f t="shared" si="32"/>
        <v>40</v>
      </c>
      <c r="J111" s="8">
        <f t="shared" si="32"/>
        <v>28467.37</v>
      </c>
      <c r="K111" s="9">
        <f t="shared" si="32"/>
        <v>0</v>
      </c>
      <c r="L111" s="8">
        <f t="shared" si="32"/>
        <v>0</v>
      </c>
      <c r="M111" s="9">
        <f t="shared" si="32"/>
        <v>0</v>
      </c>
      <c r="N111" s="8">
        <f t="shared" si="32"/>
        <v>0</v>
      </c>
      <c r="O111" s="9">
        <f t="shared" si="32"/>
        <v>40</v>
      </c>
      <c r="P111" s="8">
        <f t="shared" si="32"/>
        <v>1674486.26</v>
      </c>
      <c r="Q111" s="9">
        <f t="shared" si="32"/>
        <v>17</v>
      </c>
      <c r="R111" s="8">
        <f t="shared" si="32"/>
        <v>1243965.22</v>
      </c>
      <c r="S111" s="9">
        <f t="shared" si="32"/>
        <v>0</v>
      </c>
      <c r="T111" s="8">
        <f t="shared" si="32"/>
        <v>0</v>
      </c>
      <c r="U111" s="9">
        <f t="shared" si="32"/>
        <v>17</v>
      </c>
      <c r="V111" s="8">
        <f t="shared" si="32"/>
        <v>1233030</v>
      </c>
      <c r="W111" s="9">
        <f t="shared" si="32"/>
        <v>0</v>
      </c>
      <c r="X111" s="8">
        <f t="shared" si="18"/>
        <v>0</v>
      </c>
      <c r="Y111" s="8">
        <f t="shared" si="23"/>
        <v>736729.72</v>
      </c>
      <c r="Z111" s="8">
        <f t="shared" si="24"/>
        <v>7116.84</v>
      </c>
      <c r="AA111" s="9">
        <v>10</v>
      </c>
      <c r="AB111" s="8">
        <v>7116.84</v>
      </c>
      <c r="AC111" s="9">
        <v>0</v>
      </c>
      <c r="AD111" s="8">
        <v>0</v>
      </c>
      <c r="AE111" s="9">
        <v>0</v>
      </c>
      <c r="AF111" s="8">
        <v>0</v>
      </c>
      <c r="AG111" s="9">
        <v>10</v>
      </c>
      <c r="AH111" s="8">
        <v>418621.57</v>
      </c>
      <c r="AI111" s="9">
        <v>4</v>
      </c>
      <c r="AJ111" s="40">
        <v>310991.31</v>
      </c>
      <c r="AK111" s="9"/>
      <c r="AL111" s="8"/>
      <c r="AM111" s="9">
        <v>4</v>
      </c>
      <c r="AN111" s="40">
        <v>308257.5</v>
      </c>
      <c r="AO111" s="9"/>
      <c r="AP111" s="8">
        <v>0</v>
      </c>
      <c r="AQ111" s="8">
        <f t="shared" si="25"/>
        <v>736729.72</v>
      </c>
      <c r="AR111" s="8">
        <f t="shared" si="26"/>
        <v>7116.84</v>
      </c>
      <c r="AS111" s="9">
        <v>10</v>
      </c>
      <c r="AT111" s="8">
        <v>7116.84</v>
      </c>
      <c r="AU111" s="9">
        <v>0</v>
      </c>
      <c r="AV111" s="8">
        <v>0</v>
      </c>
      <c r="AW111" s="9">
        <v>0</v>
      </c>
      <c r="AX111" s="8">
        <v>0</v>
      </c>
      <c r="AY111" s="9">
        <v>10</v>
      </c>
      <c r="AZ111" s="8">
        <v>418621.57</v>
      </c>
      <c r="BA111" s="9">
        <v>4</v>
      </c>
      <c r="BB111" s="40">
        <v>310991.31</v>
      </c>
      <c r="BC111" s="9"/>
      <c r="BD111" s="8"/>
      <c r="BE111" s="9">
        <v>4</v>
      </c>
      <c r="BF111" s="40">
        <v>308257.5</v>
      </c>
      <c r="BG111" s="9"/>
      <c r="BH111" s="8">
        <v>0</v>
      </c>
      <c r="BI111" s="8">
        <f t="shared" si="27"/>
        <v>736729.72</v>
      </c>
      <c r="BJ111" s="8">
        <f t="shared" si="28"/>
        <v>7116.84</v>
      </c>
      <c r="BK111" s="9">
        <v>10</v>
      </c>
      <c r="BL111" s="8">
        <v>7116.84</v>
      </c>
      <c r="BM111" s="9">
        <v>0</v>
      </c>
      <c r="BN111" s="8">
        <v>0</v>
      </c>
      <c r="BO111" s="9">
        <v>0</v>
      </c>
      <c r="BP111" s="8">
        <v>0</v>
      </c>
      <c r="BQ111" s="9">
        <v>10</v>
      </c>
      <c r="BR111" s="8">
        <v>418621.57</v>
      </c>
      <c r="BS111" s="9">
        <v>4</v>
      </c>
      <c r="BT111" s="40">
        <v>310991.31</v>
      </c>
      <c r="BU111" s="9"/>
      <c r="BV111" s="8"/>
      <c r="BW111" s="9">
        <v>4</v>
      </c>
      <c r="BX111" s="40">
        <v>308257.5</v>
      </c>
      <c r="BY111" s="9">
        <v>0</v>
      </c>
      <c r="BZ111" s="8">
        <v>0</v>
      </c>
      <c r="CA111" s="8">
        <f t="shared" si="29"/>
        <v>736729.69</v>
      </c>
      <c r="CB111" s="8">
        <f t="shared" si="30"/>
        <v>7116.85</v>
      </c>
      <c r="CC111" s="9">
        <v>10</v>
      </c>
      <c r="CD111" s="8">
        <v>7116.85</v>
      </c>
      <c r="CE111" s="9">
        <v>0</v>
      </c>
      <c r="CF111" s="8">
        <v>0</v>
      </c>
      <c r="CG111" s="9">
        <v>0</v>
      </c>
      <c r="CH111" s="8">
        <v>0</v>
      </c>
      <c r="CI111" s="9">
        <v>10</v>
      </c>
      <c r="CJ111" s="8">
        <v>418621.55</v>
      </c>
      <c r="CK111" s="9">
        <v>5</v>
      </c>
      <c r="CL111" s="40">
        <v>310991.28999999998</v>
      </c>
      <c r="CM111" s="9"/>
      <c r="CN111" s="8"/>
      <c r="CO111" s="9">
        <v>5</v>
      </c>
      <c r="CP111" s="40">
        <v>308257.5</v>
      </c>
      <c r="CQ111" s="9">
        <v>0</v>
      </c>
      <c r="CR111" s="8">
        <v>0</v>
      </c>
    </row>
    <row r="112" spans="1:96" x14ac:dyDescent="0.25">
      <c r="A112" s="12">
        <v>91</v>
      </c>
      <c r="B112" s="18" t="s">
        <v>84</v>
      </c>
      <c r="C112" s="12">
        <v>330339</v>
      </c>
      <c r="D112" s="25" t="s">
        <v>176</v>
      </c>
      <c r="E112" s="25" t="s">
        <v>161</v>
      </c>
      <c r="F112" s="31" t="s">
        <v>177</v>
      </c>
      <c r="G112" s="8">
        <f t="shared" si="21"/>
        <v>787891.87</v>
      </c>
      <c r="H112" s="8">
        <f t="shared" si="22"/>
        <v>787891.87</v>
      </c>
      <c r="I112" s="9">
        <f t="shared" si="32"/>
        <v>0</v>
      </c>
      <c r="J112" s="8">
        <f t="shared" si="32"/>
        <v>0</v>
      </c>
      <c r="K112" s="9">
        <f t="shared" si="32"/>
        <v>0</v>
      </c>
      <c r="L112" s="8">
        <f t="shared" si="32"/>
        <v>0</v>
      </c>
      <c r="M112" s="9">
        <f t="shared" si="32"/>
        <v>0</v>
      </c>
      <c r="N112" s="8">
        <f t="shared" si="32"/>
        <v>787891.87</v>
      </c>
      <c r="O112" s="9">
        <f t="shared" si="32"/>
        <v>0</v>
      </c>
      <c r="P112" s="8">
        <f t="shared" si="32"/>
        <v>0</v>
      </c>
      <c r="Q112" s="9">
        <f t="shared" si="32"/>
        <v>0</v>
      </c>
      <c r="R112" s="8">
        <f t="shared" si="32"/>
        <v>0</v>
      </c>
      <c r="S112" s="9">
        <f t="shared" si="32"/>
        <v>0</v>
      </c>
      <c r="T112" s="8">
        <f t="shared" si="32"/>
        <v>0</v>
      </c>
      <c r="U112" s="9">
        <f t="shared" si="32"/>
        <v>0</v>
      </c>
      <c r="V112" s="8">
        <f t="shared" si="32"/>
        <v>0</v>
      </c>
      <c r="W112" s="9">
        <f t="shared" si="32"/>
        <v>0</v>
      </c>
      <c r="X112" s="8">
        <f t="shared" si="18"/>
        <v>0</v>
      </c>
      <c r="Y112" s="8">
        <f t="shared" si="23"/>
        <v>196972.97</v>
      </c>
      <c r="Z112" s="8">
        <f t="shared" si="24"/>
        <v>196972.97</v>
      </c>
      <c r="AA112" s="9">
        <v>0</v>
      </c>
      <c r="AB112" s="8">
        <v>0</v>
      </c>
      <c r="AC112" s="9">
        <v>0</v>
      </c>
      <c r="AD112" s="8">
        <v>0</v>
      </c>
      <c r="AE112" s="9">
        <v>0</v>
      </c>
      <c r="AF112" s="8">
        <v>196972.97</v>
      </c>
      <c r="AG112" s="9">
        <v>0</v>
      </c>
      <c r="AH112" s="8">
        <v>0</v>
      </c>
      <c r="AI112" s="9">
        <v>0</v>
      </c>
      <c r="AJ112" s="40">
        <v>0</v>
      </c>
      <c r="AK112" s="9"/>
      <c r="AL112" s="8"/>
      <c r="AM112" s="9">
        <v>0</v>
      </c>
      <c r="AN112" s="40">
        <v>0</v>
      </c>
      <c r="AO112" s="9"/>
      <c r="AP112" s="8">
        <v>0</v>
      </c>
      <c r="AQ112" s="8">
        <f t="shared" si="25"/>
        <v>196972.97</v>
      </c>
      <c r="AR112" s="8">
        <f t="shared" si="26"/>
        <v>196972.97</v>
      </c>
      <c r="AS112" s="9">
        <v>0</v>
      </c>
      <c r="AT112" s="8">
        <v>0</v>
      </c>
      <c r="AU112" s="9">
        <v>0</v>
      </c>
      <c r="AV112" s="8">
        <v>0</v>
      </c>
      <c r="AW112" s="9">
        <v>0</v>
      </c>
      <c r="AX112" s="8">
        <v>196972.97</v>
      </c>
      <c r="AY112" s="9">
        <v>0</v>
      </c>
      <c r="AZ112" s="8">
        <v>0</v>
      </c>
      <c r="BA112" s="9">
        <v>0</v>
      </c>
      <c r="BB112" s="40">
        <v>0</v>
      </c>
      <c r="BC112" s="9"/>
      <c r="BD112" s="8"/>
      <c r="BE112" s="9">
        <v>0</v>
      </c>
      <c r="BF112" s="40">
        <v>0</v>
      </c>
      <c r="BG112" s="9"/>
      <c r="BH112" s="8">
        <v>0</v>
      </c>
      <c r="BI112" s="8">
        <f t="shared" si="27"/>
        <v>196972.97</v>
      </c>
      <c r="BJ112" s="8">
        <f t="shared" si="28"/>
        <v>196972.97</v>
      </c>
      <c r="BK112" s="9">
        <v>0</v>
      </c>
      <c r="BL112" s="8">
        <v>0</v>
      </c>
      <c r="BM112" s="9">
        <v>0</v>
      </c>
      <c r="BN112" s="8">
        <v>0</v>
      </c>
      <c r="BO112" s="9">
        <v>0</v>
      </c>
      <c r="BP112" s="8">
        <v>196972.97</v>
      </c>
      <c r="BQ112" s="9">
        <v>0</v>
      </c>
      <c r="BR112" s="8">
        <v>0</v>
      </c>
      <c r="BS112" s="9">
        <v>0</v>
      </c>
      <c r="BT112" s="40">
        <v>0</v>
      </c>
      <c r="BU112" s="9"/>
      <c r="BV112" s="8"/>
      <c r="BW112" s="9">
        <v>0</v>
      </c>
      <c r="BX112" s="40">
        <v>0</v>
      </c>
      <c r="BY112" s="9">
        <v>0</v>
      </c>
      <c r="BZ112" s="8">
        <v>0</v>
      </c>
      <c r="CA112" s="8">
        <f t="shared" si="29"/>
        <v>196972.96</v>
      </c>
      <c r="CB112" s="8">
        <f t="shared" si="30"/>
        <v>196972.96</v>
      </c>
      <c r="CC112" s="9">
        <v>0</v>
      </c>
      <c r="CD112" s="8">
        <v>0</v>
      </c>
      <c r="CE112" s="9">
        <v>0</v>
      </c>
      <c r="CF112" s="8">
        <v>0</v>
      </c>
      <c r="CG112" s="9">
        <v>0</v>
      </c>
      <c r="CH112" s="8">
        <v>196972.96</v>
      </c>
      <c r="CI112" s="9">
        <v>0</v>
      </c>
      <c r="CJ112" s="8">
        <v>0</v>
      </c>
      <c r="CK112" s="9">
        <v>0</v>
      </c>
      <c r="CL112" s="40">
        <v>0</v>
      </c>
      <c r="CM112" s="9"/>
      <c r="CN112" s="8"/>
      <c r="CO112" s="9">
        <v>0</v>
      </c>
      <c r="CP112" s="40">
        <v>0</v>
      </c>
      <c r="CQ112" s="9">
        <v>0</v>
      </c>
      <c r="CR112" s="8">
        <v>0</v>
      </c>
    </row>
    <row r="113" spans="1:96" x14ac:dyDescent="0.25">
      <c r="A113" s="12">
        <v>92</v>
      </c>
      <c r="B113" s="18" t="s">
        <v>134</v>
      </c>
      <c r="C113" s="12">
        <v>330400</v>
      </c>
      <c r="D113" s="25" t="s">
        <v>176</v>
      </c>
      <c r="E113" s="25" t="s">
        <v>161</v>
      </c>
      <c r="F113" s="31" t="s">
        <v>177</v>
      </c>
      <c r="G113" s="8">
        <f t="shared" si="21"/>
        <v>153922.15</v>
      </c>
      <c r="H113" s="8">
        <f t="shared" si="22"/>
        <v>153922.15</v>
      </c>
      <c r="I113" s="9">
        <f t="shared" si="32"/>
        <v>116</v>
      </c>
      <c r="J113" s="8">
        <f t="shared" si="32"/>
        <v>52223.88</v>
      </c>
      <c r="K113" s="9">
        <f t="shared" si="32"/>
        <v>0</v>
      </c>
      <c r="L113" s="8">
        <f t="shared" si="32"/>
        <v>0</v>
      </c>
      <c r="M113" s="9">
        <f t="shared" si="32"/>
        <v>96</v>
      </c>
      <c r="N113" s="8">
        <f t="shared" si="32"/>
        <v>101698.27</v>
      </c>
      <c r="O113" s="9">
        <f t="shared" si="32"/>
        <v>0</v>
      </c>
      <c r="P113" s="8">
        <f t="shared" si="32"/>
        <v>0</v>
      </c>
      <c r="Q113" s="9">
        <f t="shared" si="32"/>
        <v>0</v>
      </c>
      <c r="R113" s="8">
        <f t="shared" si="32"/>
        <v>0</v>
      </c>
      <c r="S113" s="9">
        <f t="shared" si="32"/>
        <v>0</v>
      </c>
      <c r="T113" s="8">
        <f t="shared" si="32"/>
        <v>0</v>
      </c>
      <c r="U113" s="9">
        <f t="shared" si="32"/>
        <v>0</v>
      </c>
      <c r="V113" s="8">
        <f t="shared" si="32"/>
        <v>0</v>
      </c>
      <c r="W113" s="9">
        <f t="shared" si="32"/>
        <v>0</v>
      </c>
      <c r="X113" s="8">
        <f t="shared" si="18"/>
        <v>0</v>
      </c>
      <c r="Y113" s="8">
        <f t="shared" si="23"/>
        <v>38480.54</v>
      </c>
      <c r="Z113" s="8">
        <f t="shared" si="24"/>
        <v>38480.54</v>
      </c>
      <c r="AA113" s="9">
        <v>29</v>
      </c>
      <c r="AB113" s="8">
        <v>13055.97</v>
      </c>
      <c r="AC113" s="9">
        <v>0</v>
      </c>
      <c r="AD113" s="8">
        <v>0</v>
      </c>
      <c r="AE113" s="9">
        <v>24</v>
      </c>
      <c r="AF113" s="8">
        <v>25424.57</v>
      </c>
      <c r="AG113" s="9">
        <v>0</v>
      </c>
      <c r="AH113" s="8">
        <v>0</v>
      </c>
      <c r="AI113" s="9">
        <v>0</v>
      </c>
      <c r="AJ113" s="40">
        <v>0</v>
      </c>
      <c r="AK113" s="9"/>
      <c r="AL113" s="8"/>
      <c r="AM113" s="9">
        <v>0</v>
      </c>
      <c r="AN113" s="40">
        <v>0</v>
      </c>
      <c r="AO113" s="9"/>
      <c r="AP113" s="8">
        <v>0</v>
      </c>
      <c r="AQ113" s="8">
        <f t="shared" si="25"/>
        <v>38480.54</v>
      </c>
      <c r="AR113" s="8">
        <f t="shared" si="26"/>
        <v>38480.54</v>
      </c>
      <c r="AS113" s="9">
        <v>29</v>
      </c>
      <c r="AT113" s="8">
        <v>13055.97</v>
      </c>
      <c r="AU113" s="9">
        <v>0</v>
      </c>
      <c r="AV113" s="8">
        <v>0</v>
      </c>
      <c r="AW113" s="9">
        <v>24</v>
      </c>
      <c r="AX113" s="8">
        <v>25424.57</v>
      </c>
      <c r="AY113" s="9">
        <v>0</v>
      </c>
      <c r="AZ113" s="8">
        <v>0</v>
      </c>
      <c r="BA113" s="9">
        <v>0</v>
      </c>
      <c r="BB113" s="40">
        <v>0</v>
      </c>
      <c r="BC113" s="9"/>
      <c r="BD113" s="8"/>
      <c r="BE113" s="9">
        <v>0</v>
      </c>
      <c r="BF113" s="40">
        <v>0</v>
      </c>
      <c r="BG113" s="9"/>
      <c r="BH113" s="8">
        <v>0</v>
      </c>
      <c r="BI113" s="8">
        <f t="shared" si="27"/>
        <v>38480.54</v>
      </c>
      <c r="BJ113" s="8">
        <f t="shared" si="28"/>
        <v>38480.54</v>
      </c>
      <c r="BK113" s="9">
        <v>29</v>
      </c>
      <c r="BL113" s="8">
        <v>13055.97</v>
      </c>
      <c r="BM113" s="9">
        <v>0</v>
      </c>
      <c r="BN113" s="8">
        <v>0</v>
      </c>
      <c r="BO113" s="9">
        <v>24</v>
      </c>
      <c r="BP113" s="8">
        <v>25424.57</v>
      </c>
      <c r="BQ113" s="9">
        <v>0</v>
      </c>
      <c r="BR113" s="8">
        <v>0</v>
      </c>
      <c r="BS113" s="9">
        <v>0</v>
      </c>
      <c r="BT113" s="40">
        <v>0</v>
      </c>
      <c r="BU113" s="9"/>
      <c r="BV113" s="8"/>
      <c r="BW113" s="9">
        <v>0</v>
      </c>
      <c r="BX113" s="40">
        <v>0</v>
      </c>
      <c r="BY113" s="9">
        <v>0</v>
      </c>
      <c r="BZ113" s="8">
        <v>0</v>
      </c>
      <c r="CA113" s="8">
        <f t="shared" si="29"/>
        <v>38480.53</v>
      </c>
      <c r="CB113" s="8">
        <f t="shared" si="30"/>
        <v>38480.53</v>
      </c>
      <c r="CC113" s="9">
        <v>29</v>
      </c>
      <c r="CD113" s="8">
        <v>13055.97</v>
      </c>
      <c r="CE113" s="9">
        <v>0</v>
      </c>
      <c r="CF113" s="8">
        <v>0</v>
      </c>
      <c r="CG113" s="9">
        <v>24</v>
      </c>
      <c r="CH113" s="8">
        <v>25424.560000000001</v>
      </c>
      <c r="CI113" s="9">
        <v>0</v>
      </c>
      <c r="CJ113" s="8">
        <v>0</v>
      </c>
      <c r="CK113" s="9">
        <v>0</v>
      </c>
      <c r="CL113" s="40">
        <v>0</v>
      </c>
      <c r="CM113" s="9"/>
      <c r="CN113" s="8"/>
      <c r="CO113" s="9">
        <v>0</v>
      </c>
      <c r="CP113" s="40">
        <v>0</v>
      </c>
      <c r="CQ113" s="9">
        <v>0</v>
      </c>
      <c r="CR113" s="8">
        <v>0</v>
      </c>
    </row>
    <row r="114" spans="1:96" x14ac:dyDescent="0.25">
      <c r="A114" s="12">
        <v>93</v>
      </c>
      <c r="B114" s="18" t="s">
        <v>135</v>
      </c>
      <c r="C114" s="12">
        <v>330405</v>
      </c>
      <c r="D114" s="25" t="s">
        <v>176</v>
      </c>
      <c r="E114" s="25" t="s">
        <v>161</v>
      </c>
      <c r="F114" s="31" t="s">
        <v>177</v>
      </c>
      <c r="G114" s="8">
        <f t="shared" si="21"/>
        <v>205369.56</v>
      </c>
      <c r="H114" s="8">
        <f t="shared" si="22"/>
        <v>172862.73</v>
      </c>
      <c r="I114" s="9">
        <f t="shared" si="32"/>
        <v>181</v>
      </c>
      <c r="J114" s="8">
        <f t="shared" si="32"/>
        <v>88525.67</v>
      </c>
      <c r="K114" s="9">
        <f t="shared" si="32"/>
        <v>0</v>
      </c>
      <c r="L114" s="8">
        <f t="shared" si="32"/>
        <v>0</v>
      </c>
      <c r="M114" s="9">
        <f t="shared" si="32"/>
        <v>77</v>
      </c>
      <c r="N114" s="8">
        <f t="shared" si="32"/>
        <v>84337.06</v>
      </c>
      <c r="O114" s="9">
        <f t="shared" si="32"/>
        <v>5</v>
      </c>
      <c r="P114" s="8">
        <f t="shared" si="32"/>
        <v>32506.83</v>
      </c>
      <c r="Q114" s="9">
        <f t="shared" si="32"/>
        <v>0</v>
      </c>
      <c r="R114" s="8">
        <f t="shared" si="32"/>
        <v>0</v>
      </c>
      <c r="S114" s="9">
        <f t="shared" si="32"/>
        <v>0</v>
      </c>
      <c r="T114" s="8">
        <f t="shared" si="32"/>
        <v>0</v>
      </c>
      <c r="U114" s="9">
        <f t="shared" si="32"/>
        <v>0</v>
      </c>
      <c r="V114" s="8">
        <f t="shared" si="32"/>
        <v>0</v>
      </c>
      <c r="W114" s="9">
        <f t="shared" si="32"/>
        <v>0</v>
      </c>
      <c r="X114" s="8">
        <f t="shared" si="18"/>
        <v>0</v>
      </c>
      <c r="Y114" s="8">
        <f t="shared" si="23"/>
        <v>51342.400000000001</v>
      </c>
      <c r="Z114" s="8">
        <f t="shared" si="24"/>
        <v>43215.69</v>
      </c>
      <c r="AA114" s="9">
        <v>45</v>
      </c>
      <c r="AB114" s="8">
        <v>22131.42</v>
      </c>
      <c r="AC114" s="9">
        <v>0</v>
      </c>
      <c r="AD114" s="8">
        <v>0</v>
      </c>
      <c r="AE114" s="9">
        <v>19</v>
      </c>
      <c r="AF114" s="8">
        <v>21084.27</v>
      </c>
      <c r="AG114" s="9">
        <v>1</v>
      </c>
      <c r="AH114" s="8">
        <v>8126.71</v>
      </c>
      <c r="AI114" s="9">
        <v>0</v>
      </c>
      <c r="AJ114" s="40">
        <v>0</v>
      </c>
      <c r="AK114" s="9"/>
      <c r="AL114" s="8"/>
      <c r="AM114" s="9">
        <v>0</v>
      </c>
      <c r="AN114" s="40">
        <v>0</v>
      </c>
      <c r="AO114" s="9"/>
      <c r="AP114" s="8">
        <v>0</v>
      </c>
      <c r="AQ114" s="8">
        <f t="shared" si="25"/>
        <v>51342.400000000001</v>
      </c>
      <c r="AR114" s="8">
        <f t="shared" si="26"/>
        <v>43215.69</v>
      </c>
      <c r="AS114" s="9">
        <v>45</v>
      </c>
      <c r="AT114" s="8">
        <v>22131.42</v>
      </c>
      <c r="AU114" s="9">
        <v>0</v>
      </c>
      <c r="AV114" s="8">
        <v>0</v>
      </c>
      <c r="AW114" s="9">
        <v>19</v>
      </c>
      <c r="AX114" s="8">
        <v>21084.27</v>
      </c>
      <c r="AY114" s="9">
        <v>1</v>
      </c>
      <c r="AZ114" s="8">
        <v>8126.71</v>
      </c>
      <c r="BA114" s="9">
        <v>0</v>
      </c>
      <c r="BB114" s="40">
        <v>0</v>
      </c>
      <c r="BC114" s="9"/>
      <c r="BD114" s="8"/>
      <c r="BE114" s="9">
        <v>0</v>
      </c>
      <c r="BF114" s="40">
        <v>0</v>
      </c>
      <c r="BG114" s="9"/>
      <c r="BH114" s="8">
        <v>0</v>
      </c>
      <c r="BI114" s="8">
        <f t="shared" si="27"/>
        <v>51342.400000000001</v>
      </c>
      <c r="BJ114" s="8">
        <f t="shared" si="28"/>
        <v>43215.69</v>
      </c>
      <c r="BK114" s="9">
        <v>45</v>
      </c>
      <c r="BL114" s="8">
        <v>22131.42</v>
      </c>
      <c r="BM114" s="9">
        <v>0</v>
      </c>
      <c r="BN114" s="8">
        <v>0</v>
      </c>
      <c r="BO114" s="9">
        <v>19</v>
      </c>
      <c r="BP114" s="8">
        <v>21084.27</v>
      </c>
      <c r="BQ114" s="9">
        <v>1</v>
      </c>
      <c r="BR114" s="8">
        <v>8126.71</v>
      </c>
      <c r="BS114" s="9">
        <v>0</v>
      </c>
      <c r="BT114" s="40">
        <v>0</v>
      </c>
      <c r="BU114" s="9"/>
      <c r="BV114" s="8"/>
      <c r="BW114" s="9">
        <v>0</v>
      </c>
      <c r="BX114" s="40">
        <v>0</v>
      </c>
      <c r="BY114" s="9">
        <v>0</v>
      </c>
      <c r="BZ114" s="8">
        <v>0</v>
      </c>
      <c r="CA114" s="8">
        <f t="shared" si="29"/>
        <v>51342.36</v>
      </c>
      <c r="CB114" s="8">
        <f t="shared" si="30"/>
        <v>43215.66</v>
      </c>
      <c r="CC114" s="9">
        <v>46</v>
      </c>
      <c r="CD114" s="8">
        <v>22131.41</v>
      </c>
      <c r="CE114" s="9">
        <v>0</v>
      </c>
      <c r="CF114" s="8">
        <v>0</v>
      </c>
      <c r="CG114" s="9">
        <v>20</v>
      </c>
      <c r="CH114" s="8">
        <v>21084.25</v>
      </c>
      <c r="CI114" s="9">
        <v>2</v>
      </c>
      <c r="CJ114" s="8">
        <v>8126.7</v>
      </c>
      <c r="CK114" s="9">
        <v>0</v>
      </c>
      <c r="CL114" s="40">
        <v>0</v>
      </c>
      <c r="CM114" s="9"/>
      <c r="CN114" s="8"/>
      <c r="CO114" s="9">
        <v>0</v>
      </c>
      <c r="CP114" s="40">
        <v>0</v>
      </c>
      <c r="CQ114" s="9">
        <v>0</v>
      </c>
      <c r="CR114" s="8">
        <v>0</v>
      </c>
    </row>
    <row r="115" spans="1:96" x14ac:dyDescent="0.25">
      <c r="A115" s="12"/>
      <c r="B115" s="17" t="s">
        <v>85</v>
      </c>
      <c r="C115" s="12"/>
      <c r="D115" s="25"/>
      <c r="E115" s="25"/>
      <c r="F115" s="31"/>
      <c r="G115" s="8">
        <f t="shared" si="21"/>
        <v>0</v>
      </c>
      <c r="H115" s="8">
        <f t="shared" si="22"/>
        <v>0</v>
      </c>
      <c r="I115" s="9">
        <f t="shared" si="32"/>
        <v>0</v>
      </c>
      <c r="J115" s="8">
        <f t="shared" si="32"/>
        <v>0</v>
      </c>
      <c r="K115" s="9">
        <f t="shared" si="32"/>
        <v>0</v>
      </c>
      <c r="L115" s="8">
        <f t="shared" si="32"/>
        <v>0</v>
      </c>
      <c r="M115" s="9">
        <f t="shared" si="32"/>
        <v>0</v>
      </c>
      <c r="N115" s="8">
        <f t="shared" si="32"/>
        <v>0</v>
      </c>
      <c r="O115" s="9">
        <f t="shared" si="32"/>
        <v>0</v>
      </c>
      <c r="P115" s="8">
        <f t="shared" si="32"/>
        <v>0</v>
      </c>
      <c r="Q115" s="9">
        <f t="shared" si="32"/>
        <v>0</v>
      </c>
      <c r="R115" s="8">
        <f t="shared" si="32"/>
        <v>0</v>
      </c>
      <c r="S115" s="9">
        <f t="shared" si="32"/>
        <v>0</v>
      </c>
      <c r="T115" s="8">
        <f t="shared" si="32"/>
        <v>0</v>
      </c>
      <c r="U115" s="9">
        <f t="shared" si="32"/>
        <v>0</v>
      </c>
      <c r="V115" s="8">
        <f t="shared" si="32"/>
        <v>0</v>
      </c>
      <c r="W115" s="9">
        <f t="shared" si="32"/>
        <v>0</v>
      </c>
      <c r="X115" s="8">
        <f t="shared" si="18"/>
        <v>0</v>
      </c>
      <c r="Y115" s="8">
        <f t="shared" si="23"/>
        <v>0</v>
      </c>
      <c r="Z115" s="8">
        <f t="shared" si="24"/>
        <v>0</v>
      </c>
      <c r="AA115" s="9">
        <v>0</v>
      </c>
      <c r="AB115" s="8">
        <v>0</v>
      </c>
      <c r="AC115" s="9">
        <v>0</v>
      </c>
      <c r="AD115" s="8">
        <v>0</v>
      </c>
      <c r="AE115" s="9">
        <v>0</v>
      </c>
      <c r="AF115" s="8">
        <v>0</v>
      </c>
      <c r="AG115" s="9">
        <v>0</v>
      </c>
      <c r="AH115" s="8">
        <v>0</v>
      </c>
      <c r="AI115" s="9">
        <v>0</v>
      </c>
      <c r="AJ115" s="40">
        <v>0</v>
      </c>
      <c r="AK115" s="9"/>
      <c r="AL115" s="8"/>
      <c r="AM115" s="9">
        <v>0</v>
      </c>
      <c r="AN115" s="40">
        <v>0</v>
      </c>
      <c r="AO115" s="9"/>
      <c r="AP115" s="8">
        <v>0</v>
      </c>
      <c r="AQ115" s="8">
        <f t="shared" si="25"/>
        <v>0</v>
      </c>
      <c r="AR115" s="8">
        <f t="shared" si="26"/>
        <v>0</v>
      </c>
      <c r="AS115" s="9">
        <v>0</v>
      </c>
      <c r="AT115" s="8">
        <v>0</v>
      </c>
      <c r="AU115" s="9">
        <v>0</v>
      </c>
      <c r="AV115" s="8">
        <v>0</v>
      </c>
      <c r="AW115" s="9">
        <v>0</v>
      </c>
      <c r="AX115" s="8">
        <v>0</v>
      </c>
      <c r="AY115" s="9">
        <v>0</v>
      </c>
      <c r="AZ115" s="8">
        <v>0</v>
      </c>
      <c r="BA115" s="9">
        <v>0</v>
      </c>
      <c r="BB115" s="40">
        <v>0</v>
      </c>
      <c r="BC115" s="9"/>
      <c r="BD115" s="8"/>
      <c r="BE115" s="9">
        <v>0</v>
      </c>
      <c r="BF115" s="40">
        <v>0</v>
      </c>
      <c r="BG115" s="9"/>
      <c r="BH115" s="8">
        <v>0</v>
      </c>
      <c r="BI115" s="8">
        <f t="shared" si="27"/>
        <v>0</v>
      </c>
      <c r="BJ115" s="8">
        <f t="shared" si="28"/>
        <v>0</v>
      </c>
      <c r="BK115" s="9">
        <v>0</v>
      </c>
      <c r="BL115" s="8">
        <v>0</v>
      </c>
      <c r="BM115" s="9">
        <v>0</v>
      </c>
      <c r="BN115" s="8">
        <v>0</v>
      </c>
      <c r="BO115" s="9">
        <v>0</v>
      </c>
      <c r="BP115" s="8">
        <v>0</v>
      </c>
      <c r="BQ115" s="9">
        <v>0</v>
      </c>
      <c r="BR115" s="8">
        <v>0</v>
      </c>
      <c r="BS115" s="9">
        <v>0</v>
      </c>
      <c r="BT115" s="40">
        <v>0</v>
      </c>
      <c r="BU115" s="9"/>
      <c r="BV115" s="8"/>
      <c r="BW115" s="9">
        <v>0</v>
      </c>
      <c r="BX115" s="40">
        <v>0</v>
      </c>
      <c r="BY115" s="9">
        <v>0</v>
      </c>
      <c r="BZ115" s="8">
        <v>0</v>
      </c>
      <c r="CA115" s="8">
        <f t="shared" si="29"/>
        <v>0</v>
      </c>
      <c r="CB115" s="8">
        <f t="shared" si="30"/>
        <v>0</v>
      </c>
      <c r="CC115" s="9">
        <v>0</v>
      </c>
      <c r="CD115" s="8">
        <v>0</v>
      </c>
      <c r="CE115" s="9">
        <v>0</v>
      </c>
      <c r="CF115" s="8">
        <v>0</v>
      </c>
      <c r="CG115" s="9">
        <v>0</v>
      </c>
      <c r="CH115" s="8">
        <v>0</v>
      </c>
      <c r="CI115" s="9">
        <v>0</v>
      </c>
      <c r="CJ115" s="8">
        <v>0</v>
      </c>
      <c r="CK115" s="9">
        <v>0</v>
      </c>
      <c r="CL115" s="40">
        <v>0</v>
      </c>
      <c r="CM115" s="9"/>
      <c r="CN115" s="8"/>
      <c r="CO115" s="9">
        <v>0</v>
      </c>
      <c r="CP115" s="40">
        <v>0</v>
      </c>
      <c r="CQ115" s="9">
        <v>0</v>
      </c>
      <c r="CR115" s="8">
        <v>0</v>
      </c>
    </row>
    <row r="116" spans="1:96" x14ac:dyDescent="0.25">
      <c r="A116" s="12">
        <v>94</v>
      </c>
      <c r="B116" s="18" t="s">
        <v>86</v>
      </c>
      <c r="C116" s="12">
        <v>330071</v>
      </c>
      <c r="D116" s="25" t="s">
        <v>178</v>
      </c>
      <c r="E116" s="25" t="s">
        <v>155</v>
      </c>
      <c r="F116" s="31" t="s">
        <v>179</v>
      </c>
      <c r="G116" s="8">
        <f t="shared" si="21"/>
        <v>41913179.189999998</v>
      </c>
      <c r="H116" s="8">
        <f t="shared" si="22"/>
        <v>23096455.02</v>
      </c>
      <c r="I116" s="9">
        <f t="shared" si="32"/>
        <v>22953</v>
      </c>
      <c r="J116" s="8">
        <f t="shared" si="32"/>
        <v>11428931.51</v>
      </c>
      <c r="K116" s="9">
        <f t="shared" si="32"/>
        <v>2096</v>
      </c>
      <c r="L116" s="8">
        <f t="shared" si="32"/>
        <v>790729.94</v>
      </c>
      <c r="M116" s="9">
        <f t="shared" si="32"/>
        <v>8895</v>
      </c>
      <c r="N116" s="8">
        <f t="shared" si="32"/>
        <v>10876793.57</v>
      </c>
      <c r="O116" s="9">
        <f t="shared" si="32"/>
        <v>205</v>
      </c>
      <c r="P116" s="8">
        <f t="shared" si="32"/>
        <v>1446629.56</v>
      </c>
      <c r="Q116" s="9">
        <f t="shared" si="32"/>
        <v>639</v>
      </c>
      <c r="R116" s="8">
        <f t="shared" si="32"/>
        <v>11221348.460000001</v>
      </c>
      <c r="S116" s="9">
        <f t="shared" si="32"/>
        <v>0</v>
      </c>
      <c r="T116" s="8">
        <f t="shared" si="32"/>
        <v>0</v>
      </c>
      <c r="U116" s="9">
        <f t="shared" si="32"/>
        <v>0</v>
      </c>
      <c r="V116" s="8">
        <f t="shared" si="32"/>
        <v>0</v>
      </c>
      <c r="W116" s="9">
        <f t="shared" si="32"/>
        <v>2099</v>
      </c>
      <c r="X116" s="8">
        <f t="shared" si="18"/>
        <v>6148746.1500000004</v>
      </c>
      <c r="Y116" s="8">
        <f t="shared" si="23"/>
        <v>10561559.16</v>
      </c>
      <c r="Z116" s="8">
        <f t="shared" si="24"/>
        <v>5847125.6100000003</v>
      </c>
      <c r="AA116" s="9">
        <v>5738</v>
      </c>
      <c r="AB116" s="8">
        <v>2890088.21</v>
      </c>
      <c r="AC116" s="9">
        <v>524</v>
      </c>
      <c r="AD116" s="8">
        <v>197682.49</v>
      </c>
      <c r="AE116" s="9">
        <v>2224</v>
      </c>
      <c r="AF116" s="8">
        <v>2759354.91</v>
      </c>
      <c r="AG116" s="9">
        <v>51</v>
      </c>
      <c r="AH116" s="8">
        <v>361657.39</v>
      </c>
      <c r="AI116" s="9">
        <v>160</v>
      </c>
      <c r="AJ116" s="40">
        <v>2805337.12</v>
      </c>
      <c r="AK116" s="9"/>
      <c r="AL116" s="8"/>
      <c r="AM116" s="9">
        <v>0</v>
      </c>
      <c r="AN116" s="40">
        <v>0</v>
      </c>
      <c r="AO116" s="9">
        <v>525</v>
      </c>
      <c r="AP116" s="8">
        <v>1547439.04</v>
      </c>
      <c r="AQ116" s="8">
        <f t="shared" si="25"/>
        <v>10561559.16</v>
      </c>
      <c r="AR116" s="8">
        <f t="shared" si="26"/>
        <v>5847125.6100000003</v>
      </c>
      <c r="AS116" s="9">
        <v>5738</v>
      </c>
      <c r="AT116" s="8">
        <v>2890088.21</v>
      </c>
      <c r="AU116" s="9">
        <v>524</v>
      </c>
      <c r="AV116" s="8">
        <v>197682.49</v>
      </c>
      <c r="AW116" s="9">
        <v>2224</v>
      </c>
      <c r="AX116" s="8">
        <v>2759354.91</v>
      </c>
      <c r="AY116" s="9">
        <v>51</v>
      </c>
      <c r="AZ116" s="8">
        <v>361657.39</v>
      </c>
      <c r="BA116" s="9">
        <v>160</v>
      </c>
      <c r="BB116" s="40">
        <v>2805337.12</v>
      </c>
      <c r="BC116" s="9"/>
      <c r="BD116" s="8"/>
      <c r="BE116" s="9">
        <v>0</v>
      </c>
      <c r="BF116" s="40">
        <v>0</v>
      </c>
      <c r="BG116" s="9">
        <v>525</v>
      </c>
      <c r="BH116" s="8">
        <v>1547439.04</v>
      </c>
      <c r="BI116" s="8">
        <f t="shared" si="27"/>
        <v>10561559.16</v>
      </c>
      <c r="BJ116" s="8">
        <f t="shared" si="28"/>
        <v>5847125.6100000003</v>
      </c>
      <c r="BK116" s="9">
        <v>5738</v>
      </c>
      <c r="BL116" s="8">
        <v>2890088.21</v>
      </c>
      <c r="BM116" s="9">
        <v>524</v>
      </c>
      <c r="BN116" s="8">
        <v>197682.49</v>
      </c>
      <c r="BO116" s="9">
        <v>2224</v>
      </c>
      <c r="BP116" s="8">
        <v>2759354.91</v>
      </c>
      <c r="BQ116" s="9">
        <v>51</v>
      </c>
      <c r="BR116" s="8">
        <v>361657.39</v>
      </c>
      <c r="BS116" s="9">
        <v>160</v>
      </c>
      <c r="BT116" s="40">
        <v>2805337.12</v>
      </c>
      <c r="BU116" s="9"/>
      <c r="BV116" s="8"/>
      <c r="BW116" s="9">
        <v>0</v>
      </c>
      <c r="BX116" s="40">
        <v>0</v>
      </c>
      <c r="BY116" s="9">
        <v>525</v>
      </c>
      <c r="BZ116" s="8">
        <v>1547439.04</v>
      </c>
      <c r="CA116" s="8">
        <f t="shared" si="29"/>
        <v>10228501.710000001</v>
      </c>
      <c r="CB116" s="8">
        <f t="shared" si="30"/>
        <v>5555078.1900000004</v>
      </c>
      <c r="CC116" s="9">
        <v>5739</v>
      </c>
      <c r="CD116" s="8">
        <v>2758666.88</v>
      </c>
      <c r="CE116" s="9">
        <v>524</v>
      </c>
      <c r="CF116" s="8">
        <v>197682.47</v>
      </c>
      <c r="CG116" s="9">
        <v>2223</v>
      </c>
      <c r="CH116" s="8">
        <v>2598728.84</v>
      </c>
      <c r="CI116" s="9">
        <v>52</v>
      </c>
      <c r="CJ116" s="8">
        <v>361657.39</v>
      </c>
      <c r="CK116" s="9">
        <v>159</v>
      </c>
      <c r="CL116" s="40">
        <v>2805337.1</v>
      </c>
      <c r="CM116" s="9"/>
      <c r="CN116" s="8"/>
      <c r="CO116" s="9">
        <v>0</v>
      </c>
      <c r="CP116" s="40">
        <v>0</v>
      </c>
      <c r="CQ116" s="9">
        <v>524</v>
      </c>
      <c r="CR116" s="8">
        <v>1506429.03</v>
      </c>
    </row>
    <row r="117" spans="1:96" x14ac:dyDescent="0.25">
      <c r="A117" s="12">
        <v>95</v>
      </c>
      <c r="B117" s="18" t="s">
        <v>87</v>
      </c>
      <c r="C117" s="12">
        <v>330359</v>
      </c>
      <c r="D117" s="25" t="s">
        <v>178</v>
      </c>
      <c r="E117" s="25" t="s">
        <v>161</v>
      </c>
      <c r="F117" s="31" t="s">
        <v>179</v>
      </c>
      <c r="G117" s="8">
        <f t="shared" si="21"/>
        <v>2698481.35</v>
      </c>
      <c r="H117" s="8">
        <f t="shared" si="22"/>
        <v>500850.48</v>
      </c>
      <c r="I117" s="9">
        <f t="shared" si="32"/>
        <v>20</v>
      </c>
      <c r="J117" s="8">
        <f t="shared" si="32"/>
        <v>11049.86</v>
      </c>
      <c r="K117" s="9">
        <f t="shared" si="32"/>
        <v>253</v>
      </c>
      <c r="L117" s="8">
        <f t="shared" si="32"/>
        <v>105315.6</v>
      </c>
      <c r="M117" s="9">
        <f t="shared" si="32"/>
        <v>911</v>
      </c>
      <c r="N117" s="8">
        <f t="shared" si="32"/>
        <v>384485.02</v>
      </c>
      <c r="O117" s="9">
        <f t="shared" si="32"/>
        <v>221</v>
      </c>
      <c r="P117" s="8">
        <f t="shared" si="32"/>
        <v>2197630.87</v>
      </c>
      <c r="Q117" s="9">
        <f t="shared" si="32"/>
        <v>0</v>
      </c>
      <c r="R117" s="8">
        <f t="shared" si="32"/>
        <v>0</v>
      </c>
      <c r="S117" s="9">
        <f t="shared" si="32"/>
        <v>0</v>
      </c>
      <c r="T117" s="8">
        <f t="shared" si="32"/>
        <v>0</v>
      </c>
      <c r="U117" s="9">
        <f t="shared" si="32"/>
        <v>0</v>
      </c>
      <c r="V117" s="8">
        <f t="shared" si="32"/>
        <v>0</v>
      </c>
      <c r="W117" s="9">
        <f t="shared" si="32"/>
        <v>0</v>
      </c>
      <c r="X117" s="8">
        <f t="shared" si="18"/>
        <v>0</v>
      </c>
      <c r="Y117" s="8">
        <f t="shared" si="23"/>
        <v>674620.35</v>
      </c>
      <c r="Z117" s="8">
        <f t="shared" si="24"/>
        <v>125212.63</v>
      </c>
      <c r="AA117" s="9">
        <v>5</v>
      </c>
      <c r="AB117" s="8">
        <v>2762.47</v>
      </c>
      <c r="AC117" s="9">
        <v>63</v>
      </c>
      <c r="AD117" s="8">
        <v>26328.9</v>
      </c>
      <c r="AE117" s="9">
        <v>228</v>
      </c>
      <c r="AF117" s="8">
        <v>96121.26</v>
      </c>
      <c r="AG117" s="9">
        <v>55</v>
      </c>
      <c r="AH117" s="8">
        <v>549407.72</v>
      </c>
      <c r="AI117" s="9">
        <v>0</v>
      </c>
      <c r="AJ117" s="40">
        <v>0</v>
      </c>
      <c r="AK117" s="9"/>
      <c r="AL117" s="8"/>
      <c r="AM117" s="9">
        <v>0</v>
      </c>
      <c r="AN117" s="40">
        <v>0</v>
      </c>
      <c r="AO117" s="9"/>
      <c r="AP117" s="8">
        <v>0</v>
      </c>
      <c r="AQ117" s="8">
        <f t="shared" si="25"/>
        <v>674620.35</v>
      </c>
      <c r="AR117" s="8">
        <f t="shared" si="26"/>
        <v>125212.63</v>
      </c>
      <c r="AS117" s="9">
        <v>5</v>
      </c>
      <c r="AT117" s="8">
        <v>2762.47</v>
      </c>
      <c r="AU117" s="9">
        <v>63</v>
      </c>
      <c r="AV117" s="8">
        <v>26328.9</v>
      </c>
      <c r="AW117" s="9">
        <v>228</v>
      </c>
      <c r="AX117" s="8">
        <v>96121.26</v>
      </c>
      <c r="AY117" s="9">
        <v>55</v>
      </c>
      <c r="AZ117" s="8">
        <v>549407.72</v>
      </c>
      <c r="BA117" s="9">
        <v>0</v>
      </c>
      <c r="BB117" s="40">
        <v>0</v>
      </c>
      <c r="BC117" s="9"/>
      <c r="BD117" s="8"/>
      <c r="BE117" s="9">
        <v>0</v>
      </c>
      <c r="BF117" s="40">
        <v>0</v>
      </c>
      <c r="BG117" s="9"/>
      <c r="BH117" s="8">
        <v>0</v>
      </c>
      <c r="BI117" s="8">
        <f t="shared" si="27"/>
        <v>674620.35</v>
      </c>
      <c r="BJ117" s="8">
        <f t="shared" si="28"/>
        <v>125212.63</v>
      </c>
      <c r="BK117" s="9">
        <v>5</v>
      </c>
      <c r="BL117" s="8">
        <v>2762.47</v>
      </c>
      <c r="BM117" s="9">
        <v>63</v>
      </c>
      <c r="BN117" s="8">
        <v>26328.9</v>
      </c>
      <c r="BO117" s="9">
        <v>228</v>
      </c>
      <c r="BP117" s="8">
        <v>96121.26</v>
      </c>
      <c r="BQ117" s="9">
        <v>55</v>
      </c>
      <c r="BR117" s="8">
        <v>549407.72</v>
      </c>
      <c r="BS117" s="9">
        <v>0</v>
      </c>
      <c r="BT117" s="40">
        <v>0</v>
      </c>
      <c r="BU117" s="9"/>
      <c r="BV117" s="8"/>
      <c r="BW117" s="9">
        <v>0</v>
      </c>
      <c r="BX117" s="40">
        <v>0</v>
      </c>
      <c r="BY117" s="9">
        <v>0</v>
      </c>
      <c r="BZ117" s="8">
        <v>0</v>
      </c>
      <c r="CA117" s="8">
        <f t="shared" si="29"/>
        <v>674620.3</v>
      </c>
      <c r="CB117" s="8">
        <f t="shared" si="30"/>
        <v>125212.59</v>
      </c>
      <c r="CC117" s="9">
        <v>5</v>
      </c>
      <c r="CD117" s="8">
        <v>2762.45</v>
      </c>
      <c r="CE117" s="9">
        <v>64</v>
      </c>
      <c r="CF117" s="8">
        <v>26328.9</v>
      </c>
      <c r="CG117" s="9">
        <v>227</v>
      </c>
      <c r="CH117" s="8">
        <v>96121.24</v>
      </c>
      <c r="CI117" s="9">
        <v>56</v>
      </c>
      <c r="CJ117" s="8">
        <v>549407.71</v>
      </c>
      <c r="CK117" s="9">
        <v>0</v>
      </c>
      <c r="CL117" s="40">
        <v>0</v>
      </c>
      <c r="CM117" s="9"/>
      <c r="CN117" s="8"/>
      <c r="CO117" s="9">
        <v>0</v>
      </c>
      <c r="CP117" s="40">
        <v>0</v>
      </c>
      <c r="CQ117" s="9">
        <v>0</v>
      </c>
      <c r="CR117" s="8">
        <v>0</v>
      </c>
    </row>
    <row r="118" spans="1:96" x14ac:dyDescent="0.25">
      <c r="A118" s="12">
        <v>96</v>
      </c>
      <c r="B118" s="18" t="s">
        <v>88</v>
      </c>
      <c r="C118" s="12">
        <v>330360</v>
      </c>
      <c r="D118" s="25" t="s">
        <v>178</v>
      </c>
      <c r="E118" s="25" t="s">
        <v>161</v>
      </c>
      <c r="F118" s="31" t="s">
        <v>179</v>
      </c>
      <c r="G118" s="8">
        <f t="shared" si="21"/>
        <v>2181217.3199999998</v>
      </c>
      <c r="H118" s="8">
        <f t="shared" si="22"/>
        <v>1716882.43</v>
      </c>
      <c r="I118" s="9">
        <f t="shared" si="32"/>
        <v>0</v>
      </c>
      <c r="J118" s="8">
        <f t="shared" si="32"/>
        <v>0</v>
      </c>
      <c r="K118" s="9">
        <f t="shared" si="32"/>
        <v>0</v>
      </c>
      <c r="L118" s="8">
        <f t="shared" si="32"/>
        <v>0</v>
      </c>
      <c r="M118" s="9">
        <f t="shared" si="32"/>
        <v>2754</v>
      </c>
      <c r="N118" s="8">
        <f t="shared" si="32"/>
        <v>1716882.43</v>
      </c>
      <c r="O118" s="9">
        <f t="shared" si="32"/>
        <v>46</v>
      </c>
      <c r="P118" s="8">
        <f t="shared" si="32"/>
        <v>330632.26</v>
      </c>
      <c r="Q118" s="9">
        <f t="shared" si="32"/>
        <v>11</v>
      </c>
      <c r="R118" s="8">
        <f t="shared" si="32"/>
        <v>133702.63</v>
      </c>
      <c r="S118" s="9">
        <f t="shared" si="32"/>
        <v>0</v>
      </c>
      <c r="T118" s="8">
        <f t="shared" si="32"/>
        <v>0</v>
      </c>
      <c r="U118" s="9">
        <f t="shared" si="32"/>
        <v>0</v>
      </c>
      <c r="V118" s="8">
        <f t="shared" si="32"/>
        <v>0</v>
      </c>
      <c r="W118" s="9">
        <f t="shared" si="32"/>
        <v>0</v>
      </c>
      <c r="X118" s="8">
        <f t="shared" si="18"/>
        <v>0</v>
      </c>
      <c r="Y118" s="8">
        <f t="shared" si="23"/>
        <v>545304.34</v>
      </c>
      <c r="Z118" s="8">
        <f t="shared" si="24"/>
        <v>429220.61</v>
      </c>
      <c r="AA118" s="9">
        <v>0</v>
      </c>
      <c r="AB118" s="8">
        <v>0</v>
      </c>
      <c r="AC118" s="9">
        <v>0</v>
      </c>
      <c r="AD118" s="8">
        <v>0</v>
      </c>
      <c r="AE118" s="9">
        <v>689</v>
      </c>
      <c r="AF118" s="8">
        <v>429220.61</v>
      </c>
      <c r="AG118" s="9">
        <v>12</v>
      </c>
      <c r="AH118" s="8">
        <v>82658.070000000007</v>
      </c>
      <c r="AI118" s="9">
        <v>3</v>
      </c>
      <c r="AJ118" s="40">
        <v>33425.660000000003</v>
      </c>
      <c r="AK118" s="9"/>
      <c r="AL118" s="8"/>
      <c r="AM118" s="9">
        <v>0</v>
      </c>
      <c r="AN118" s="40">
        <v>0</v>
      </c>
      <c r="AO118" s="9"/>
      <c r="AP118" s="8">
        <v>0</v>
      </c>
      <c r="AQ118" s="8">
        <f t="shared" si="25"/>
        <v>545304.34</v>
      </c>
      <c r="AR118" s="8">
        <f t="shared" si="26"/>
        <v>429220.61</v>
      </c>
      <c r="AS118" s="9">
        <v>0</v>
      </c>
      <c r="AT118" s="8">
        <v>0</v>
      </c>
      <c r="AU118" s="9">
        <v>0</v>
      </c>
      <c r="AV118" s="8">
        <v>0</v>
      </c>
      <c r="AW118" s="9">
        <v>689</v>
      </c>
      <c r="AX118" s="8">
        <v>429220.61</v>
      </c>
      <c r="AY118" s="9">
        <v>12</v>
      </c>
      <c r="AZ118" s="8">
        <v>82658.070000000007</v>
      </c>
      <c r="BA118" s="9">
        <v>3</v>
      </c>
      <c r="BB118" s="40">
        <v>33425.660000000003</v>
      </c>
      <c r="BC118" s="9"/>
      <c r="BD118" s="8"/>
      <c r="BE118" s="9">
        <v>0</v>
      </c>
      <c r="BF118" s="40">
        <v>0</v>
      </c>
      <c r="BG118" s="9"/>
      <c r="BH118" s="8">
        <v>0</v>
      </c>
      <c r="BI118" s="8">
        <f t="shared" si="27"/>
        <v>545304.34</v>
      </c>
      <c r="BJ118" s="8">
        <f t="shared" si="28"/>
        <v>429220.61</v>
      </c>
      <c r="BK118" s="9">
        <v>0</v>
      </c>
      <c r="BL118" s="8">
        <v>0</v>
      </c>
      <c r="BM118" s="9">
        <v>0</v>
      </c>
      <c r="BN118" s="8">
        <v>0</v>
      </c>
      <c r="BO118" s="9">
        <v>689</v>
      </c>
      <c r="BP118" s="8">
        <v>429220.61</v>
      </c>
      <c r="BQ118" s="9">
        <v>12</v>
      </c>
      <c r="BR118" s="8">
        <v>82658.070000000007</v>
      </c>
      <c r="BS118" s="9">
        <v>3</v>
      </c>
      <c r="BT118" s="40">
        <v>33425.660000000003</v>
      </c>
      <c r="BU118" s="9"/>
      <c r="BV118" s="8"/>
      <c r="BW118" s="9">
        <v>0</v>
      </c>
      <c r="BX118" s="40">
        <v>0</v>
      </c>
      <c r="BY118" s="9">
        <v>0</v>
      </c>
      <c r="BZ118" s="8">
        <v>0</v>
      </c>
      <c r="CA118" s="8">
        <f t="shared" si="29"/>
        <v>545304.30000000005</v>
      </c>
      <c r="CB118" s="8">
        <f t="shared" si="30"/>
        <v>429220.6</v>
      </c>
      <c r="CC118" s="9">
        <v>0</v>
      </c>
      <c r="CD118" s="8">
        <v>0</v>
      </c>
      <c r="CE118" s="9">
        <v>0</v>
      </c>
      <c r="CF118" s="8">
        <v>0</v>
      </c>
      <c r="CG118" s="9">
        <v>687</v>
      </c>
      <c r="CH118" s="8">
        <v>429220.6</v>
      </c>
      <c r="CI118" s="9">
        <v>10</v>
      </c>
      <c r="CJ118" s="8">
        <v>82658.05</v>
      </c>
      <c r="CK118" s="9">
        <v>2</v>
      </c>
      <c r="CL118" s="40">
        <v>33425.65</v>
      </c>
      <c r="CM118" s="9"/>
      <c r="CN118" s="8"/>
      <c r="CO118" s="9">
        <v>0</v>
      </c>
      <c r="CP118" s="40">
        <v>0</v>
      </c>
      <c r="CQ118" s="9">
        <v>0</v>
      </c>
      <c r="CR118" s="8">
        <v>0</v>
      </c>
    </row>
    <row r="119" spans="1:96" x14ac:dyDescent="0.25">
      <c r="A119" s="12">
        <v>97</v>
      </c>
      <c r="B119" s="18" t="s">
        <v>142</v>
      </c>
      <c r="C119" s="12">
        <v>330415</v>
      </c>
      <c r="D119" s="25" t="s">
        <v>178</v>
      </c>
      <c r="E119" s="25" t="s">
        <v>161</v>
      </c>
      <c r="F119" s="31" t="s">
        <v>179</v>
      </c>
      <c r="G119" s="8">
        <f t="shared" si="21"/>
        <v>242411.51999999999</v>
      </c>
      <c r="H119" s="8">
        <f t="shared" si="22"/>
        <v>242411.51999999999</v>
      </c>
      <c r="I119" s="9">
        <f t="shared" si="32"/>
        <v>0</v>
      </c>
      <c r="J119" s="8">
        <f t="shared" si="32"/>
        <v>0</v>
      </c>
      <c r="K119" s="9">
        <f t="shared" si="32"/>
        <v>0</v>
      </c>
      <c r="L119" s="8">
        <f t="shared" si="32"/>
        <v>0</v>
      </c>
      <c r="M119" s="9">
        <f t="shared" si="32"/>
        <v>658</v>
      </c>
      <c r="N119" s="8">
        <f t="shared" si="32"/>
        <v>242411.51999999999</v>
      </c>
      <c r="O119" s="9">
        <f t="shared" si="32"/>
        <v>0</v>
      </c>
      <c r="P119" s="8">
        <f t="shared" si="32"/>
        <v>0</v>
      </c>
      <c r="Q119" s="9">
        <f t="shared" si="32"/>
        <v>0</v>
      </c>
      <c r="R119" s="8">
        <f t="shared" si="32"/>
        <v>0</v>
      </c>
      <c r="S119" s="9">
        <f t="shared" si="32"/>
        <v>0</v>
      </c>
      <c r="T119" s="8">
        <f t="shared" si="32"/>
        <v>0</v>
      </c>
      <c r="U119" s="9">
        <f t="shared" si="32"/>
        <v>0</v>
      </c>
      <c r="V119" s="8">
        <f t="shared" si="32"/>
        <v>0</v>
      </c>
      <c r="W119" s="9">
        <f t="shared" si="32"/>
        <v>0</v>
      </c>
      <c r="X119" s="8">
        <f t="shared" si="18"/>
        <v>0</v>
      </c>
      <c r="Y119" s="8">
        <f t="shared" si="23"/>
        <v>60602.879999999997</v>
      </c>
      <c r="Z119" s="8">
        <f t="shared" si="24"/>
        <v>60602.879999999997</v>
      </c>
      <c r="AA119" s="9">
        <v>0</v>
      </c>
      <c r="AB119" s="8">
        <v>0</v>
      </c>
      <c r="AC119" s="9">
        <v>0</v>
      </c>
      <c r="AD119" s="8">
        <v>0</v>
      </c>
      <c r="AE119" s="9">
        <v>165</v>
      </c>
      <c r="AF119" s="8">
        <v>60602.879999999997</v>
      </c>
      <c r="AG119" s="9">
        <v>0</v>
      </c>
      <c r="AH119" s="8">
        <v>0</v>
      </c>
      <c r="AI119" s="9">
        <v>0</v>
      </c>
      <c r="AJ119" s="40">
        <v>0</v>
      </c>
      <c r="AK119" s="9"/>
      <c r="AL119" s="8"/>
      <c r="AM119" s="9">
        <v>0</v>
      </c>
      <c r="AN119" s="40">
        <v>0</v>
      </c>
      <c r="AO119" s="9"/>
      <c r="AP119" s="8">
        <v>0</v>
      </c>
      <c r="AQ119" s="8">
        <f t="shared" si="25"/>
        <v>60602.879999999997</v>
      </c>
      <c r="AR119" s="8">
        <f t="shared" si="26"/>
        <v>60602.879999999997</v>
      </c>
      <c r="AS119" s="9">
        <v>0</v>
      </c>
      <c r="AT119" s="8">
        <v>0</v>
      </c>
      <c r="AU119" s="9">
        <v>0</v>
      </c>
      <c r="AV119" s="8">
        <v>0</v>
      </c>
      <c r="AW119" s="9">
        <v>165</v>
      </c>
      <c r="AX119" s="8">
        <v>60602.879999999997</v>
      </c>
      <c r="AY119" s="9">
        <v>0</v>
      </c>
      <c r="AZ119" s="8">
        <v>0</v>
      </c>
      <c r="BA119" s="9">
        <v>0</v>
      </c>
      <c r="BB119" s="40">
        <v>0</v>
      </c>
      <c r="BC119" s="9"/>
      <c r="BD119" s="8"/>
      <c r="BE119" s="9">
        <v>0</v>
      </c>
      <c r="BF119" s="40">
        <v>0</v>
      </c>
      <c r="BG119" s="9"/>
      <c r="BH119" s="8">
        <v>0</v>
      </c>
      <c r="BI119" s="8">
        <f t="shared" si="27"/>
        <v>60602.879999999997</v>
      </c>
      <c r="BJ119" s="8">
        <f t="shared" si="28"/>
        <v>60602.879999999997</v>
      </c>
      <c r="BK119" s="9">
        <v>0</v>
      </c>
      <c r="BL119" s="8">
        <v>0</v>
      </c>
      <c r="BM119" s="9">
        <v>0</v>
      </c>
      <c r="BN119" s="8">
        <v>0</v>
      </c>
      <c r="BO119" s="9">
        <v>165</v>
      </c>
      <c r="BP119" s="8">
        <v>60602.879999999997</v>
      </c>
      <c r="BQ119" s="9">
        <v>0</v>
      </c>
      <c r="BR119" s="8">
        <v>0</v>
      </c>
      <c r="BS119" s="9">
        <v>0</v>
      </c>
      <c r="BT119" s="40">
        <v>0</v>
      </c>
      <c r="BU119" s="9"/>
      <c r="BV119" s="8"/>
      <c r="BW119" s="9">
        <v>0</v>
      </c>
      <c r="BX119" s="40">
        <v>0</v>
      </c>
      <c r="BY119" s="9">
        <v>0</v>
      </c>
      <c r="BZ119" s="8">
        <v>0</v>
      </c>
      <c r="CA119" s="8">
        <f t="shared" si="29"/>
        <v>60602.879999999997</v>
      </c>
      <c r="CB119" s="8">
        <f t="shared" si="30"/>
        <v>60602.879999999997</v>
      </c>
      <c r="CC119" s="9">
        <v>0</v>
      </c>
      <c r="CD119" s="8">
        <v>0</v>
      </c>
      <c r="CE119" s="9">
        <v>0</v>
      </c>
      <c r="CF119" s="8">
        <v>0</v>
      </c>
      <c r="CG119" s="9">
        <v>163</v>
      </c>
      <c r="CH119" s="8">
        <v>60602.879999999997</v>
      </c>
      <c r="CI119" s="9">
        <v>0</v>
      </c>
      <c r="CJ119" s="8">
        <v>0</v>
      </c>
      <c r="CK119" s="9">
        <v>0</v>
      </c>
      <c r="CL119" s="40">
        <v>0</v>
      </c>
      <c r="CM119" s="9"/>
      <c r="CN119" s="8"/>
      <c r="CO119" s="9">
        <v>0</v>
      </c>
      <c r="CP119" s="40">
        <v>0</v>
      </c>
      <c r="CQ119" s="9">
        <v>0</v>
      </c>
      <c r="CR119" s="8">
        <v>0</v>
      </c>
    </row>
    <row r="120" spans="1:96" x14ac:dyDescent="0.25">
      <c r="A120" s="12">
        <v>98</v>
      </c>
      <c r="B120" s="18" t="s">
        <v>180</v>
      </c>
      <c r="C120" s="12">
        <v>330409</v>
      </c>
      <c r="D120" s="25" t="s">
        <v>178</v>
      </c>
      <c r="E120" s="25" t="s">
        <v>161</v>
      </c>
      <c r="F120" s="31" t="s">
        <v>179</v>
      </c>
      <c r="G120" s="8">
        <f t="shared" si="21"/>
        <v>184099.16</v>
      </c>
      <c r="H120" s="8">
        <f t="shared" si="22"/>
        <v>184099.16</v>
      </c>
      <c r="I120" s="9">
        <f t="shared" si="32"/>
        <v>0</v>
      </c>
      <c r="J120" s="8">
        <f t="shared" si="32"/>
        <v>0</v>
      </c>
      <c r="K120" s="9">
        <f t="shared" si="32"/>
        <v>0</v>
      </c>
      <c r="L120" s="8">
        <f t="shared" si="32"/>
        <v>0</v>
      </c>
      <c r="M120" s="9">
        <f t="shared" si="32"/>
        <v>359</v>
      </c>
      <c r="N120" s="8">
        <f t="shared" si="32"/>
        <v>184099.16</v>
      </c>
      <c r="O120" s="9">
        <f t="shared" si="32"/>
        <v>0</v>
      </c>
      <c r="P120" s="8">
        <f t="shared" si="32"/>
        <v>0</v>
      </c>
      <c r="Q120" s="9">
        <f t="shared" si="32"/>
        <v>0</v>
      </c>
      <c r="R120" s="8">
        <f t="shared" si="32"/>
        <v>0</v>
      </c>
      <c r="S120" s="9">
        <f t="shared" si="32"/>
        <v>0</v>
      </c>
      <c r="T120" s="8">
        <f t="shared" si="32"/>
        <v>0</v>
      </c>
      <c r="U120" s="9">
        <f t="shared" si="32"/>
        <v>0</v>
      </c>
      <c r="V120" s="8">
        <f t="shared" si="32"/>
        <v>0</v>
      </c>
      <c r="W120" s="9">
        <f t="shared" si="32"/>
        <v>0</v>
      </c>
      <c r="X120" s="8">
        <f t="shared" si="32"/>
        <v>0</v>
      </c>
      <c r="Y120" s="8">
        <f t="shared" si="23"/>
        <v>46024.79</v>
      </c>
      <c r="Z120" s="8">
        <f t="shared" si="24"/>
        <v>46024.79</v>
      </c>
      <c r="AA120" s="9">
        <v>0</v>
      </c>
      <c r="AB120" s="8">
        <v>0</v>
      </c>
      <c r="AC120" s="9">
        <v>0</v>
      </c>
      <c r="AD120" s="8">
        <v>0</v>
      </c>
      <c r="AE120" s="9">
        <v>90</v>
      </c>
      <c r="AF120" s="8">
        <v>46024.79</v>
      </c>
      <c r="AG120" s="9">
        <v>0</v>
      </c>
      <c r="AH120" s="8">
        <v>0</v>
      </c>
      <c r="AI120" s="9">
        <v>0</v>
      </c>
      <c r="AJ120" s="40">
        <v>0</v>
      </c>
      <c r="AK120" s="9"/>
      <c r="AL120" s="8"/>
      <c r="AM120" s="9">
        <v>0</v>
      </c>
      <c r="AN120" s="40">
        <v>0</v>
      </c>
      <c r="AO120" s="9"/>
      <c r="AP120" s="8">
        <v>0</v>
      </c>
      <c r="AQ120" s="8">
        <f t="shared" si="25"/>
        <v>46024.79</v>
      </c>
      <c r="AR120" s="8">
        <f t="shared" si="26"/>
        <v>46024.79</v>
      </c>
      <c r="AS120" s="9">
        <v>0</v>
      </c>
      <c r="AT120" s="8">
        <v>0</v>
      </c>
      <c r="AU120" s="9">
        <v>0</v>
      </c>
      <c r="AV120" s="8">
        <v>0</v>
      </c>
      <c r="AW120" s="9">
        <v>90</v>
      </c>
      <c r="AX120" s="8">
        <v>46024.79</v>
      </c>
      <c r="AY120" s="9">
        <v>0</v>
      </c>
      <c r="AZ120" s="8">
        <v>0</v>
      </c>
      <c r="BA120" s="9">
        <v>0</v>
      </c>
      <c r="BB120" s="40">
        <v>0</v>
      </c>
      <c r="BC120" s="9"/>
      <c r="BD120" s="8"/>
      <c r="BE120" s="9">
        <v>0</v>
      </c>
      <c r="BF120" s="40">
        <v>0</v>
      </c>
      <c r="BG120" s="9"/>
      <c r="BH120" s="8">
        <v>0</v>
      </c>
      <c r="BI120" s="8">
        <f t="shared" si="27"/>
        <v>46024.79</v>
      </c>
      <c r="BJ120" s="8">
        <f t="shared" si="28"/>
        <v>46024.79</v>
      </c>
      <c r="BK120" s="9">
        <v>0</v>
      </c>
      <c r="BL120" s="8">
        <v>0</v>
      </c>
      <c r="BM120" s="9">
        <v>0</v>
      </c>
      <c r="BN120" s="8">
        <v>0</v>
      </c>
      <c r="BO120" s="9">
        <v>90</v>
      </c>
      <c r="BP120" s="8">
        <v>46024.79</v>
      </c>
      <c r="BQ120" s="9">
        <v>0</v>
      </c>
      <c r="BR120" s="8">
        <v>0</v>
      </c>
      <c r="BS120" s="9">
        <v>0</v>
      </c>
      <c r="BT120" s="40">
        <v>0</v>
      </c>
      <c r="BU120" s="9"/>
      <c r="BV120" s="8"/>
      <c r="BW120" s="9">
        <v>0</v>
      </c>
      <c r="BX120" s="40">
        <v>0</v>
      </c>
      <c r="BY120" s="9">
        <v>0</v>
      </c>
      <c r="BZ120" s="8">
        <v>0</v>
      </c>
      <c r="CA120" s="8">
        <f t="shared" si="29"/>
        <v>46024.79</v>
      </c>
      <c r="CB120" s="8">
        <f t="shared" si="30"/>
        <v>46024.79</v>
      </c>
      <c r="CC120" s="9">
        <v>0</v>
      </c>
      <c r="CD120" s="8">
        <v>0</v>
      </c>
      <c r="CE120" s="9">
        <v>0</v>
      </c>
      <c r="CF120" s="8">
        <v>0</v>
      </c>
      <c r="CG120" s="9">
        <v>89</v>
      </c>
      <c r="CH120" s="8">
        <v>46024.79</v>
      </c>
      <c r="CI120" s="9">
        <v>0</v>
      </c>
      <c r="CJ120" s="8">
        <v>0</v>
      </c>
      <c r="CK120" s="9">
        <v>0</v>
      </c>
      <c r="CL120" s="40">
        <v>0</v>
      </c>
      <c r="CM120" s="9"/>
      <c r="CN120" s="8"/>
      <c r="CO120" s="9">
        <v>0</v>
      </c>
      <c r="CP120" s="40">
        <v>0</v>
      </c>
      <c r="CQ120" s="9">
        <v>0</v>
      </c>
      <c r="CR120" s="8">
        <v>0</v>
      </c>
    </row>
    <row r="121" spans="1:96" x14ac:dyDescent="0.25">
      <c r="A121" s="12">
        <v>99</v>
      </c>
      <c r="B121" s="18" t="s">
        <v>147</v>
      </c>
      <c r="C121" s="12">
        <v>330420</v>
      </c>
      <c r="D121" s="25" t="s">
        <v>178</v>
      </c>
      <c r="E121" s="25" t="s">
        <v>161</v>
      </c>
      <c r="F121" s="31" t="s">
        <v>179</v>
      </c>
      <c r="G121" s="8">
        <f t="shared" si="21"/>
        <v>19878251.039999999</v>
      </c>
      <c r="H121" s="8">
        <f t="shared" si="22"/>
        <v>176439.1</v>
      </c>
      <c r="I121" s="9">
        <f t="shared" si="32"/>
        <v>0</v>
      </c>
      <c r="J121" s="8">
        <f t="shared" si="32"/>
        <v>0</v>
      </c>
      <c r="K121" s="9">
        <f t="shared" si="32"/>
        <v>0</v>
      </c>
      <c r="L121" s="8">
        <f t="shared" si="32"/>
        <v>0</v>
      </c>
      <c r="M121" s="9">
        <f t="shared" si="32"/>
        <v>290</v>
      </c>
      <c r="N121" s="8">
        <f t="shared" si="32"/>
        <v>176439.1</v>
      </c>
      <c r="O121" s="9">
        <f t="shared" si="32"/>
        <v>145</v>
      </c>
      <c r="P121" s="8">
        <f t="shared" si="32"/>
        <v>19701811.940000001</v>
      </c>
      <c r="Q121" s="9">
        <f t="shared" si="32"/>
        <v>0</v>
      </c>
      <c r="R121" s="8">
        <f t="shared" si="32"/>
        <v>0</v>
      </c>
      <c r="S121" s="9">
        <f t="shared" si="32"/>
        <v>0</v>
      </c>
      <c r="T121" s="8">
        <f t="shared" si="32"/>
        <v>0</v>
      </c>
      <c r="U121" s="9">
        <f t="shared" si="32"/>
        <v>0</v>
      </c>
      <c r="V121" s="8">
        <f t="shared" si="32"/>
        <v>0</v>
      </c>
      <c r="W121" s="9">
        <f t="shared" si="32"/>
        <v>0</v>
      </c>
      <c r="X121" s="8">
        <f t="shared" si="32"/>
        <v>0</v>
      </c>
      <c r="Y121" s="8">
        <f t="shared" si="23"/>
        <v>4969562.7699999996</v>
      </c>
      <c r="Z121" s="8">
        <f t="shared" si="24"/>
        <v>44109.78</v>
      </c>
      <c r="AA121" s="9">
        <v>0</v>
      </c>
      <c r="AB121" s="8">
        <v>0</v>
      </c>
      <c r="AC121" s="9">
        <v>0</v>
      </c>
      <c r="AD121" s="8">
        <v>0</v>
      </c>
      <c r="AE121" s="9">
        <v>73</v>
      </c>
      <c r="AF121" s="8">
        <v>44109.78</v>
      </c>
      <c r="AG121" s="9">
        <v>36</v>
      </c>
      <c r="AH121" s="8">
        <v>4925452.99</v>
      </c>
      <c r="AI121" s="9">
        <v>0</v>
      </c>
      <c r="AJ121" s="40">
        <v>0</v>
      </c>
      <c r="AK121" s="9"/>
      <c r="AL121" s="8"/>
      <c r="AM121" s="9">
        <v>0</v>
      </c>
      <c r="AN121" s="40">
        <v>0</v>
      </c>
      <c r="AO121" s="9"/>
      <c r="AP121" s="8"/>
      <c r="AQ121" s="8">
        <f t="shared" si="25"/>
        <v>4969562.7699999996</v>
      </c>
      <c r="AR121" s="8">
        <f t="shared" si="26"/>
        <v>44109.78</v>
      </c>
      <c r="AS121" s="9">
        <v>0</v>
      </c>
      <c r="AT121" s="8">
        <v>0</v>
      </c>
      <c r="AU121" s="9">
        <v>0</v>
      </c>
      <c r="AV121" s="8">
        <v>0</v>
      </c>
      <c r="AW121" s="9">
        <v>73</v>
      </c>
      <c r="AX121" s="8">
        <v>44109.78</v>
      </c>
      <c r="AY121" s="9">
        <v>36</v>
      </c>
      <c r="AZ121" s="8">
        <v>4925452.99</v>
      </c>
      <c r="BA121" s="9">
        <v>0</v>
      </c>
      <c r="BB121" s="40">
        <v>0</v>
      </c>
      <c r="BC121" s="9"/>
      <c r="BD121" s="8"/>
      <c r="BE121" s="9">
        <v>0</v>
      </c>
      <c r="BF121" s="40">
        <v>0</v>
      </c>
      <c r="BG121" s="9"/>
      <c r="BH121" s="8"/>
      <c r="BI121" s="8">
        <f t="shared" si="27"/>
        <v>4969562.7699999996</v>
      </c>
      <c r="BJ121" s="8">
        <f t="shared" si="28"/>
        <v>44109.78</v>
      </c>
      <c r="BK121" s="9">
        <v>0</v>
      </c>
      <c r="BL121" s="8">
        <v>0</v>
      </c>
      <c r="BM121" s="9">
        <v>0</v>
      </c>
      <c r="BN121" s="8">
        <v>0</v>
      </c>
      <c r="BO121" s="9">
        <v>73</v>
      </c>
      <c r="BP121" s="8">
        <v>44109.78</v>
      </c>
      <c r="BQ121" s="9">
        <v>36</v>
      </c>
      <c r="BR121" s="8">
        <v>4925452.99</v>
      </c>
      <c r="BS121" s="9">
        <v>0</v>
      </c>
      <c r="BT121" s="40">
        <v>0</v>
      </c>
      <c r="BU121" s="9"/>
      <c r="BV121" s="8"/>
      <c r="BW121" s="9">
        <v>0</v>
      </c>
      <c r="BX121" s="40">
        <v>0</v>
      </c>
      <c r="BY121" s="9"/>
      <c r="BZ121" s="8"/>
      <c r="CA121" s="8">
        <f t="shared" si="29"/>
        <v>4969562.7300000004</v>
      </c>
      <c r="CB121" s="8">
        <f t="shared" si="30"/>
        <v>44109.760000000002</v>
      </c>
      <c r="CC121" s="9">
        <v>0</v>
      </c>
      <c r="CD121" s="8">
        <v>0</v>
      </c>
      <c r="CE121" s="9">
        <v>0</v>
      </c>
      <c r="CF121" s="8">
        <v>0</v>
      </c>
      <c r="CG121" s="9">
        <v>71</v>
      </c>
      <c r="CH121" s="8">
        <v>44109.760000000002</v>
      </c>
      <c r="CI121" s="9">
        <v>37</v>
      </c>
      <c r="CJ121" s="8">
        <v>4925452.97</v>
      </c>
      <c r="CK121" s="9">
        <v>0</v>
      </c>
      <c r="CL121" s="40">
        <v>0</v>
      </c>
      <c r="CM121" s="9"/>
      <c r="CN121" s="8"/>
      <c r="CO121" s="9">
        <v>0</v>
      </c>
      <c r="CP121" s="40">
        <v>0</v>
      </c>
      <c r="CQ121" s="9">
        <v>0</v>
      </c>
      <c r="CR121" s="8"/>
    </row>
    <row r="122" spans="1:96" x14ac:dyDescent="0.25">
      <c r="A122" s="12"/>
      <c r="B122" s="17" t="s">
        <v>89</v>
      </c>
      <c r="C122" s="12"/>
      <c r="D122" s="25"/>
      <c r="E122" s="26" t="s">
        <v>155</v>
      </c>
      <c r="F122" s="31"/>
      <c r="G122" s="8">
        <f t="shared" si="21"/>
        <v>0</v>
      </c>
      <c r="H122" s="8">
        <f t="shared" si="22"/>
        <v>0</v>
      </c>
      <c r="I122" s="9">
        <f t="shared" si="32"/>
        <v>0</v>
      </c>
      <c r="J122" s="8">
        <f t="shared" si="32"/>
        <v>0</v>
      </c>
      <c r="K122" s="9">
        <f t="shared" si="32"/>
        <v>0</v>
      </c>
      <c r="L122" s="8">
        <f t="shared" si="32"/>
        <v>0</v>
      </c>
      <c r="M122" s="9">
        <f t="shared" si="32"/>
        <v>0</v>
      </c>
      <c r="N122" s="8">
        <f t="shared" si="32"/>
        <v>0</v>
      </c>
      <c r="O122" s="9">
        <f t="shared" si="32"/>
        <v>0</v>
      </c>
      <c r="P122" s="8">
        <f t="shared" si="32"/>
        <v>0</v>
      </c>
      <c r="Q122" s="9">
        <f t="shared" si="32"/>
        <v>0</v>
      </c>
      <c r="R122" s="8">
        <f t="shared" si="32"/>
        <v>0</v>
      </c>
      <c r="S122" s="9">
        <f t="shared" si="32"/>
        <v>0</v>
      </c>
      <c r="T122" s="8">
        <f t="shared" si="32"/>
        <v>0</v>
      </c>
      <c r="U122" s="9">
        <f t="shared" si="32"/>
        <v>0</v>
      </c>
      <c r="V122" s="8">
        <f t="shared" si="32"/>
        <v>0</v>
      </c>
      <c r="W122" s="9">
        <f t="shared" si="32"/>
        <v>0</v>
      </c>
      <c r="X122" s="8">
        <f t="shared" si="32"/>
        <v>0</v>
      </c>
      <c r="Y122" s="8">
        <f t="shared" si="23"/>
        <v>0</v>
      </c>
      <c r="Z122" s="8">
        <f t="shared" si="24"/>
        <v>0</v>
      </c>
      <c r="AA122" s="9">
        <v>0</v>
      </c>
      <c r="AB122" s="8">
        <v>0</v>
      </c>
      <c r="AC122" s="9">
        <v>0</v>
      </c>
      <c r="AD122" s="8">
        <v>0</v>
      </c>
      <c r="AE122" s="9">
        <v>0</v>
      </c>
      <c r="AF122" s="8">
        <v>0</v>
      </c>
      <c r="AG122" s="9">
        <v>0</v>
      </c>
      <c r="AH122" s="8">
        <v>0</v>
      </c>
      <c r="AI122" s="9">
        <v>0</v>
      </c>
      <c r="AJ122" s="40">
        <v>0</v>
      </c>
      <c r="AK122" s="9"/>
      <c r="AL122" s="8"/>
      <c r="AM122" s="9">
        <v>0</v>
      </c>
      <c r="AN122" s="40">
        <v>0</v>
      </c>
      <c r="AO122" s="9"/>
      <c r="AP122" s="8">
        <v>0</v>
      </c>
      <c r="AQ122" s="8">
        <f t="shared" si="25"/>
        <v>0</v>
      </c>
      <c r="AR122" s="8">
        <f t="shared" si="26"/>
        <v>0</v>
      </c>
      <c r="AS122" s="9">
        <v>0</v>
      </c>
      <c r="AT122" s="8">
        <v>0</v>
      </c>
      <c r="AU122" s="9">
        <v>0</v>
      </c>
      <c r="AV122" s="8">
        <v>0</v>
      </c>
      <c r="AW122" s="9">
        <v>0</v>
      </c>
      <c r="AX122" s="8">
        <v>0</v>
      </c>
      <c r="AY122" s="9">
        <v>0</v>
      </c>
      <c r="AZ122" s="8">
        <v>0</v>
      </c>
      <c r="BA122" s="9">
        <v>0</v>
      </c>
      <c r="BB122" s="40">
        <v>0</v>
      </c>
      <c r="BC122" s="9"/>
      <c r="BD122" s="8"/>
      <c r="BE122" s="9">
        <v>0</v>
      </c>
      <c r="BF122" s="40">
        <v>0</v>
      </c>
      <c r="BG122" s="9"/>
      <c r="BH122" s="8">
        <v>0</v>
      </c>
      <c r="BI122" s="8">
        <f t="shared" si="27"/>
        <v>0</v>
      </c>
      <c r="BJ122" s="8">
        <f t="shared" si="28"/>
        <v>0</v>
      </c>
      <c r="BK122" s="9">
        <v>0</v>
      </c>
      <c r="BL122" s="8">
        <v>0</v>
      </c>
      <c r="BM122" s="9">
        <v>0</v>
      </c>
      <c r="BN122" s="8">
        <v>0</v>
      </c>
      <c r="BO122" s="9">
        <v>0</v>
      </c>
      <c r="BP122" s="8">
        <v>0</v>
      </c>
      <c r="BQ122" s="9">
        <v>0</v>
      </c>
      <c r="BR122" s="8">
        <v>0</v>
      </c>
      <c r="BS122" s="9">
        <v>0</v>
      </c>
      <c r="BT122" s="40">
        <v>0</v>
      </c>
      <c r="BU122" s="9"/>
      <c r="BV122" s="8"/>
      <c r="BW122" s="9">
        <v>0</v>
      </c>
      <c r="BX122" s="40">
        <v>0</v>
      </c>
      <c r="BY122" s="9">
        <v>0</v>
      </c>
      <c r="BZ122" s="8">
        <v>0</v>
      </c>
      <c r="CA122" s="8">
        <f t="shared" si="29"/>
        <v>0</v>
      </c>
      <c r="CB122" s="8">
        <f t="shared" si="30"/>
        <v>0</v>
      </c>
      <c r="CC122" s="9">
        <v>0</v>
      </c>
      <c r="CD122" s="8">
        <v>0</v>
      </c>
      <c r="CE122" s="9">
        <v>0</v>
      </c>
      <c r="CF122" s="8">
        <v>0</v>
      </c>
      <c r="CG122" s="9">
        <v>0</v>
      </c>
      <c r="CH122" s="8">
        <v>0</v>
      </c>
      <c r="CI122" s="9">
        <v>0</v>
      </c>
      <c r="CJ122" s="8">
        <v>0</v>
      </c>
      <c r="CK122" s="9">
        <v>0</v>
      </c>
      <c r="CL122" s="40">
        <v>0</v>
      </c>
      <c r="CM122" s="9"/>
      <c r="CN122" s="8"/>
      <c r="CO122" s="9">
        <v>0</v>
      </c>
      <c r="CP122" s="40">
        <v>0</v>
      </c>
      <c r="CQ122" s="9">
        <v>0</v>
      </c>
      <c r="CR122" s="8">
        <v>0</v>
      </c>
    </row>
    <row r="123" spans="1:96" x14ac:dyDescent="0.25">
      <c r="A123" s="12">
        <v>100</v>
      </c>
      <c r="B123" s="18" t="s">
        <v>90</v>
      </c>
      <c r="C123" s="12">
        <v>330074</v>
      </c>
      <c r="D123" s="25" t="s">
        <v>176</v>
      </c>
      <c r="E123" s="25" t="s">
        <v>155</v>
      </c>
      <c r="F123" s="31" t="s">
        <v>177</v>
      </c>
      <c r="G123" s="8">
        <f t="shared" si="21"/>
        <v>42587398.710000001</v>
      </c>
      <c r="H123" s="8">
        <f t="shared" si="22"/>
        <v>28072488.550000001</v>
      </c>
      <c r="I123" s="9">
        <f t="shared" si="32"/>
        <v>16817</v>
      </c>
      <c r="J123" s="8">
        <f t="shared" si="32"/>
        <v>15058877.98</v>
      </c>
      <c r="K123" s="9">
        <f t="shared" si="32"/>
        <v>969</v>
      </c>
      <c r="L123" s="8">
        <f t="shared" si="32"/>
        <v>398667.69</v>
      </c>
      <c r="M123" s="9">
        <f t="shared" si="32"/>
        <v>6664</v>
      </c>
      <c r="N123" s="8">
        <f t="shared" si="32"/>
        <v>12614942.880000001</v>
      </c>
      <c r="O123" s="9">
        <f t="shared" si="32"/>
        <v>169</v>
      </c>
      <c r="P123" s="8">
        <f t="shared" si="32"/>
        <v>1176453.21</v>
      </c>
      <c r="Q123" s="9">
        <f t="shared" si="32"/>
        <v>720</v>
      </c>
      <c r="R123" s="8">
        <f t="shared" si="32"/>
        <v>8881553.7200000007</v>
      </c>
      <c r="S123" s="9">
        <f t="shared" si="32"/>
        <v>0</v>
      </c>
      <c r="T123" s="8">
        <f t="shared" si="32"/>
        <v>0</v>
      </c>
      <c r="U123" s="9">
        <f t="shared" si="32"/>
        <v>0</v>
      </c>
      <c r="V123" s="8">
        <f t="shared" si="32"/>
        <v>0</v>
      </c>
      <c r="W123" s="9">
        <f t="shared" si="32"/>
        <v>1483</v>
      </c>
      <c r="X123" s="8">
        <f t="shared" si="32"/>
        <v>4456903.2300000004</v>
      </c>
      <c r="Y123" s="8">
        <f t="shared" si="23"/>
        <v>10849592.34</v>
      </c>
      <c r="Z123" s="8">
        <f t="shared" si="24"/>
        <v>7220864.7999999998</v>
      </c>
      <c r="AA123" s="9">
        <v>4204</v>
      </c>
      <c r="AB123" s="8">
        <v>3845816.56</v>
      </c>
      <c r="AC123" s="9">
        <v>242</v>
      </c>
      <c r="AD123" s="8">
        <v>99666.92</v>
      </c>
      <c r="AE123" s="9">
        <v>1666</v>
      </c>
      <c r="AF123" s="8">
        <v>3275381.32</v>
      </c>
      <c r="AG123" s="9">
        <v>42</v>
      </c>
      <c r="AH123" s="8">
        <v>294113.3</v>
      </c>
      <c r="AI123" s="9">
        <v>180</v>
      </c>
      <c r="AJ123" s="40">
        <v>2220388.4300000002</v>
      </c>
      <c r="AK123" s="9"/>
      <c r="AL123" s="8"/>
      <c r="AM123" s="9">
        <v>0</v>
      </c>
      <c r="AN123" s="40">
        <v>0</v>
      </c>
      <c r="AO123" s="9">
        <v>371</v>
      </c>
      <c r="AP123" s="8">
        <v>1114225.81</v>
      </c>
      <c r="AQ123" s="8">
        <f t="shared" si="25"/>
        <v>10849592.34</v>
      </c>
      <c r="AR123" s="8">
        <f t="shared" si="26"/>
        <v>7220864.7999999998</v>
      </c>
      <c r="AS123" s="9">
        <v>4204</v>
      </c>
      <c r="AT123" s="8">
        <v>3845816.56</v>
      </c>
      <c r="AU123" s="9">
        <v>242</v>
      </c>
      <c r="AV123" s="8">
        <v>99666.92</v>
      </c>
      <c r="AW123" s="9">
        <v>1666</v>
      </c>
      <c r="AX123" s="8">
        <v>3275381.32</v>
      </c>
      <c r="AY123" s="9">
        <v>42</v>
      </c>
      <c r="AZ123" s="8">
        <v>294113.3</v>
      </c>
      <c r="BA123" s="9">
        <v>180</v>
      </c>
      <c r="BB123" s="40">
        <v>2220388.4300000002</v>
      </c>
      <c r="BC123" s="9"/>
      <c r="BD123" s="8"/>
      <c r="BE123" s="9">
        <v>0</v>
      </c>
      <c r="BF123" s="40">
        <v>0</v>
      </c>
      <c r="BG123" s="9">
        <v>371</v>
      </c>
      <c r="BH123" s="8">
        <v>1114225.81</v>
      </c>
      <c r="BI123" s="8">
        <f t="shared" si="27"/>
        <v>10849592.34</v>
      </c>
      <c r="BJ123" s="8">
        <f t="shared" si="28"/>
        <v>7220864.7999999998</v>
      </c>
      <c r="BK123" s="9">
        <v>4204</v>
      </c>
      <c r="BL123" s="8">
        <v>3845816.56</v>
      </c>
      <c r="BM123" s="9">
        <v>242</v>
      </c>
      <c r="BN123" s="8">
        <v>99666.92</v>
      </c>
      <c r="BO123" s="9">
        <v>1666</v>
      </c>
      <c r="BP123" s="8">
        <v>3275381.32</v>
      </c>
      <c r="BQ123" s="9">
        <v>42</v>
      </c>
      <c r="BR123" s="8">
        <v>294113.3</v>
      </c>
      <c r="BS123" s="9">
        <v>180</v>
      </c>
      <c r="BT123" s="40">
        <v>2220388.4300000002</v>
      </c>
      <c r="BU123" s="9"/>
      <c r="BV123" s="8"/>
      <c r="BW123" s="9">
        <v>0</v>
      </c>
      <c r="BX123" s="40">
        <v>0</v>
      </c>
      <c r="BY123" s="9">
        <v>371</v>
      </c>
      <c r="BZ123" s="8">
        <v>1114225.81</v>
      </c>
      <c r="CA123" s="8">
        <f t="shared" si="29"/>
        <v>10038621.689999999</v>
      </c>
      <c r="CB123" s="8">
        <f t="shared" si="30"/>
        <v>6409894.1500000004</v>
      </c>
      <c r="CC123" s="9">
        <v>4205</v>
      </c>
      <c r="CD123" s="8">
        <v>3521428.3</v>
      </c>
      <c r="CE123" s="9">
        <v>243</v>
      </c>
      <c r="CF123" s="8">
        <v>99666.93</v>
      </c>
      <c r="CG123" s="9">
        <v>1666</v>
      </c>
      <c r="CH123" s="8">
        <v>2788798.92</v>
      </c>
      <c r="CI123" s="9">
        <v>43</v>
      </c>
      <c r="CJ123" s="8">
        <v>294113.31</v>
      </c>
      <c r="CK123" s="9">
        <v>180</v>
      </c>
      <c r="CL123" s="40">
        <v>2220388.4300000002</v>
      </c>
      <c r="CM123" s="9"/>
      <c r="CN123" s="8"/>
      <c r="CO123" s="9">
        <v>0</v>
      </c>
      <c r="CP123" s="40">
        <v>0</v>
      </c>
      <c r="CQ123" s="9">
        <v>370</v>
      </c>
      <c r="CR123" s="8">
        <v>1114225.8</v>
      </c>
    </row>
    <row r="124" spans="1:96" x14ac:dyDescent="0.25">
      <c r="A124" s="12"/>
      <c r="B124" s="17" t="s">
        <v>91</v>
      </c>
      <c r="C124" s="12"/>
      <c r="D124" s="25"/>
      <c r="E124" s="26" t="s">
        <v>155</v>
      </c>
      <c r="F124" s="31"/>
      <c r="G124" s="8">
        <f t="shared" si="21"/>
        <v>0</v>
      </c>
      <c r="H124" s="8">
        <f t="shared" si="22"/>
        <v>0</v>
      </c>
      <c r="I124" s="9">
        <f t="shared" si="32"/>
        <v>0</v>
      </c>
      <c r="J124" s="8">
        <f t="shared" si="32"/>
        <v>0</v>
      </c>
      <c r="K124" s="9">
        <f t="shared" si="32"/>
        <v>0</v>
      </c>
      <c r="L124" s="8">
        <f t="shared" si="32"/>
        <v>0</v>
      </c>
      <c r="M124" s="9">
        <f t="shared" si="32"/>
        <v>0</v>
      </c>
      <c r="N124" s="8">
        <f t="shared" si="32"/>
        <v>0</v>
      </c>
      <c r="O124" s="9">
        <f t="shared" si="32"/>
        <v>0</v>
      </c>
      <c r="P124" s="8">
        <f t="shared" si="32"/>
        <v>0</v>
      </c>
      <c r="Q124" s="9">
        <f t="shared" si="32"/>
        <v>0</v>
      </c>
      <c r="R124" s="8">
        <f t="shared" si="32"/>
        <v>0</v>
      </c>
      <c r="S124" s="9">
        <f t="shared" si="32"/>
        <v>0</v>
      </c>
      <c r="T124" s="8">
        <f t="shared" ref="T124:X149" si="33">AL124+BD124+BV124+CN124</f>
        <v>0</v>
      </c>
      <c r="U124" s="9">
        <f t="shared" si="33"/>
        <v>0</v>
      </c>
      <c r="V124" s="8">
        <f t="shared" si="33"/>
        <v>0</v>
      </c>
      <c r="W124" s="9">
        <f t="shared" si="33"/>
        <v>0</v>
      </c>
      <c r="X124" s="8">
        <f t="shared" si="33"/>
        <v>0</v>
      </c>
      <c r="Y124" s="8">
        <f t="shared" si="23"/>
        <v>0</v>
      </c>
      <c r="Z124" s="8">
        <f t="shared" si="24"/>
        <v>0</v>
      </c>
      <c r="AA124" s="9">
        <v>0</v>
      </c>
      <c r="AB124" s="8">
        <v>0</v>
      </c>
      <c r="AC124" s="9">
        <v>0</v>
      </c>
      <c r="AD124" s="8">
        <v>0</v>
      </c>
      <c r="AE124" s="9">
        <v>0</v>
      </c>
      <c r="AF124" s="8">
        <v>0</v>
      </c>
      <c r="AG124" s="9">
        <v>0</v>
      </c>
      <c r="AH124" s="8">
        <v>0</v>
      </c>
      <c r="AI124" s="9">
        <v>0</v>
      </c>
      <c r="AJ124" s="40">
        <v>0</v>
      </c>
      <c r="AK124" s="9"/>
      <c r="AL124" s="8"/>
      <c r="AM124" s="9">
        <v>0</v>
      </c>
      <c r="AN124" s="40">
        <v>0</v>
      </c>
      <c r="AO124" s="9"/>
      <c r="AP124" s="8">
        <v>0</v>
      </c>
      <c r="AQ124" s="8">
        <f t="shared" si="25"/>
        <v>0</v>
      </c>
      <c r="AR124" s="8">
        <f t="shared" si="26"/>
        <v>0</v>
      </c>
      <c r="AS124" s="9">
        <v>0</v>
      </c>
      <c r="AT124" s="8">
        <v>0</v>
      </c>
      <c r="AU124" s="9">
        <v>0</v>
      </c>
      <c r="AV124" s="8">
        <v>0</v>
      </c>
      <c r="AW124" s="9">
        <v>0</v>
      </c>
      <c r="AX124" s="8">
        <v>0</v>
      </c>
      <c r="AY124" s="9">
        <v>0</v>
      </c>
      <c r="AZ124" s="8">
        <v>0</v>
      </c>
      <c r="BA124" s="9">
        <v>0</v>
      </c>
      <c r="BB124" s="40">
        <v>0</v>
      </c>
      <c r="BC124" s="9"/>
      <c r="BD124" s="8"/>
      <c r="BE124" s="9">
        <v>0</v>
      </c>
      <c r="BF124" s="40">
        <v>0</v>
      </c>
      <c r="BG124" s="9"/>
      <c r="BH124" s="8">
        <v>0</v>
      </c>
      <c r="BI124" s="8">
        <f t="shared" si="27"/>
        <v>0</v>
      </c>
      <c r="BJ124" s="8">
        <f t="shared" si="28"/>
        <v>0</v>
      </c>
      <c r="BK124" s="9">
        <v>0</v>
      </c>
      <c r="BL124" s="8">
        <v>0</v>
      </c>
      <c r="BM124" s="9">
        <v>0</v>
      </c>
      <c r="BN124" s="8">
        <v>0</v>
      </c>
      <c r="BO124" s="9">
        <v>0</v>
      </c>
      <c r="BP124" s="8">
        <v>0</v>
      </c>
      <c r="BQ124" s="9">
        <v>0</v>
      </c>
      <c r="BR124" s="8">
        <v>0</v>
      </c>
      <c r="BS124" s="9">
        <v>0</v>
      </c>
      <c r="BT124" s="40">
        <v>0</v>
      </c>
      <c r="BU124" s="9"/>
      <c r="BV124" s="8"/>
      <c r="BW124" s="9">
        <v>0</v>
      </c>
      <c r="BX124" s="40">
        <v>0</v>
      </c>
      <c r="BY124" s="9">
        <v>0</v>
      </c>
      <c r="BZ124" s="8">
        <v>0</v>
      </c>
      <c r="CA124" s="8">
        <f t="shared" si="29"/>
        <v>0</v>
      </c>
      <c r="CB124" s="8">
        <f t="shared" si="30"/>
        <v>0</v>
      </c>
      <c r="CC124" s="9">
        <v>0</v>
      </c>
      <c r="CD124" s="8">
        <v>0</v>
      </c>
      <c r="CE124" s="9">
        <v>0</v>
      </c>
      <c r="CF124" s="8">
        <v>0</v>
      </c>
      <c r="CG124" s="9">
        <v>0</v>
      </c>
      <c r="CH124" s="8">
        <v>0</v>
      </c>
      <c r="CI124" s="9">
        <v>0</v>
      </c>
      <c r="CJ124" s="8">
        <v>0</v>
      </c>
      <c r="CK124" s="9">
        <v>0</v>
      </c>
      <c r="CL124" s="40">
        <v>0</v>
      </c>
      <c r="CM124" s="9"/>
      <c r="CN124" s="8"/>
      <c r="CO124" s="9">
        <v>0</v>
      </c>
      <c r="CP124" s="40">
        <v>0</v>
      </c>
      <c r="CQ124" s="9">
        <v>0</v>
      </c>
      <c r="CR124" s="8">
        <v>0</v>
      </c>
    </row>
    <row r="125" spans="1:96" x14ac:dyDescent="0.25">
      <c r="A125" s="12">
        <v>101</v>
      </c>
      <c r="B125" s="18" t="s">
        <v>92</v>
      </c>
      <c r="C125" s="12">
        <v>330075</v>
      </c>
      <c r="D125" s="25" t="s">
        <v>178</v>
      </c>
      <c r="E125" s="25" t="s">
        <v>155</v>
      </c>
      <c r="F125" s="31" t="s">
        <v>179</v>
      </c>
      <c r="G125" s="8">
        <f t="shared" si="21"/>
        <v>122032056.81999999</v>
      </c>
      <c r="H125" s="8">
        <f t="shared" si="22"/>
        <v>72290764.810000002</v>
      </c>
      <c r="I125" s="9">
        <f t="shared" ref="I125:S148" si="34">AA125+AS125+BK125+CC125</f>
        <v>69865</v>
      </c>
      <c r="J125" s="8">
        <f t="shared" si="34"/>
        <v>41097437.350000001</v>
      </c>
      <c r="K125" s="9">
        <f t="shared" si="34"/>
        <v>11959</v>
      </c>
      <c r="L125" s="8">
        <f t="shared" si="34"/>
        <v>4391209.83</v>
      </c>
      <c r="M125" s="9">
        <f t="shared" si="34"/>
        <v>28769</v>
      </c>
      <c r="N125" s="8">
        <f t="shared" si="34"/>
        <v>26802117.629999999</v>
      </c>
      <c r="O125" s="9">
        <f t="shared" si="34"/>
        <v>1057</v>
      </c>
      <c r="P125" s="8">
        <f t="shared" si="34"/>
        <v>8623749.6199999992</v>
      </c>
      <c r="Q125" s="9">
        <f t="shared" si="34"/>
        <v>1630</v>
      </c>
      <c r="R125" s="8">
        <f t="shared" si="34"/>
        <v>28332352.010000002</v>
      </c>
      <c r="S125" s="9">
        <f t="shared" si="34"/>
        <v>0</v>
      </c>
      <c r="T125" s="8">
        <f t="shared" si="33"/>
        <v>0</v>
      </c>
      <c r="U125" s="9">
        <f t="shared" si="33"/>
        <v>0</v>
      </c>
      <c r="V125" s="8">
        <f t="shared" si="33"/>
        <v>0</v>
      </c>
      <c r="W125" s="9">
        <f t="shared" si="33"/>
        <v>7031</v>
      </c>
      <c r="X125" s="8">
        <f t="shared" si="33"/>
        <v>12785190.380000001</v>
      </c>
      <c r="Y125" s="8">
        <f t="shared" si="23"/>
        <v>30943567.649999999</v>
      </c>
      <c r="Z125" s="8">
        <f t="shared" si="24"/>
        <v>18508244.640000001</v>
      </c>
      <c r="AA125" s="9">
        <v>17466</v>
      </c>
      <c r="AB125" s="8">
        <v>10479069.449999999</v>
      </c>
      <c r="AC125" s="9">
        <v>2990</v>
      </c>
      <c r="AD125" s="8">
        <v>1097802.46</v>
      </c>
      <c r="AE125" s="9">
        <v>7192</v>
      </c>
      <c r="AF125" s="8">
        <v>6931372.7300000004</v>
      </c>
      <c r="AG125" s="9">
        <v>264</v>
      </c>
      <c r="AH125" s="8">
        <v>2155937.41</v>
      </c>
      <c r="AI125" s="9">
        <v>408</v>
      </c>
      <c r="AJ125" s="40">
        <v>7083088</v>
      </c>
      <c r="AK125" s="9"/>
      <c r="AL125" s="8"/>
      <c r="AM125" s="9">
        <v>0</v>
      </c>
      <c r="AN125" s="40">
        <v>0</v>
      </c>
      <c r="AO125" s="9">
        <v>1758</v>
      </c>
      <c r="AP125" s="8">
        <v>3196297.6</v>
      </c>
      <c r="AQ125" s="8">
        <f t="shared" si="25"/>
        <v>30943567.649999999</v>
      </c>
      <c r="AR125" s="8">
        <f t="shared" si="26"/>
        <v>18508244.640000001</v>
      </c>
      <c r="AS125" s="9">
        <v>17466</v>
      </c>
      <c r="AT125" s="8">
        <v>10479069.449999999</v>
      </c>
      <c r="AU125" s="9">
        <v>2990</v>
      </c>
      <c r="AV125" s="8">
        <v>1097802.46</v>
      </c>
      <c r="AW125" s="9">
        <v>7192</v>
      </c>
      <c r="AX125" s="8">
        <v>6931372.7300000004</v>
      </c>
      <c r="AY125" s="9">
        <v>264</v>
      </c>
      <c r="AZ125" s="8">
        <v>2155937.41</v>
      </c>
      <c r="BA125" s="9">
        <v>408</v>
      </c>
      <c r="BB125" s="40">
        <v>7083088</v>
      </c>
      <c r="BC125" s="9"/>
      <c r="BD125" s="8"/>
      <c r="BE125" s="9">
        <v>0</v>
      </c>
      <c r="BF125" s="40">
        <v>0</v>
      </c>
      <c r="BG125" s="9">
        <v>1758</v>
      </c>
      <c r="BH125" s="8">
        <v>3196297.6</v>
      </c>
      <c r="BI125" s="8">
        <f t="shared" si="27"/>
        <v>30943567.640000001</v>
      </c>
      <c r="BJ125" s="8">
        <f t="shared" si="28"/>
        <v>18508244.640000001</v>
      </c>
      <c r="BK125" s="9">
        <v>17466</v>
      </c>
      <c r="BL125" s="8">
        <v>10479069.449999999</v>
      </c>
      <c r="BM125" s="9">
        <v>2990</v>
      </c>
      <c r="BN125" s="8">
        <v>1097802.46</v>
      </c>
      <c r="BO125" s="9">
        <v>7192</v>
      </c>
      <c r="BP125" s="8">
        <v>6931372.7300000004</v>
      </c>
      <c r="BQ125" s="9">
        <v>264</v>
      </c>
      <c r="BR125" s="8">
        <v>2155937.41</v>
      </c>
      <c r="BS125" s="9">
        <v>408</v>
      </c>
      <c r="BT125" s="40">
        <v>7083088</v>
      </c>
      <c r="BU125" s="9"/>
      <c r="BV125" s="8"/>
      <c r="BW125" s="9">
        <v>0</v>
      </c>
      <c r="BX125" s="40">
        <v>0</v>
      </c>
      <c r="BY125" s="9">
        <v>1758</v>
      </c>
      <c r="BZ125" s="8">
        <v>3196297.59</v>
      </c>
      <c r="CA125" s="8">
        <f t="shared" si="29"/>
        <v>29201353.879999999</v>
      </c>
      <c r="CB125" s="8">
        <f t="shared" si="30"/>
        <v>16766030.890000001</v>
      </c>
      <c r="CC125" s="9">
        <v>17467</v>
      </c>
      <c r="CD125" s="8">
        <v>9660229</v>
      </c>
      <c r="CE125" s="9">
        <v>2989</v>
      </c>
      <c r="CF125" s="8">
        <v>1097802.45</v>
      </c>
      <c r="CG125" s="9">
        <v>7193</v>
      </c>
      <c r="CH125" s="8">
        <v>6007999.4400000004</v>
      </c>
      <c r="CI125" s="9">
        <v>265</v>
      </c>
      <c r="CJ125" s="8">
        <v>2155937.39</v>
      </c>
      <c r="CK125" s="9">
        <v>406</v>
      </c>
      <c r="CL125" s="40">
        <v>7083088.0099999998</v>
      </c>
      <c r="CM125" s="9"/>
      <c r="CN125" s="8"/>
      <c r="CO125" s="9">
        <v>0</v>
      </c>
      <c r="CP125" s="40">
        <v>0</v>
      </c>
      <c r="CQ125" s="9">
        <v>1757</v>
      </c>
      <c r="CR125" s="8">
        <v>3196297.59</v>
      </c>
    </row>
    <row r="126" spans="1:96" x14ac:dyDescent="0.25">
      <c r="A126" s="12"/>
      <c r="B126" s="17" t="s">
        <v>93</v>
      </c>
      <c r="C126" s="12"/>
      <c r="D126" s="25"/>
      <c r="E126" s="26" t="s">
        <v>155</v>
      </c>
      <c r="F126" s="31"/>
      <c r="G126" s="8">
        <f t="shared" si="21"/>
        <v>0</v>
      </c>
      <c r="H126" s="8">
        <f t="shared" si="22"/>
        <v>0</v>
      </c>
      <c r="I126" s="9">
        <f t="shared" si="34"/>
        <v>0</v>
      </c>
      <c r="J126" s="8">
        <f t="shared" si="34"/>
        <v>0</v>
      </c>
      <c r="K126" s="9">
        <f t="shared" si="34"/>
        <v>0</v>
      </c>
      <c r="L126" s="8">
        <f t="shared" si="34"/>
        <v>0</v>
      </c>
      <c r="M126" s="9">
        <f t="shared" si="34"/>
        <v>0</v>
      </c>
      <c r="N126" s="8">
        <f t="shared" si="34"/>
        <v>0</v>
      </c>
      <c r="O126" s="9">
        <f t="shared" si="34"/>
        <v>0</v>
      </c>
      <c r="P126" s="8">
        <f t="shared" si="34"/>
        <v>0</v>
      </c>
      <c r="Q126" s="9">
        <f t="shared" si="34"/>
        <v>0</v>
      </c>
      <c r="R126" s="8">
        <f t="shared" si="34"/>
        <v>0</v>
      </c>
      <c r="S126" s="9">
        <f t="shared" si="34"/>
        <v>0</v>
      </c>
      <c r="T126" s="8">
        <f t="shared" si="33"/>
        <v>0</v>
      </c>
      <c r="U126" s="9">
        <f t="shared" si="33"/>
        <v>0</v>
      </c>
      <c r="V126" s="8">
        <f t="shared" si="33"/>
        <v>0</v>
      </c>
      <c r="W126" s="9">
        <f t="shared" si="33"/>
        <v>0</v>
      </c>
      <c r="X126" s="8">
        <f t="shared" si="33"/>
        <v>0</v>
      </c>
      <c r="Y126" s="8">
        <f t="shared" si="23"/>
        <v>0</v>
      </c>
      <c r="Z126" s="8">
        <f t="shared" si="24"/>
        <v>0</v>
      </c>
      <c r="AA126" s="9">
        <v>0</v>
      </c>
      <c r="AB126" s="8">
        <v>0</v>
      </c>
      <c r="AC126" s="9">
        <v>0</v>
      </c>
      <c r="AD126" s="8">
        <v>0</v>
      </c>
      <c r="AE126" s="9">
        <v>0</v>
      </c>
      <c r="AF126" s="8">
        <v>0</v>
      </c>
      <c r="AG126" s="9">
        <v>0</v>
      </c>
      <c r="AH126" s="8">
        <v>0</v>
      </c>
      <c r="AI126" s="9">
        <v>0</v>
      </c>
      <c r="AJ126" s="40">
        <v>0</v>
      </c>
      <c r="AK126" s="9"/>
      <c r="AL126" s="8"/>
      <c r="AM126" s="9">
        <v>0</v>
      </c>
      <c r="AN126" s="40">
        <v>0</v>
      </c>
      <c r="AO126" s="9"/>
      <c r="AP126" s="8">
        <v>0</v>
      </c>
      <c r="AQ126" s="8">
        <f t="shared" si="25"/>
        <v>0</v>
      </c>
      <c r="AR126" s="8">
        <f t="shared" si="26"/>
        <v>0</v>
      </c>
      <c r="AS126" s="9">
        <v>0</v>
      </c>
      <c r="AT126" s="8">
        <v>0</v>
      </c>
      <c r="AU126" s="9">
        <v>0</v>
      </c>
      <c r="AV126" s="8">
        <v>0</v>
      </c>
      <c r="AW126" s="9">
        <v>0</v>
      </c>
      <c r="AX126" s="8">
        <v>0</v>
      </c>
      <c r="AY126" s="9">
        <v>0</v>
      </c>
      <c r="AZ126" s="8">
        <v>0</v>
      </c>
      <c r="BA126" s="9">
        <v>0</v>
      </c>
      <c r="BB126" s="40">
        <v>0</v>
      </c>
      <c r="BC126" s="9"/>
      <c r="BD126" s="8"/>
      <c r="BE126" s="9">
        <v>0</v>
      </c>
      <c r="BF126" s="40">
        <v>0</v>
      </c>
      <c r="BG126" s="9"/>
      <c r="BH126" s="8">
        <v>0</v>
      </c>
      <c r="BI126" s="8">
        <f t="shared" si="27"/>
        <v>0</v>
      </c>
      <c r="BJ126" s="8">
        <f t="shared" si="28"/>
        <v>0</v>
      </c>
      <c r="BK126" s="9">
        <v>0</v>
      </c>
      <c r="BL126" s="8">
        <v>0</v>
      </c>
      <c r="BM126" s="9">
        <v>0</v>
      </c>
      <c r="BN126" s="8">
        <v>0</v>
      </c>
      <c r="BO126" s="9">
        <v>0</v>
      </c>
      <c r="BP126" s="8">
        <v>0</v>
      </c>
      <c r="BQ126" s="9">
        <v>0</v>
      </c>
      <c r="BR126" s="8">
        <v>0</v>
      </c>
      <c r="BS126" s="9">
        <v>0</v>
      </c>
      <c r="BT126" s="40">
        <v>0</v>
      </c>
      <c r="BU126" s="9"/>
      <c r="BV126" s="8"/>
      <c r="BW126" s="9">
        <v>0</v>
      </c>
      <c r="BX126" s="40">
        <v>0</v>
      </c>
      <c r="BY126" s="9">
        <v>0</v>
      </c>
      <c r="BZ126" s="8">
        <v>0</v>
      </c>
      <c r="CA126" s="8">
        <f t="shared" si="29"/>
        <v>0</v>
      </c>
      <c r="CB126" s="8">
        <f t="shared" si="30"/>
        <v>0</v>
      </c>
      <c r="CC126" s="9">
        <v>0</v>
      </c>
      <c r="CD126" s="8">
        <v>0</v>
      </c>
      <c r="CE126" s="9">
        <v>0</v>
      </c>
      <c r="CF126" s="8">
        <v>0</v>
      </c>
      <c r="CG126" s="9">
        <v>0</v>
      </c>
      <c r="CH126" s="8">
        <v>0</v>
      </c>
      <c r="CI126" s="9">
        <v>0</v>
      </c>
      <c r="CJ126" s="8">
        <v>0</v>
      </c>
      <c r="CK126" s="9">
        <v>0</v>
      </c>
      <c r="CL126" s="40">
        <v>0</v>
      </c>
      <c r="CM126" s="9"/>
      <c r="CN126" s="8"/>
      <c r="CO126" s="9">
        <v>0</v>
      </c>
      <c r="CP126" s="40">
        <v>0</v>
      </c>
      <c r="CQ126" s="9">
        <v>0</v>
      </c>
      <c r="CR126" s="8">
        <v>0</v>
      </c>
    </row>
    <row r="127" spans="1:96" x14ac:dyDescent="0.25">
      <c r="A127" s="12">
        <v>102</v>
      </c>
      <c r="B127" s="13" t="s">
        <v>94</v>
      </c>
      <c r="C127" s="12">
        <v>330079</v>
      </c>
      <c r="D127" s="25" t="s">
        <v>171</v>
      </c>
      <c r="E127" s="25" t="s">
        <v>155</v>
      </c>
      <c r="F127" s="31" t="s">
        <v>172</v>
      </c>
      <c r="G127" s="8">
        <f t="shared" si="21"/>
        <v>25473095.719999999</v>
      </c>
      <c r="H127" s="8">
        <f t="shared" si="22"/>
        <v>15483909.77</v>
      </c>
      <c r="I127" s="9">
        <f t="shared" si="34"/>
        <v>7890</v>
      </c>
      <c r="J127" s="8">
        <f t="shared" si="34"/>
        <v>7974810.9900000002</v>
      </c>
      <c r="K127" s="9">
        <f t="shared" si="34"/>
        <v>3154</v>
      </c>
      <c r="L127" s="8">
        <f t="shared" si="34"/>
        <v>1446550.88</v>
      </c>
      <c r="M127" s="9">
        <f t="shared" si="34"/>
        <v>9168</v>
      </c>
      <c r="N127" s="8">
        <f t="shared" si="34"/>
        <v>6062547.9000000004</v>
      </c>
      <c r="O127" s="9">
        <f t="shared" si="34"/>
        <v>174</v>
      </c>
      <c r="P127" s="8">
        <f t="shared" si="34"/>
        <v>1437894.47</v>
      </c>
      <c r="Q127" s="9">
        <f t="shared" si="34"/>
        <v>292</v>
      </c>
      <c r="R127" s="8">
        <f t="shared" si="34"/>
        <v>5697330.7199999997</v>
      </c>
      <c r="S127" s="9">
        <f t="shared" si="34"/>
        <v>0</v>
      </c>
      <c r="T127" s="8">
        <f t="shared" si="33"/>
        <v>0</v>
      </c>
      <c r="U127" s="9">
        <f t="shared" si="33"/>
        <v>0</v>
      </c>
      <c r="V127" s="8">
        <f t="shared" si="33"/>
        <v>0</v>
      </c>
      <c r="W127" s="9">
        <f t="shared" si="33"/>
        <v>1912</v>
      </c>
      <c r="X127" s="8">
        <f t="shared" si="33"/>
        <v>2853960.76</v>
      </c>
      <c r="Y127" s="8">
        <f t="shared" si="23"/>
        <v>6427051.3499999996</v>
      </c>
      <c r="Z127" s="8">
        <f t="shared" si="24"/>
        <v>3919502.36</v>
      </c>
      <c r="AA127" s="9">
        <v>1973</v>
      </c>
      <c r="AB127" s="8">
        <v>2010201.22</v>
      </c>
      <c r="AC127" s="9">
        <v>789</v>
      </c>
      <c r="AD127" s="8">
        <v>361637.72</v>
      </c>
      <c r="AE127" s="9">
        <v>2292</v>
      </c>
      <c r="AF127" s="8">
        <v>1547663.42</v>
      </c>
      <c r="AG127" s="9">
        <v>44</v>
      </c>
      <c r="AH127" s="8">
        <v>359473.62</v>
      </c>
      <c r="AI127" s="9">
        <v>73</v>
      </c>
      <c r="AJ127" s="40">
        <v>1424332.68</v>
      </c>
      <c r="AK127" s="9"/>
      <c r="AL127" s="8"/>
      <c r="AM127" s="9">
        <v>0</v>
      </c>
      <c r="AN127" s="40">
        <v>0</v>
      </c>
      <c r="AO127" s="9">
        <v>478</v>
      </c>
      <c r="AP127" s="8">
        <v>723742.69</v>
      </c>
      <c r="AQ127" s="8">
        <f t="shared" si="25"/>
        <v>6427051.3499999996</v>
      </c>
      <c r="AR127" s="8">
        <f t="shared" si="26"/>
        <v>3919502.36</v>
      </c>
      <c r="AS127" s="9">
        <v>1973</v>
      </c>
      <c r="AT127" s="8">
        <v>2010201.22</v>
      </c>
      <c r="AU127" s="9">
        <v>789</v>
      </c>
      <c r="AV127" s="8">
        <v>361637.72</v>
      </c>
      <c r="AW127" s="9">
        <v>2292</v>
      </c>
      <c r="AX127" s="8">
        <v>1547663.42</v>
      </c>
      <c r="AY127" s="9">
        <v>44</v>
      </c>
      <c r="AZ127" s="8">
        <v>359473.62</v>
      </c>
      <c r="BA127" s="9">
        <v>73</v>
      </c>
      <c r="BB127" s="40">
        <v>1424332.68</v>
      </c>
      <c r="BC127" s="9"/>
      <c r="BD127" s="8"/>
      <c r="BE127" s="9">
        <v>0</v>
      </c>
      <c r="BF127" s="40">
        <v>0</v>
      </c>
      <c r="BG127" s="9">
        <v>478</v>
      </c>
      <c r="BH127" s="8">
        <v>723742.69</v>
      </c>
      <c r="BI127" s="8">
        <f t="shared" si="27"/>
        <v>6427051.3499999996</v>
      </c>
      <c r="BJ127" s="8">
        <f t="shared" si="28"/>
        <v>3919502.36</v>
      </c>
      <c r="BK127" s="9">
        <v>1973</v>
      </c>
      <c r="BL127" s="8">
        <v>2010201.22</v>
      </c>
      <c r="BM127" s="9">
        <v>789</v>
      </c>
      <c r="BN127" s="8">
        <v>361637.72</v>
      </c>
      <c r="BO127" s="9">
        <v>2292</v>
      </c>
      <c r="BP127" s="8">
        <v>1547663.42</v>
      </c>
      <c r="BQ127" s="9">
        <v>44</v>
      </c>
      <c r="BR127" s="8">
        <v>359473.62</v>
      </c>
      <c r="BS127" s="9">
        <v>73</v>
      </c>
      <c r="BT127" s="40">
        <v>1424332.68</v>
      </c>
      <c r="BU127" s="9"/>
      <c r="BV127" s="8"/>
      <c r="BW127" s="9">
        <v>0</v>
      </c>
      <c r="BX127" s="40">
        <v>0</v>
      </c>
      <c r="BY127" s="9">
        <v>478</v>
      </c>
      <c r="BZ127" s="8">
        <v>723742.69</v>
      </c>
      <c r="CA127" s="8">
        <f t="shared" si="29"/>
        <v>6191941.6699999999</v>
      </c>
      <c r="CB127" s="8">
        <f t="shared" si="30"/>
        <v>3725402.69</v>
      </c>
      <c r="CC127" s="9">
        <v>1971</v>
      </c>
      <c r="CD127" s="8">
        <v>1944207.33</v>
      </c>
      <c r="CE127" s="9">
        <v>787</v>
      </c>
      <c r="CF127" s="8">
        <v>361637.72</v>
      </c>
      <c r="CG127" s="9">
        <v>2292</v>
      </c>
      <c r="CH127" s="8">
        <v>1419557.64</v>
      </c>
      <c r="CI127" s="9">
        <v>42</v>
      </c>
      <c r="CJ127" s="8">
        <v>359473.61</v>
      </c>
      <c r="CK127" s="9">
        <v>73</v>
      </c>
      <c r="CL127" s="40">
        <v>1424332.68</v>
      </c>
      <c r="CM127" s="9"/>
      <c r="CN127" s="8"/>
      <c r="CO127" s="9">
        <v>0</v>
      </c>
      <c r="CP127" s="40">
        <v>0</v>
      </c>
      <c r="CQ127" s="9">
        <v>478</v>
      </c>
      <c r="CR127" s="8">
        <v>682732.69</v>
      </c>
    </row>
    <row r="128" spans="1:96" x14ac:dyDescent="0.25">
      <c r="A128" s="12"/>
      <c r="B128" s="17" t="s">
        <v>96</v>
      </c>
      <c r="C128" s="12"/>
      <c r="D128" s="25"/>
      <c r="E128" s="26" t="s">
        <v>155</v>
      </c>
      <c r="F128" s="31"/>
      <c r="G128" s="8">
        <f t="shared" si="21"/>
        <v>0</v>
      </c>
      <c r="H128" s="8">
        <f t="shared" si="22"/>
        <v>0</v>
      </c>
      <c r="I128" s="9">
        <f t="shared" si="34"/>
        <v>0</v>
      </c>
      <c r="J128" s="8">
        <f t="shared" si="34"/>
        <v>0</v>
      </c>
      <c r="K128" s="9">
        <f t="shared" si="34"/>
        <v>0</v>
      </c>
      <c r="L128" s="8">
        <f t="shared" si="34"/>
        <v>0</v>
      </c>
      <c r="M128" s="9">
        <f t="shared" si="34"/>
        <v>0</v>
      </c>
      <c r="N128" s="8">
        <f t="shared" si="34"/>
        <v>0</v>
      </c>
      <c r="O128" s="9">
        <f t="shared" si="34"/>
        <v>0</v>
      </c>
      <c r="P128" s="8">
        <f t="shared" si="34"/>
        <v>0</v>
      </c>
      <c r="Q128" s="9">
        <f t="shared" si="34"/>
        <v>0</v>
      </c>
      <c r="R128" s="8">
        <f t="shared" si="34"/>
        <v>0</v>
      </c>
      <c r="S128" s="9">
        <f t="shared" si="34"/>
        <v>0</v>
      </c>
      <c r="T128" s="8">
        <f t="shared" si="33"/>
        <v>0</v>
      </c>
      <c r="U128" s="9">
        <f t="shared" si="33"/>
        <v>0</v>
      </c>
      <c r="V128" s="8">
        <f t="shared" si="33"/>
        <v>0</v>
      </c>
      <c r="W128" s="9">
        <f t="shared" si="33"/>
        <v>0</v>
      </c>
      <c r="X128" s="8">
        <f t="shared" si="33"/>
        <v>0</v>
      </c>
      <c r="Y128" s="8">
        <f t="shared" si="23"/>
        <v>0</v>
      </c>
      <c r="Z128" s="8">
        <f t="shared" si="24"/>
        <v>0</v>
      </c>
      <c r="AA128" s="9">
        <v>0</v>
      </c>
      <c r="AB128" s="8">
        <v>0</v>
      </c>
      <c r="AC128" s="9">
        <v>0</v>
      </c>
      <c r="AD128" s="8">
        <v>0</v>
      </c>
      <c r="AE128" s="9">
        <v>0</v>
      </c>
      <c r="AF128" s="8">
        <v>0</v>
      </c>
      <c r="AG128" s="9">
        <v>0</v>
      </c>
      <c r="AH128" s="8">
        <v>0</v>
      </c>
      <c r="AI128" s="9">
        <v>0</v>
      </c>
      <c r="AJ128" s="40">
        <v>0</v>
      </c>
      <c r="AK128" s="9"/>
      <c r="AL128" s="8"/>
      <c r="AM128" s="9">
        <v>0</v>
      </c>
      <c r="AN128" s="40">
        <v>0</v>
      </c>
      <c r="AO128" s="9"/>
      <c r="AP128" s="8">
        <v>0</v>
      </c>
      <c r="AQ128" s="8">
        <f t="shared" si="25"/>
        <v>0</v>
      </c>
      <c r="AR128" s="8">
        <f t="shared" si="26"/>
        <v>0</v>
      </c>
      <c r="AS128" s="9">
        <v>0</v>
      </c>
      <c r="AT128" s="8">
        <v>0</v>
      </c>
      <c r="AU128" s="9">
        <v>0</v>
      </c>
      <c r="AV128" s="8">
        <v>0</v>
      </c>
      <c r="AW128" s="9">
        <v>0</v>
      </c>
      <c r="AX128" s="8">
        <v>0</v>
      </c>
      <c r="AY128" s="9">
        <v>0</v>
      </c>
      <c r="AZ128" s="8">
        <v>0</v>
      </c>
      <c r="BA128" s="9">
        <v>0</v>
      </c>
      <c r="BB128" s="40">
        <v>0</v>
      </c>
      <c r="BC128" s="9"/>
      <c r="BD128" s="8"/>
      <c r="BE128" s="9">
        <v>0</v>
      </c>
      <c r="BF128" s="40">
        <v>0</v>
      </c>
      <c r="BG128" s="9"/>
      <c r="BH128" s="8">
        <v>0</v>
      </c>
      <c r="BI128" s="8">
        <f t="shared" si="27"/>
        <v>0</v>
      </c>
      <c r="BJ128" s="8">
        <f t="shared" si="28"/>
        <v>0</v>
      </c>
      <c r="BK128" s="9">
        <v>0</v>
      </c>
      <c r="BL128" s="8">
        <v>0</v>
      </c>
      <c r="BM128" s="9">
        <v>0</v>
      </c>
      <c r="BN128" s="8">
        <v>0</v>
      </c>
      <c r="BO128" s="9">
        <v>0</v>
      </c>
      <c r="BP128" s="8">
        <v>0</v>
      </c>
      <c r="BQ128" s="9">
        <v>0</v>
      </c>
      <c r="BR128" s="8">
        <v>0</v>
      </c>
      <c r="BS128" s="9">
        <v>0</v>
      </c>
      <c r="BT128" s="40">
        <v>0</v>
      </c>
      <c r="BU128" s="9"/>
      <c r="BV128" s="8"/>
      <c r="BW128" s="9">
        <v>0</v>
      </c>
      <c r="BX128" s="40">
        <v>0</v>
      </c>
      <c r="BY128" s="9">
        <v>0</v>
      </c>
      <c r="BZ128" s="8">
        <v>0</v>
      </c>
      <c r="CA128" s="8">
        <f t="shared" si="29"/>
        <v>0</v>
      </c>
      <c r="CB128" s="8">
        <f t="shared" si="30"/>
        <v>0</v>
      </c>
      <c r="CC128" s="9">
        <v>0</v>
      </c>
      <c r="CD128" s="8">
        <v>0</v>
      </c>
      <c r="CE128" s="9">
        <v>0</v>
      </c>
      <c r="CF128" s="8">
        <v>0</v>
      </c>
      <c r="CG128" s="9">
        <v>0</v>
      </c>
      <c r="CH128" s="8">
        <v>0</v>
      </c>
      <c r="CI128" s="9">
        <v>0</v>
      </c>
      <c r="CJ128" s="8">
        <v>0</v>
      </c>
      <c r="CK128" s="9">
        <v>0</v>
      </c>
      <c r="CL128" s="40">
        <v>0</v>
      </c>
      <c r="CM128" s="9"/>
      <c r="CN128" s="8"/>
      <c r="CO128" s="9">
        <v>0</v>
      </c>
      <c r="CP128" s="40">
        <v>0</v>
      </c>
      <c r="CQ128" s="9">
        <v>0</v>
      </c>
      <c r="CR128" s="8">
        <v>0</v>
      </c>
    </row>
    <row r="129" spans="1:96" x14ac:dyDescent="0.25">
      <c r="A129" s="12">
        <v>103</v>
      </c>
      <c r="B129" s="18" t="s">
        <v>97</v>
      </c>
      <c r="C129" s="12">
        <v>330091</v>
      </c>
      <c r="D129" s="25" t="s">
        <v>156</v>
      </c>
      <c r="E129" s="25" t="s">
        <v>155</v>
      </c>
      <c r="F129" s="31" t="s">
        <v>157</v>
      </c>
      <c r="G129" s="8">
        <f t="shared" si="21"/>
        <v>32929842.640000001</v>
      </c>
      <c r="H129" s="8">
        <f t="shared" si="22"/>
        <v>23615490.359999999</v>
      </c>
      <c r="I129" s="9">
        <f t="shared" si="34"/>
        <v>12355</v>
      </c>
      <c r="J129" s="8">
        <f t="shared" si="34"/>
        <v>11545768.529999999</v>
      </c>
      <c r="K129" s="9">
        <f t="shared" si="34"/>
        <v>1072</v>
      </c>
      <c r="L129" s="8">
        <f t="shared" si="34"/>
        <v>472690.39</v>
      </c>
      <c r="M129" s="9">
        <f t="shared" si="34"/>
        <v>6799</v>
      </c>
      <c r="N129" s="8">
        <f t="shared" si="34"/>
        <v>11597031.439999999</v>
      </c>
      <c r="O129" s="9">
        <f t="shared" si="34"/>
        <v>192</v>
      </c>
      <c r="P129" s="8">
        <f t="shared" si="34"/>
        <v>1415754.86</v>
      </c>
      <c r="Q129" s="9">
        <f t="shared" si="34"/>
        <v>355</v>
      </c>
      <c r="R129" s="8">
        <f t="shared" si="34"/>
        <v>4958332.01</v>
      </c>
      <c r="S129" s="9">
        <f t="shared" si="34"/>
        <v>0</v>
      </c>
      <c r="T129" s="8">
        <f t="shared" si="33"/>
        <v>0</v>
      </c>
      <c r="U129" s="9">
        <f t="shared" si="33"/>
        <v>0</v>
      </c>
      <c r="V129" s="8">
        <f t="shared" si="33"/>
        <v>0</v>
      </c>
      <c r="W129" s="9">
        <f t="shared" si="33"/>
        <v>1261</v>
      </c>
      <c r="X129" s="8">
        <f t="shared" si="33"/>
        <v>2940265.41</v>
      </c>
      <c r="Y129" s="8">
        <f t="shared" si="23"/>
        <v>8396294.1500000004</v>
      </c>
      <c r="Z129" s="8">
        <f t="shared" si="24"/>
        <v>6067706.0800000001</v>
      </c>
      <c r="AA129" s="9">
        <v>3089</v>
      </c>
      <c r="AB129" s="8">
        <v>2951975.53</v>
      </c>
      <c r="AC129" s="9">
        <v>268</v>
      </c>
      <c r="AD129" s="8">
        <v>118172.6</v>
      </c>
      <c r="AE129" s="9">
        <v>1700</v>
      </c>
      <c r="AF129" s="8">
        <v>2997557.95</v>
      </c>
      <c r="AG129" s="9">
        <v>48</v>
      </c>
      <c r="AH129" s="8">
        <v>353938.72</v>
      </c>
      <c r="AI129" s="9">
        <v>89</v>
      </c>
      <c r="AJ129" s="40">
        <v>1239583</v>
      </c>
      <c r="AK129" s="9"/>
      <c r="AL129" s="8"/>
      <c r="AM129" s="9">
        <v>0</v>
      </c>
      <c r="AN129" s="40">
        <v>0</v>
      </c>
      <c r="AO129" s="9">
        <v>315</v>
      </c>
      <c r="AP129" s="8">
        <v>735066.35</v>
      </c>
      <c r="AQ129" s="8">
        <f t="shared" si="25"/>
        <v>8396294.1500000004</v>
      </c>
      <c r="AR129" s="8">
        <f t="shared" si="26"/>
        <v>6067706.0800000001</v>
      </c>
      <c r="AS129" s="9">
        <v>3089</v>
      </c>
      <c r="AT129" s="8">
        <v>2951975.53</v>
      </c>
      <c r="AU129" s="9">
        <v>268</v>
      </c>
      <c r="AV129" s="8">
        <v>118172.6</v>
      </c>
      <c r="AW129" s="9">
        <v>1700</v>
      </c>
      <c r="AX129" s="8">
        <v>2997557.95</v>
      </c>
      <c r="AY129" s="9">
        <v>48</v>
      </c>
      <c r="AZ129" s="8">
        <v>353938.72</v>
      </c>
      <c r="BA129" s="9">
        <v>89</v>
      </c>
      <c r="BB129" s="40">
        <v>1239583</v>
      </c>
      <c r="BC129" s="9"/>
      <c r="BD129" s="8"/>
      <c r="BE129" s="9">
        <v>0</v>
      </c>
      <c r="BF129" s="40">
        <v>0</v>
      </c>
      <c r="BG129" s="9">
        <v>315</v>
      </c>
      <c r="BH129" s="8">
        <v>735066.35</v>
      </c>
      <c r="BI129" s="8">
        <f t="shared" si="27"/>
        <v>8396294.1500000004</v>
      </c>
      <c r="BJ129" s="8">
        <f t="shared" si="28"/>
        <v>6067706.0800000001</v>
      </c>
      <c r="BK129" s="9">
        <v>3089</v>
      </c>
      <c r="BL129" s="8">
        <v>2951975.53</v>
      </c>
      <c r="BM129" s="9">
        <v>268</v>
      </c>
      <c r="BN129" s="8">
        <v>118172.6</v>
      </c>
      <c r="BO129" s="9">
        <v>1700</v>
      </c>
      <c r="BP129" s="8">
        <v>2997557.95</v>
      </c>
      <c r="BQ129" s="9">
        <v>48</v>
      </c>
      <c r="BR129" s="8">
        <v>353938.72</v>
      </c>
      <c r="BS129" s="9">
        <v>89</v>
      </c>
      <c r="BT129" s="40">
        <v>1239583</v>
      </c>
      <c r="BU129" s="9"/>
      <c r="BV129" s="8"/>
      <c r="BW129" s="9">
        <v>0</v>
      </c>
      <c r="BX129" s="40">
        <v>0</v>
      </c>
      <c r="BY129" s="9">
        <v>315</v>
      </c>
      <c r="BZ129" s="8">
        <v>735066.35</v>
      </c>
      <c r="CA129" s="8">
        <f t="shared" si="29"/>
        <v>7740960.1900000004</v>
      </c>
      <c r="CB129" s="8">
        <f t="shared" si="30"/>
        <v>5412372.1200000001</v>
      </c>
      <c r="CC129" s="9">
        <v>3088</v>
      </c>
      <c r="CD129" s="8">
        <v>2689841.94</v>
      </c>
      <c r="CE129" s="9">
        <v>268</v>
      </c>
      <c r="CF129" s="8">
        <v>118172.59</v>
      </c>
      <c r="CG129" s="9">
        <v>1699</v>
      </c>
      <c r="CH129" s="8">
        <v>2604357.59</v>
      </c>
      <c r="CI129" s="9">
        <v>48</v>
      </c>
      <c r="CJ129" s="8">
        <v>353938.7</v>
      </c>
      <c r="CK129" s="9">
        <v>88</v>
      </c>
      <c r="CL129" s="40">
        <v>1239583.01</v>
      </c>
      <c r="CM129" s="9"/>
      <c r="CN129" s="8"/>
      <c r="CO129" s="9">
        <v>0</v>
      </c>
      <c r="CP129" s="40">
        <v>0</v>
      </c>
      <c r="CQ129" s="9">
        <v>316</v>
      </c>
      <c r="CR129" s="8">
        <v>735066.36</v>
      </c>
    </row>
    <row r="130" spans="1:96" x14ac:dyDescent="0.25">
      <c r="A130" s="12"/>
      <c r="B130" s="17" t="s">
        <v>98</v>
      </c>
      <c r="C130" s="12"/>
      <c r="D130" s="25"/>
      <c r="E130" s="26" t="s">
        <v>155</v>
      </c>
      <c r="F130" s="31"/>
      <c r="G130" s="8">
        <f t="shared" si="21"/>
        <v>0</v>
      </c>
      <c r="H130" s="8">
        <f t="shared" si="22"/>
        <v>0</v>
      </c>
      <c r="I130" s="9">
        <f t="shared" si="34"/>
        <v>0</v>
      </c>
      <c r="J130" s="8">
        <f t="shared" si="34"/>
        <v>0</v>
      </c>
      <c r="K130" s="9">
        <f t="shared" si="34"/>
        <v>0</v>
      </c>
      <c r="L130" s="8">
        <f t="shared" si="34"/>
        <v>0</v>
      </c>
      <c r="M130" s="9">
        <f t="shared" si="34"/>
        <v>0</v>
      </c>
      <c r="N130" s="8">
        <f t="shared" si="34"/>
        <v>0</v>
      </c>
      <c r="O130" s="9">
        <f t="shared" si="34"/>
        <v>0</v>
      </c>
      <c r="P130" s="8">
        <f t="shared" si="34"/>
        <v>0</v>
      </c>
      <c r="Q130" s="9">
        <f t="shared" si="34"/>
        <v>0</v>
      </c>
      <c r="R130" s="8">
        <f t="shared" si="34"/>
        <v>0</v>
      </c>
      <c r="S130" s="9">
        <f t="shared" si="34"/>
        <v>0</v>
      </c>
      <c r="T130" s="8">
        <f t="shared" si="33"/>
        <v>0</v>
      </c>
      <c r="U130" s="9">
        <f t="shared" si="33"/>
        <v>0</v>
      </c>
      <c r="V130" s="8">
        <f t="shared" si="33"/>
        <v>0</v>
      </c>
      <c r="W130" s="9">
        <f t="shared" si="33"/>
        <v>0</v>
      </c>
      <c r="X130" s="8">
        <f t="shared" si="33"/>
        <v>0</v>
      </c>
      <c r="Y130" s="8">
        <f t="shared" si="23"/>
        <v>0</v>
      </c>
      <c r="Z130" s="8">
        <f t="shared" si="24"/>
        <v>0</v>
      </c>
      <c r="AA130" s="9">
        <v>0</v>
      </c>
      <c r="AB130" s="8">
        <v>0</v>
      </c>
      <c r="AC130" s="9">
        <v>0</v>
      </c>
      <c r="AD130" s="8">
        <v>0</v>
      </c>
      <c r="AE130" s="9">
        <v>0</v>
      </c>
      <c r="AF130" s="8">
        <v>0</v>
      </c>
      <c r="AG130" s="9">
        <v>0</v>
      </c>
      <c r="AH130" s="8">
        <v>0</v>
      </c>
      <c r="AI130" s="9">
        <v>0</v>
      </c>
      <c r="AJ130" s="40">
        <v>0</v>
      </c>
      <c r="AK130" s="9"/>
      <c r="AL130" s="8"/>
      <c r="AM130" s="9">
        <v>0</v>
      </c>
      <c r="AN130" s="40">
        <v>0</v>
      </c>
      <c r="AO130" s="9"/>
      <c r="AP130" s="8">
        <v>0</v>
      </c>
      <c r="AQ130" s="8">
        <f t="shared" si="25"/>
        <v>0</v>
      </c>
      <c r="AR130" s="8">
        <f t="shared" si="26"/>
        <v>0</v>
      </c>
      <c r="AS130" s="9">
        <v>0</v>
      </c>
      <c r="AT130" s="8">
        <v>0</v>
      </c>
      <c r="AU130" s="9">
        <v>0</v>
      </c>
      <c r="AV130" s="8">
        <v>0</v>
      </c>
      <c r="AW130" s="9">
        <v>0</v>
      </c>
      <c r="AX130" s="8">
        <v>0</v>
      </c>
      <c r="AY130" s="9">
        <v>0</v>
      </c>
      <c r="AZ130" s="8">
        <v>0</v>
      </c>
      <c r="BA130" s="9">
        <v>0</v>
      </c>
      <c r="BB130" s="40">
        <v>0</v>
      </c>
      <c r="BC130" s="9"/>
      <c r="BD130" s="8"/>
      <c r="BE130" s="9">
        <v>0</v>
      </c>
      <c r="BF130" s="40">
        <v>0</v>
      </c>
      <c r="BG130" s="9"/>
      <c r="BH130" s="8">
        <v>0</v>
      </c>
      <c r="BI130" s="8">
        <f t="shared" si="27"/>
        <v>0</v>
      </c>
      <c r="BJ130" s="8">
        <f t="shared" si="28"/>
        <v>0</v>
      </c>
      <c r="BK130" s="9">
        <v>0</v>
      </c>
      <c r="BL130" s="8">
        <v>0</v>
      </c>
      <c r="BM130" s="9">
        <v>0</v>
      </c>
      <c r="BN130" s="8">
        <v>0</v>
      </c>
      <c r="BO130" s="9">
        <v>0</v>
      </c>
      <c r="BP130" s="8">
        <v>0</v>
      </c>
      <c r="BQ130" s="9">
        <v>0</v>
      </c>
      <c r="BR130" s="8">
        <v>0</v>
      </c>
      <c r="BS130" s="9">
        <v>0</v>
      </c>
      <c r="BT130" s="40">
        <v>0</v>
      </c>
      <c r="BU130" s="9"/>
      <c r="BV130" s="8"/>
      <c r="BW130" s="9">
        <v>0</v>
      </c>
      <c r="BX130" s="40">
        <v>0</v>
      </c>
      <c r="BY130" s="9">
        <v>0</v>
      </c>
      <c r="BZ130" s="8">
        <v>0</v>
      </c>
      <c r="CA130" s="8">
        <f t="shared" si="29"/>
        <v>0</v>
      </c>
      <c r="CB130" s="8">
        <f t="shared" si="30"/>
        <v>0</v>
      </c>
      <c r="CC130" s="9">
        <v>0</v>
      </c>
      <c r="CD130" s="8">
        <v>0</v>
      </c>
      <c r="CE130" s="9">
        <v>0</v>
      </c>
      <c r="CF130" s="8">
        <v>0</v>
      </c>
      <c r="CG130" s="9">
        <v>0</v>
      </c>
      <c r="CH130" s="8">
        <v>0</v>
      </c>
      <c r="CI130" s="9">
        <v>0</v>
      </c>
      <c r="CJ130" s="8">
        <v>0</v>
      </c>
      <c r="CK130" s="9">
        <v>0</v>
      </c>
      <c r="CL130" s="40">
        <v>0</v>
      </c>
      <c r="CM130" s="9"/>
      <c r="CN130" s="8"/>
      <c r="CO130" s="9">
        <v>0</v>
      </c>
      <c r="CP130" s="40">
        <v>0</v>
      </c>
      <c r="CQ130" s="9">
        <v>0</v>
      </c>
      <c r="CR130" s="8">
        <v>0</v>
      </c>
    </row>
    <row r="131" spans="1:96" x14ac:dyDescent="0.25">
      <c r="A131" s="12">
        <v>104</v>
      </c>
      <c r="B131" s="18" t="s">
        <v>99</v>
      </c>
      <c r="C131" s="12">
        <v>330093</v>
      </c>
      <c r="D131" s="25" t="s">
        <v>174</v>
      </c>
      <c r="E131" s="25" t="s">
        <v>155</v>
      </c>
      <c r="F131" s="31" t="s">
        <v>175</v>
      </c>
      <c r="G131" s="8">
        <f t="shared" si="21"/>
        <v>20921395.469999999</v>
      </c>
      <c r="H131" s="8">
        <f t="shared" si="22"/>
        <v>11108764.109999999</v>
      </c>
      <c r="I131" s="9">
        <f t="shared" si="34"/>
        <v>11080</v>
      </c>
      <c r="J131" s="8">
        <f t="shared" si="34"/>
        <v>7057894.4100000001</v>
      </c>
      <c r="K131" s="9">
        <f t="shared" si="34"/>
        <v>1869</v>
      </c>
      <c r="L131" s="8">
        <f t="shared" si="34"/>
        <v>848332.84</v>
      </c>
      <c r="M131" s="9">
        <f t="shared" si="34"/>
        <v>5304</v>
      </c>
      <c r="N131" s="8">
        <f t="shared" si="34"/>
        <v>3202536.86</v>
      </c>
      <c r="O131" s="9">
        <f t="shared" si="34"/>
        <v>159</v>
      </c>
      <c r="P131" s="8">
        <f t="shared" si="34"/>
        <v>1225582.27</v>
      </c>
      <c r="Q131" s="9">
        <f t="shared" si="34"/>
        <v>361</v>
      </c>
      <c r="R131" s="8">
        <f t="shared" si="34"/>
        <v>6903124.0700000003</v>
      </c>
      <c r="S131" s="9">
        <f t="shared" si="34"/>
        <v>0</v>
      </c>
      <c r="T131" s="8">
        <f t="shared" si="33"/>
        <v>0</v>
      </c>
      <c r="U131" s="9">
        <f t="shared" si="33"/>
        <v>0</v>
      </c>
      <c r="V131" s="8">
        <f t="shared" si="33"/>
        <v>0</v>
      </c>
      <c r="W131" s="9">
        <f t="shared" si="33"/>
        <v>927</v>
      </c>
      <c r="X131" s="8">
        <f t="shared" si="33"/>
        <v>1683925.02</v>
      </c>
      <c r="Y131" s="8">
        <f t="shared" si="23"/>
        <v>5300502.5199999996</v>
      </c>
      <c r="Z131" s="8">
        <f t="shared" si="24"/>
        <v>2816587.17</v>
      </c>
      <c r="AA131" s="9">
        <v>2770</v>
      </c>
      <c r="AB131" s="8">
        <v>1783777.71</v>
      </c>
      <c r="AC131" s="9">
        <v>467</v>
      </c>
      <c r="AD131" s="8">
        <v>212083.21</v>
      </c>
      <c r="AE131" s="9">
        <v>1326</v>
      </c>
      <c r="AF131" s="8">
        <v>820726.25</v>
      </c>
      <c r="AG131" s="9">
        <v>40</v>
      </c>
      <c r="AH131" s="8">
        <v>306395.57</v>
      </c>
      <c r="AI131" s="9">
        <v>90</v>
      </c>
      <c r="AJ131" s="40">
        <v>1725781.02</v>
      </c>
      <c r="AK131" s="9"/>
      <c r="AL131" s="8"/>
      <c r="AM131" s="9">
        <v>0</v>
      </c>
      <c r="AN131" s="40">
        <v>0</v>
      </c>
      <c r="AO131" s="9">
        <v>232</v>
      </c>
      <c r="AP131" s="8">
        <v>451738.76</v>
      </c>
      <c r="AQ131" s="8">
        <f t="shared" si="25"/>
        <v>5259492.5199999996</v>
      </c>
      <c r="AR131" s="8">
        <f t="shared" si="26"/>
        <v>2816587.17</v>
      </c>
      <c r="AS131" s="9">
        <v>2770</v>
      </c>
      <c r="AT131" s="8">
        <v>1783777.71</v>
      </c>
      <c r="AU131" s="9">
        <v>467</v>
      </c>
      <c r="AV131" s="8">
        <v>212083.21</v>
      </c>
      <c r="AW131" s="9">
        <v>1326</v>
      </c>
      <c r="AX131" s="8">
        <v>820726.25</v>
      </c>
      <c r="AY131" s="9">
        <v>40</v>
      </c>
      <c r="AZ131" s="8">
        <v>306395.57</v>
      </c>
      <c r="BA131" s="9">
        <v>90</v>
      </c>
      <c r="BB131" s="40">
        <v>1725781.02</v>
      </c>
      <c r="BC131" s="9"/>
      <c r="BD131" s="8"/>
      <c r="BE131" s="9">
        <v>0</v>
      </c>
      <c r="BF131" s="40">
        <v>0</v>
      </c>
      <c r="BG131" s="9">
        <v>232</v>
      </c>
      <c r="BH131" s="8">
        <v>410728.76</v>
      </c>
      <c r="BI131" s="8">
        <f t="shared" si="27"/>
        <v>5259492.51</v>
      </c>
      <c r="BJ131" s="8">
        <f t="shared" si="28"/>
        <v>2816587.17</v>
      </c>
      <c r="BK131" s="9">
        <v>2770</v>
      </c>
      <c r="BL131" s="8">
        <v>1783777.71</v>
      </c>
      <c r="BM131" s="9">
        <v>467</v>
      </c>
      <c r="BN131" s="8">
        <v>212083.21</v>
      </c>
      <c r="BO131" s="9">
        <v>1326</v>
      </c>
      <c r="BP131" s="8">
        <v>820726.25</v>
      </c>
      <c r="BQ131" s="9">
        <v>40</v>
      </c>
      <c r="BR131" s="8">
        <v>306395.57</v>
      </c>
      <c r="BS131" s="9">
        <v>90</v>
      </c>
      <c r="BT131" s="40">
        <v>1725781.02</v>
      </c>
      <c r="BU131" s="9"/>
      <c r="BV131" s="8"/>
      <c r="BW131" s="9">
        <v>0</v>
      </c>
      <c r="BX131" s="40">
        <v>0</v>
      </c>
      <c r="BY131" s="9">
        <v>232</v>
      </c>
      <c r="BZ131" s="8">
        <v>410728.75</v>
      </c>
      <c r="CA131" s="8">
        <f t="shared" si="29"/>
        <v>5101907.92</v>
      </c>
      <c r="CB131" s="8">
        <f t="shared" si="30"/>
        <v>2659002.6</v>
      </c>
      <c r="CC131" s="9">
        <v>2770</v>
      </c>
      <c r="CD131" s="8">
        <v>1706561.28</v>
      </c>
      <c r="CE131" s="9">
        <v>468</v>
      </c>
      <c r="CF131" s="8">
        <v>212083.21</v>
      </c>
      <c r="CG131" s="9">
        <v>1326</v>
      </c>
      <c r="CH131" s="8">
        <v>740358.11</v>
      </c>
      <c r="CI131" s="9">
        <v>39</v>
      </c>
      <c r="CJ131" s="8">
        <v>306395.56</v>
      </c>
      <c r="CK131" s="9">
        <v>91</v>
      </c>
      <c r="CL131" s="40">
        <v>1725781.01</v>
      </c>
      <c r="CM131" s="9"/>
      <c r="CN131" s="8"/>
      <c r="CO131" s="9">
        <v>0</v>
      </c>
      <c r="CP131" s="40">
        <v>0</v>
      </c>
      <c r="CQ131" s="9">
        <v>231</v>
      </c>
      <c r="CR131" s="8">
        <v>410728.75</v>
      </c>
    </row>
    <row r="132" spans="1:96" x14ac:dyDescent="0.25">
      <c r="A132" s="12"/>
      <c r="B132" s="17" t="s">
        <v>100</v>
      </c>
      <c r="C132" s="12"/>
      <c r="D132" s="25"/>
      <c r="E132" s="26" t="s">
        <v>160</v>
      </c>
      <c r="F132" s="31"/>
      <c r="G132" s="8">
        <f t="shared" si="21"/>
        <v>0</v>
      </c>
      <c r="H132" s="8">
        <f t="shared" si="22"/>
        <v>0</v>
      </c>
      <c r="I132" s="9">
        <f t="shared" si="34"/>
        <v>0</v>
      </c>
      <c r="J132" s="8">
        <f t="shared" si="34"/>
        <v>0</v>
      </c>
      <c r="K132" s="9">
        <f t="shared" si="34"/>
        <v>0</v>
      </c>
      <c r="L132" s="8">
        <f t="shared" si="34"/>
        <v>0</v>
      </c>
      <c r="M132" s="9">
        <f t="shared" si="34"/>
        <v>0</v>
      </c>
      <c r="N132" s="8">
        <f t="shared" si="34"/>
        <v>0</v>
      </c>
      <c r="O132" s="9">
        <f t="shared" si="34"/>
        <v>0</v>
      </c>
      <c r="P132" s="8">
        <f t="shared" si="34"/>
        <v>0</v>
      </c>
      <c r="Q132" s="9">
        <f t="shared" si="34"/>
        <v>0</v>
      </c>
      <c r="R132" s="8">
        <f t="shared" si="34"/>
        <v>0</v>
      </c>
      <c r="S132" s="9">
        <f t="shared" si="34"/>
        <v>0</v>
      </c>
      <c r="T132" s="8">
        <f t="shared" si="33"/>
        <v>0</v>
      </c>
      <c r="U132" s="9">
        <f t="shared" si="33"/>
        <v>0</v>
      </c>
      <c r="V132" s="8">
        <f t="shared" si="33"/>
        <v>0</v>
      </c>
      <c r="W132" s="9">
        <f t="shared" si="33"/>
        <v>0</v>
      </c>
      <c r="X132" s="8">
        <f t="shared" si="33"/>
        <v>0</v>
      </c>
      <c r="Y132" s="8">
        <f t="shared" si="23"/>
        <v>0</v>
      </c>
      <c r="Z132" s="8">
        <f t="shared" si="24"/>
        <v>0</v>
      </c>
      <c r="AA132" s="9">
        <v>0</v>
      </c>
      <c r="AB132" s="8">
        <v>0</v>
      </c>
      <c r="AC132" s="9">
        <v>0</v>
      </c>
      <c r="AD132" s="8">
        <v>0</v>
      </c>
      <c r="AE132" s="9">
        <v>0</v>
      </c>
      <c r="AF132" s="8">
        <v>0</v>
      </c>
      <c r="AG132" s="9">
        <v>0</v>
      </c>
      <c r="AH132" s="8">
        <v>0</v>
      </c>
      <c r="AI132" s="9">
        <v>0</v>
      </c>
      <c r="AJ132" s="40">
        <v>0</v>
      </c>
      <c r="AK132" s="9"/>
      <c r="AL132" s="8"/>
      <c r="AM132" s="9">
        <v>0</v>
      </c>
      <c r="AN132" s="40">
        <v>0</v>
      </c>
      <c r="AO132" s="9"/>
      <c r="AP132" s="8">
        <v>0</v>
      </c>
      <c r="AQ132" s="8">
        <f t="shared" si="25"/>
        <v>0</v>
      </c>
      <c r="AR132" s="8">
        <f t="shared" si="26"/>
        <v>0</v>
      </c>
      <c r="AS132" s="9">
        <v>0</v>
      </c>
      <c r="AT132" s="8">
        <v>0</v>
      </c>
      <c r="AU132" s="9">
        <v>0</v>
      </c>
      <c r="AV132" s="8">
        <v>0</v>
      </c>
      <c r="AW132" s="9">
        <v>0</v>
      </c>
      <c r="AX132" s="8">
        <v>0</v>
      </c>
      <c r="AY132" s="9">
        <v>0</v>
      </c>
      <c r="AZ132" s="8">
        <v>0</v>
      </c>
      <c r="BA132" s="9">
        <v>0</v>
      </c>
      <c r="BB132" s="40">
        <v>0</v>
      </c>
      <c r="BC132" s="9"/>
      <c r="BD132" s="8"/>
      <c r="BE132" s="9">
        <v>0</v>
      </c>
      <c r="BF132" s="40">
        <v>0</v>
      </c>
      <c r="BG132" s="9"/>
      <c r="BH132" s="8">
        <v>0</v>
      </c>
      <c r="BI132" s="8">
        <f t="shared" si="27"/>
        <v>0</v>
      </c>
      <c r="BJ132" s="8">
        <f t="shared" si="28"/>
        <v>0</v>
      </c>
      <c r="BK132" s="9">
        <v>0</v>
      </c>
      <c r="BL132" s="8">
        <v>0</v>
      </c>
      <c r="BM132" s="9">
        <v>0</v>
      </c>
      <c r="BN132" s="8">
        <v>0</v>
      </c>
      <c r="BO132" s="9">
        <v>0</v>
      </c>
      <c r="BP132" s="8">
        <v>0</v>
      </c>
      <c r="BQ132" s="9">
        <v>0</v>
      </c>
      <c r="BR132" s="8">
        <v>0</v>
      </c>
      <c r="BS132" s="9">
        <v>0</v>
      </c>
      <c r="BT132" s="40">
        <v>0</v>
      </c>
      <c r="BU132" s="9"/>
      <c r="BV132" s="8"/>
      <c r="BW132" s="9">
        <v>0</v>
      </c>
      <c r="BX132" s="40">
        <v>0</v>
      </c>
      <c r="BY132" s="9">
        <v>0</v>
      </c>
      <c r="BZ132" s="8">
        <v>0</v>
      </c>
      <c r="CA132" s="8">
        <f t="shared" si="29"/>
        <v>0</v>
      </c>
      <c r="CB132" s="8">
        <f t="shared" si="30"/>
        <v>0</v>
      </c>
      <c r="CC132" s="9">
        <v>0</v>
      </c>
      <c r="CD132" s="8">
        <v>0</v>
      </c>
      <c r="CE132" s="9">
        <v>0</v>
      </c>
      <c r="CF132" s="8">
        <v>0</v>
      </c>
      <c r="CG132" s="9">
        <v>0</v>
      </c>
      <c r="CH132" s="8">
        <v>0</v>
      </c>
      <c r="CI132" s="9">
        <v>0</v>
      </c>
      <c r="CJ132" s="8">
        <v>0</v>
      </c>
      <c r="CK132" s="9">
        <v>0</v>
      </c>
      <c r="CL132" s="40">
        <v>0</v>
      </c>
      <c r="CM132" s="9"/>
      <c r="CN132" s="8"/>
      <c r="CO132" s="9">
        <v>0</v>
      </c>
      <c r="CP132" s="40">
        <v>0</v>
      </c>
      <c r="CQ132" s="9">
        <v>0</v>
      </c>
      <c r="CR132" s="8">
        <v>0</v>
      </c>
    </row>
    <row r="133" spans="1:96" ht="30" x14ac:dyDescent="0.25">
      <c r="A133" s="12">
        <v>105</v>
      </c>
      <c r="B133" s="18" t="s">
        <v>143</v>
      </c>
      <c r="C133" s="12">
        <v>330353</v>
      </c>
      <c r="D133" s="25" t="s">
        <v>169</v>
      </c>
      <c r="E133" s="25" t="s">
        <v>160</v>
      </c>
      <c r="F133" s="31" t="s">
        <v>170</v>
      </c>
      <c r="G133" s="8">
        <f t="shared" si="21"/>
        <v>8818013.4700000007</v>
      </c>
      <c r="H133" s="8">
        <f t="shared" si="22"/>
        <v>0</v>
      </c>
      <c r="I133" s="9">
        <f t="shared" si="34"/>
        <v>0</v>
      </c>
      <c r="J133" s="8">
        <f t="shared" si="34"/>
        <v>0</v>
      </c>
      <c r="K133" s="9">
        <f t="shared" si="34"/>
        <v>0</v>
      </c>
      <c r="L133" s="8">
        <f t="shared" si="34"/>
        <v>0</v>
      </c>
      <c r="M133" s="9">
        <f t="shared" si="34"/>
        <v>0</v>
      </c>
      <c r="N133" s="8">
        <f t="shared" si="34"/>
        <v>0</v>
      </c>
      <c r="O133" s="9">
        <f t="shared" si="34"/>
        <v>0</v>
      </c>
      <c r="P133" s="8">
        <f t="shared" si="34"/>
        <v>0</v>
      </c>
      <c r="Q133" s="9">
        <f t="shared" si="34"/>
        <v>60</v>
      </c>
      <c r="R133" s="8">
        <f t="shared" si="34"/>
        <v>8818013.4700000007</v>
      </c>
      <c r="S133" s="9">
        <f t="shared" si="34"/>
        <v>0</v>
      </c>
      <c r="T133" s="8">
        <f t="shared" si="33"/>
        <v>0</v>
      </c>
      <c r="U133" s="9">
        <f t="shared" si="33"/>
        <v>53</v>
      </c>
      <c r="V133" s="8">
        <f t="shared" si="33"/>
        <v>8578629.9100000001</v>
      </c>
      <c r="W133" s="9">
        <f t="shared" si="33"/>
        <v>0</v>
      </c>
      <c r="X133" s="8">
        <f t="shared" si="33"/>
        <v>0</v>
      </c>
      <c r="Y133" s="8">
        <f t="shared" si="23"/>
        <v>2204503.37</v>
      </c>
      <c r="Z133" s="8">
        <f t="shared" si="24"/>
        <v>0</v>
      </c>
      <c r="AA133" s="9">
        <v>0</v>
      </c>
      <c r="AB133" s="8">
        <v>0</v>
      </c>
      <c r="AC133" s="9">
        <v>0</v>
      </c>
      <c r="AD133" s="8">
        <v>0</v>
      </c>
      <c r="AE133" s="9">
        <v>0</v>
      </c>
      <c r="AF133" s="8">
        <v>0</v>
      </c>
      <c r="AG133" s="9">
        <v>0</v>
      </c>
      <c r="AH133" s="8">
        <v>0</v>
      </c>
      <c r="AI133" s="9">
        <v>15</v>
      </c>
      <c r="AJ133" s="40">
        <v>2204503.37</v>
      </c>
      <c r="AK133" s="9"/>
      <c r="AL133" s="8"/>
      <c r="AM133" s="9">
        <v>13</v>
      </c>
      <c r="AN133" s="40">
        <v>2144657.48</v>
      </c>
      <c r="AO133" s="9"/>
      <c r="AP133" s="8">
        <v>0</v>
      </c>
      <c r="AQ133" s="8">
        <f t="shared" si="25"/>
        <v>2204503.37</v>
      </c>
      <c r="AR133" s="8">
        <f t="shared" si="26"/>
        <v>0</v>
      </c>
      <c r="AS133" s="9">
        <v>0</v>
      </c>
      <c r="AT133" s="8">
        <v>0</v>
      </c>
      <c r="AU133" s="9">
        <v>0</v>
      </c>
      <c r="AV133" s="8">
        <v>0</v>
      </c>
      <c r="AW133" s="9">
        <v>0</v>
      </c>
      <c r="AX133" s="8">
        <v>0</v>
      </c>
      <c r="AY133" s="9">
        <v>0</v>
      </c>
      <c r="AZ133" s="8">
        <v>0</v>
      </c>
      <c r="BA133" s="9">
        <v>15</v>
      </c>
      <c r="BB133" s="40">
        <v>2204503.37</v>
      </c>
      <c r="BC133" s="9"/>
      <c r="BD133" s="8"/>
      <c r="BE133" s="9">
        <v>13</v>
      </c>
      <c r="BF133" s="40">
        <v>2144657.48</v>
      </c>
      <c r="BG133" s="9"/>
      <c r="BH133" s="8">
        <v>0</v>
      </c>
      <c r="BI133" s="8">
        <f t="shared" si="27"/>
        <v>2204503.37</v>
      </c>
      <c r="BJ133" s="8">
        <f t="shared" si="28"/>
        <v>0</v>
      </c>
      <c r="BK133" s="9">
        <v>0</v>
      </c>
      <c r="BL133" s="8">
        <v>0</v>
      </c>
      <c r="BM133" s="9">
        <v>0</v>
      </c>
      <c r="BN133" s="8">
        <v>0</v>
      </c>
      <c r="BO133" s="9">
        <v>0</v>
      </c>
      <c r="BP133" s="8">
        <v>0</v>
      </c>
      <c r="BQ133" s="9">
        <v>0</v>
      </c>
      <c r="BR133" s="8">
        <v>0</v>
      </c>
      <c r="BS133" s="9">
        <v>15</v>
      </c>
      <c r="BT133" s="40">
        <v>2204503.37</v>
      </c>
      <c r="BU133" s="9"/>
      <c r="BV133" s="8"/>
      <c r="BW133" s="9">
        <v>13</v>
      </c>
      <c r="BX133" s="40">
        <v>2144657.48</v>
      </c>
      <c r="BY133" s="9">
        <v>0</v>
      </c>
      <c r="BZ133" s="8">
        <v>0</v>
      </c>
      <c r="CA133" s="8">
        <f t="shared" si="29"/>
        <v>2204503.36</v>
      </c>
      <c r="CB133" s="8">
        <f t="shared" si="30"/>
        <v>0</v>
      </c>
      <c r="CC133" s="9">
        <v>0</v>
      </c>
      <c r="CD133" s="8">
        <v>0</v>
      </c>
      <c r="CE133" s="9">
        <v>0</v>
      </c>
      <c r="CF133" s="8">
        <v>0</v>
      </c>
      <c r="CG133" s="9">
        <v>0</v>
      </c>
      <c r="CH133" s="8">
        <v>0</v>
      </c>
      <c r="CI133" s="9">
        <v>0</v>
      </c>
      <c r="CJ133" s="8">
        <v>0</v>
      </c>
      <c r="CK133" s="9">
        <v>15</v>
      </c>
      <c r="CL133" s="40">
        <v>2204503.36</v>
      </c>
      <c r="CM133" s="9"/>
      <c r="CN133" s="8"/>
      <c r="CO133" s="9">
        <v>14</v>
      </c>
      <c r="CP133" s="40">
        <v>2144657.4700000002</v>
      </c>
      <c r="CQ133" s="9">
        <v>0</v>
      </c>
      <c r="CR133" s="8">
        <v>0</v>
      </c>
    </row>
    <row r="134" spans="1:96" x14ac:dyDescent="0.25">
      <c r="A134" s="12"/>
      <c r="B134" s="17" t="s">
        <v>102</v>
      </c>
      <c r="C134" s="12"/>
      <c r="D134" s="25"/>
      <c r="E134" s="26" t="s">
        <v>160</v>
      </c>
      <c r="F134" s="31"/>
      <c r="G134" s="8">
        <f t="shared" si="21"/>
        <v>0</v>
      </c>
      <c r="H134" s="8">
        <f t="shared" si="22"/>
        <v>0</v>
      </c>
      <c r="I134" s="9">
        <f t="shared" si="34"/>
        <v>0</v>
      </c>
      <c r="J134" s="8">
        <f t="shared" si="34"/>
        <v>0</v>
      </c>
      <c r="K134" s="9">
        <f t="shared" si="34"/>
        <v>0</v>
      </c>
      <c r="L134" s="8">
        <f t="shared" si="34"/>
        <v>0</v>
      </c>
      <c r="M134" s="9">
        <f t="shared" si="34"/>
        <v>0</v>
      </c>
      <c r="N134" s="8">
        <f t="shared" si="34"/>
        <v>0</v>
      </c>
      <c r="O134" s="9">
        <f t="shared" si="34"/>
        <v>0</v>
      </c>
      <c r="P134" s="8">
        <f t="shared" si="34"/>
        <v>0</v>
      </c>
      <c r="Q134" s="9">
        <f t="shared" si="34"/>
        <v>0</v>
      </c>
      <c r="R134" s="8">
        <f t="shared" si="34"/>
        <v>0</v>
      </c>
      <c r="S134" s="9">
        <f t="shared" si="34"/>
        <v>0</v>
      </c>
      <c r="T134" s="8">
        <f t="shared" si="33"/>
        <v>0</v>
      </c>
      <c r="U134" s="9">
        <f t="shared" si="33"/>
        <v>0</v>
      </c>
      <c r="V134" s="8">
        <f t="shared" si="33"/>
        <v>0</v>
      </c>
      <c r="W134" s="9">
        <f t="shared" si="33"/>
        <v>0</v>
      </c>
      <c r="X134" s="8">
        <f t="shared" si="33"/>
        <v>0</v>
      </c>
      <c r="Y134" s="8">
        <f t="shared" si="23"/>
        <v>0</v>
      </c>
      <c r="Z134" s="8">
        <f t="shared" si="24"/>
        <v>0</v>
      </c>
      <c r="AA134" s="9">
        <v>0</v>
      </c>
      <c r="AB134" s="8">
        <v>0</v>
      </c>
      <c r="AC134" s="9">
        <v>0</v>
      </c>
      <c r="AD134" s="8">
        <v>0</v>
      </c>
      <c r="AE134" s="9">
        <v>0</v>
      </c>
      <c r="AF134" s="8">
        <v>0</v>
      </c>
      <c r="AG134" s="9">
        <v>0</v>
      </c>
      <c r="AH134" s="8">
        <v>0</v>
      </c>
      <c r="AI134" s="9">
        <v>0</v>
      </c>
      <c r="AJ134" s="40">
        <v>0</v>
      </c>
      <c r="AK134" s="9"/>
      <c r="AL134" s="8"/>
      <c r="AM134" s="9">
        <v>0</v>
      </c>
      <c r="AN134" s="40">
        <v>0</v>
      </c>
      <c r="AO134" s="9"/>
      <c r="AP134" s="8">
        <v>0</v>
      </c>
      <c r="AQ134" s="8">
        <f t="shared" si="25"/>
        <v>0</v>
      </c>
      <c r="AR134" s="8">
        <f t="shared" si="26"/>
        <v>0</v>
      </c>
      <c r="AS134" s="9">
        <v>0</v>
      </c>
      <c r="AT134" s="8">
        <v>0</v>
      </c>
      <c r="AU134" s="9">
        <v>0</v>
      </c>
      <c r="AV134" s="8">
        <v>0</v>
      </c>
      <c r="AW134" s="9">
        <v>0</v>
      </c>
      <c r="AX134" s="8">
        <v>0</v>
      </c>
      <c r="AY134" s="9">
        <v>0</v>
      </c>
      <c r="AZ134" s="8">
        <v>0</v>
      </c>
      <c r="BA134" s="9">
        <v>0</v>
      </c>
      <c r="BB134" s="40">
        <v>0</v>
      </c>
      <c r="BC134" s="9"/>
      <c r="BD134" s="8"/>
      <c r="BE134" s="9">
        <v>0</v>
      </c>
      <c r="BF134" s="40">
        <v>0</v>
      </c>
      <c r="BG134" s="9"/>
      <c r="BH134" s="8">
        <v>0</v>
      </c>
      <c r="BI134" s="8">
        <f t="shared" si="27"/>
        <v>0</v>
      </c>
      <c r="BJ134" s="8">
        <f t="shared" si="28"/>
        <v>0</v>
      </c>
      <c r="BK134" s="9">
        <v>0</v>
      </c>
      <c r="BL134" s="8">
        <v>0</v>
      </c>
      <c r="BM134" s="9">
        <v>0</v>
      </c>
      <c r="BN134" s="8">
        <v>0</v>
      </c>
      <c r="BO134" s="9">
        <v>0</v>
      </c>
      <c r="BP134" s="8">
        <v>0</v>
      </c>
      <c r="BQ134" s="9">
        <v>0</v>
      </c>
      <c r="BR134" s="8">
        <v>0</v>
      </c>
      <c r="BS134" s="9">
        <v>0</v>
      </c>
      <c r="BT134" s="40">
        <v>0</v>
      </c>
      <c r="BU134" s="9"/>
      <c r="BV134" s="8"/>
      <c r="BW134" s="9">
        <v>0</v>
      </c>
      <c r="BX134" s="40">
        <v>0</v>
      </c>
      <c r="BY134" s="9">
        <v>0</v>
      </c>
      <c r="BZ134" s="8">
        <v>0</v>
      </c>
      <c r="CA134" s="8">
        <f t="shared" si="29"/>
        <v>0</v>
      </c>
      <c r="CB134" s="8">
        <f t="shared" si="30"/>
        <v>0</v>
      </c>
      <c r="CC134" s="9">
        <v>0</v>
      </c>
      <c r="CD134" s="8">
        <v>0</v>
      </c>
      <c r="CE134" s="9">
        <v>0</v>
      </c>
      <c r="CF134" s="8">
        <v>0</v>
      </c>
      <c r="CG134" s="9">
        <v>0</v>
      </c>
      <c r="CH134" s="8">
        <v>0</v>
      </c>
      <c r="CI134" s="9">
        <v>0</v>
      </c>
      <c r="CJ134" s="8">
        <v>0</v>
      </c>
      <c r="CK134" s="9">
        <v>0</v>
      </c>
      <c r="CL134" s="40">
        <v>0</v>
      </c>
      <c r="CM134" s="9"/>
      <c r="CN134" s="8"/>
      <c r="CO134" s="9">
        <v>0</v>
      </c>
      <c r="CP134" s="40">
        <v>0</v>
      </c>
      <c r="CQ134" s="9">
        <v>0</v>
      </c>
      <c r="CR134" s="8">
        <v>0</v>
      </c>
    </row>
    <row r="135" spans="1:96" ht="30" x14ac:dyDescent="0.25">
      <c r="A135" s="12">
        <v>106</v>
      </c>
      <c r="B135" s="18" t="s">
        <v>144</v>
      </c>
      <c r="C135" s="12">
        <v>330363</v>
      </c>
      <c r="D135" s="25" t="s">
        <v>174</v>
      </c>
      <c r="E135" s="25" t="s">
        <v>160</v>
      </c>
      <c r="F135" s="31" t="s">
        <v>175</v>
      </c>
      <c r="G135" s="8">
        <f t="shared" si="21"/>
        <v>16648897.640000001</v>
      </c>
      <c r="H135" s="8">
        <f t="shared" si="22"/>
        <v>2750552.17</v>
      </c>
      <c r="I135" s="9">
        <f t="shared" si="34"/>
        <v>5038</v>
      </c>
      <c r="J135" s="8">
        <f t="shared" si="34"/>
        <v>1863013.87</v>
      </c>
      <c r="K135" s="9">
        <f t="shared" si="34"/>
        <v>135</v>
      </c>
      <c r="L135" s="8">
        <f t="shared" si="34"/>
        <v>58813.279999999999</v>
      </c>
      <c r="M135" s="9">
        <f t="shared" si="34"/>
        <v>2435</v>
      </c>
      <c r="N135" s="8">
        <f t="shared" si="34"/>
        <v>828725.02</v>
      </c>
      <c r="O135" s="9">
        <f t="shared" si="34"/>
        <v>189</v>
      </c>
      <c r="P135" s="8">
        <f t="shared" si="34"/>
        <v>2993420.05</v>
      </c>
      <c r="Q135" s="9">
        <f t="shared" si="34"/>
        <v>233</v>
      </c>
      <c r="R135" s="8">
        <f t="shared" si="34"/>
        <v>10036373.039999999</v>
      </c>
      <c r="S135" s="9">
        <f t="shared" si="34"/>
        <v>233</v>
      </c>
      <c r="T135" s="8">
        <f t="shared" si="33"/>
        <v>12091248.83</v>
      </c>
      <c r="U135" s="9">
        <f t="shared" si="33"/>
        <v>0</v>
      </c>
      <c r="V135" s="8">
        <f t="shared" si="33"/>
        <v>0</v>
      </c>
      <c r="W135" s="9">
        <f t="shared" si="33"/>
        <v>585</v>
      </c>
      <c r="X135" s="8">
        <f t="shared" si="33"/>
        <v>868552.38</v>
      </c>
      <c r="Y135" s="8">
        <f t="shared" si="23"/>
        <v>4205550.66</v>
      </c>
      <c r="Z135" s="8">
        <f t="shared" si="24"/>
        <v>700206.79</v>
      </c>
      <c r="AA135" s="9">
        <v>1260</v>
      </c>
      <c r="AB135" s="8">
        <v>472666.28</v>
      </c>
      <c r="AC135" s="9">
        <v>34</v>
      </c>
      <c r="AD135" s="8">
        <v>14703.32</v>
      </c>
      <c r="AE135" s="9">
        <v>609</v>
      </c>
      <c r="AF135" s="8">
        <v>212837.19</v>
      </c>
      <c r="AG135" s="9">
        <v>47</v>
      </c>
      <c r="AH135" s="8">
        <v>748355.01</v>
      </c>
      <c r="AI135" s="9">
        <v>58</v>
      </c>
      <c r="AJ135" s="40">
        <v>2509093.2599999998</v>
      </c>
      <c r="AK135" s="9">
        <v>58</v>
      </c>
      <c r="AL135" s="8">
        <v>3022812.21</v>
      </c>
      <c r="AM135" s="9">
        <v>0</v>
      </c>
      <c r="AN135" s="40">
        <v>0</v>
      </c>
      <c r="AO135" s="9">
        <v>146</v>
      </c>
      <c r="AP135" s="8">
        <v>247895.6</v>
      </c>
      <c r="AQ135" s="8">
        <f t="shared" si="25"/>
        <v>4164540.66</v>
      </c>
      <c r="AR135" s="8">
        <f t="shared" si="26"/>
        <v>700206.79</v>
      </c>
      <c r="AS135" s="9">
        <v>1260</v>
      </c>
      <c r="AT135" s="8">
        <v>472666.28</v>
      </c>
      <c r="AU135" s="9">
        <v>34</v>
      </c>
      <c r="AV135" s="8">
        <v>14703.32</v>
      </c>
      <c r="AW135" s="9">
        <v>609</v>
      </c>
      <c r="AX135" s="8">
        <v>212837.19</v>
      </c>
      <c r="AY135" s="9">
        <v>47</v>
      </c>
      <c r="AZ135" s="8">
        <v>748355.01</v>
      </c>
      <c r="BA135" s="9">
        <v>58</v>
      </c>
      <c r="BB135" s="40">
        <v>2509093.2599999998</v>
      </c>
      <c r="BC135" s="9">
        <v>58</v>
      </c>
      <c r="BD135" s="8">
        <v>3022812.21</v>
      </c>
      <c r="BE135" s="9">
        <v>0</v>
      </c>
      <c r="BF135" s="40">
        <v>0</v>
      </c>
      <c r="BG135" s="9">
        <v>146</v>
      </c>
      <c r="BH135" s="8">
        <v>206885.6</v>
      </c>
      <c r="BI135" s="8">
        <f t="shared" si="27"/>
        <v>4164540.65</v>
      </c>
      <c r="BJ135" s="8">
        <f t="shared" si="28"/>
        <v>700206.79</v>
      </c>
      <c r="BK135" s="9">
        <v>1260</v>
      </c>
      <c r="BL135" s="8">
        <v>472666.28</v>
      </c>
      <c r="BM135" s="9">
        <v>34</v>
      </c>
      <c r="BN135" s="8">
        <v>14703.32</v>
      </c>
      <c r="BO135" s="9">
        <v>609</v>
      </c>
      <c r="BP135" s="8">
        <v>212837.19</v>
      </c>
      <c r="BQ135" s="9">
        <v>47</v>
      </c>
      <c r="BR135" s="8">
        <v>748355.01</v>
      </c>
      <c r="BS135" s="9">
        <v>58</v>
      </c>
      <c r="BT135" s="40">
        <v>2509093.2599999998</v>
      </c>
      <c r="BU135" s="9">
        <v>58</v>
      </c>
      <c r="BV135" s="8">
        <v>3022812.21</v>
      </c>
      <c r="BW135" s="9">
        <v>0</v>
      </c>
      <c r="BX135" s="40">
        <v>0</v>
      </c>
      <c r="BY135" s="9">
        <v>146</v>
      </c>
      <c r="BZ135" s="8">
        <v>206885.59</v>
      </c>
      <c r="CA135" s="8">
        <f t="shared" si="29"/>
        <v>4114265.67</v>
      </c>
      <c r="CB135" s="8">
        <f t="shared" si="30"/>
        <v>649931.80000000005</v>
      </c>
      <c r="CC135" s="9">
        <v>1258</v>
      </c>
      <c r="CD135" s="8">
        <v>445015.03</v>
      </c>
      <c r="CE135" s="9">
        <v>33</v>
      </c>
      <c r="CF135" s="8">
        <v>14703.32</v>
      </c>
      <c r="CG135" s="9">
        <v>608</v>
      </c>
      <c r="CH135" s="8">
        <v>190213.45</v>
      </c>
      <c r="CI135" s="9">
        <v>48</v>
      </c>
      <c r="CJ135" s="8">
        <v>748355.02</v>
      </c>
      <c r="CK135" s="9">
        <v>59</v>
      </c>
      <c r="CL135" s="40">
        <v>2509093.2599999998</v>
      </c>
      <c r="CM135" s="9">
        <v>59</v>
      </c>
      <c r="CN135" s="8">
        <v>3022812.2</v>
      </c>
      <c r="CO135" s="9"/>
      <c r="CP135" s="40">
        <v>0</v>
      </c>
      <c r="CQ135" s="9">
        <v>147</v>
      </c>
      <c r="CR135" s="8">
        <v>206885.59</v>
      </c>
    </row>
    <row r="136" spans="1:96" x14ac:dyDescent="0.25">
      <c r="A136" s="12">
        <v>107</v>
      </c>
      <c r="B136" s="18" t="s">
        <v>181</v>
      </c>
      <c r="C136" s="12">
        <v>330422</v>
      </c>
      <c r="D136" s="25" t="s">
        <v>178</v>
      </c>
      <c r="E136" s="25" t="s">
        <v>161</v>
      </c>
      <c r="F136" s="31" t="s">
        <v>175</v>
      </c>
      <c r="G136" s="8">
        <f t="shared" si="21"/>
        <v>0</v>
      </c>
      <c r="H136" s="8">
        <f t="shared" si="22"/>
        <v>0</v>
      </c>
      <c r="I136" s="9">
        <f t="shared" si="34"/>
        <v>0</v>
      </c>
      <c r="J136" s="8">
        <f t="shared" si="34"/>
        <v>0</v>
      </c>
      <c r="K136" s="9">
        <f t="shared" si="34"/>
        <v>0</v>
      </c>
      <c r="L136" s="8">
        <f t="shared" si="34"/>
        <v>0</v>
      </c>
      <c r="M136" s="9">
        <f t="shared" si="34"/>
        <v>0</v>
      </c>
      <c r="N136" s="8">
        <f t="shared" si="34"/>
        <v>0</v>
      </c>
      <c r="O136" s="9">
        <f t="shared" si="34"/>
        <v>0</v>
      </c>
      <c r="P136" s="8">
        <f t="shared" si="34"/>
        <v>0</v>
      </c>
      <c r="Q136" s="9">
        <f t="shared" si="34"/>
        <v>0</v>
      </c>
      <c r="R136" s="8">
        <f t="shared" si="34"/>
        <v>0</v>
      </c>
      <c r="S136" s="9">
        <f t="shared" si="34"/>
        <v>0</v>
      </c>
      <c r="T136" s="8">
        <f t="shared" si="33"/>
        <v>0</v>
      </c>
      <c r="U136" s="9">
        <f t="shared" si="33"/>
        <v>0</v>
      </c>
      <c r="V136" s="8">
        <f t="shared" si="33"/>
        <v>0</v>
      </c>
      <c r="W136" s="9">
        <f t="shared" si="33"/>
        <v>0</v>
      </c>
      <c r="X136" s="8">
        <f t="shared" si="33"/>
        <v>0</v>
      </c>
      <c r="Y136" s="8">
        <f t="shared" si="23"/>
        <v>0</v>
      </c>
      <c r="Z136" s="8">
        <f t="shared" si="24"/>
        <v>0</v>
      </c>
      <c r="AA136" s="9">
        <v>0</v>
      </c>
      <c r="AB136" s="8">
        <v>0</v>
      </c>
      <c r="AC136" s="9">
        <v>0</v>
      </c>
      <c r="AD136" s="8">
        <v>0</v>
      </c>
      <c r="AE136" s="9">
        <v>0</v>
      </c>
      <c r="AF136" s="8">
        <v>0</v>
      </c>
      <c r="AG136" s="9">
        <v>0</v>
      </c>
      <c r="AH136" s="8">
        <v>0</v>
      </c>
      <c r="AI136" s="9">
        <v>0</v>
      </c>
      <c r="AJ136" s="40">
        <v>0</v>
      </c>
      <c r="AK136" s="9"/>
      <c r="AL136" s="8"/>
      <c r="AM136" s="9">
        <v>0</v>
      </c>
      <c r="AN136" s="40">
        <v>0</v>
      </c>
      <c r="AO136" s="9"/>
      <c r="AP136" s="8"/>
      <c r="AQ136" s="8">
        <f t="shared" si="25"/>
        <v>0</v>
      </c>
      <c r="AR136" s="8">
        <f t="shared" si="26"/>
        <v>0</v>
      </c>
      <c r="AS136" s="9">
        <v>0</v>
      </c>
      <c r="AT136" s="8">
        <v>0</v>
      </c>
      <c r="AU136" s="9">
        <v>0</v>
      </c>
      <c r="AV136" s="8">
        <v>0</v>
      </c>
      <c r="AW136" s="9">
        <v>0</v>
      </c>
      <c r="AX136" s="8">
        <v>0</v>
      </c>
      <c r="AY136" s="9">
        <v>0</v>
      </c>
      <c r="AZ136" s="8">
        <v>0</v>
      </c>
      <c r="BA136" s="9">
        <v>0</v>
      </c>
      <c r="BB136" s="40">
        <v>0</v>
      </c>
      <c r="BC136" s="9"/>
      <c r="BD136" s="8"/>
      <c r="BE136" s="9">
        <v>0</v>
      </c>
      <c r="BF136" s="40">
        <v>0</v>
      </c>
      <c r="BG136" s="9"/>
      <c r="BH136" s="8"/>
      <c r="BI136" s="8">
        <f t="shared" si="27"/>
        <v>0</v>
      </c>
      <c r="BJ136" s="8">
        <f t="shared" si="28"/>
        <v>0</v>
      </c>
      <c r="BK136" s="9">
        <v>0</v>
      </c>
      <c r="BL136" s="8">
        <v>0</v>
      </c>
      <c r="BM136" s="9">
        <v>0</v>
      </c>
      <c r="BN136" s="8">
        <v>0</v>
      </c>
      <c r="BO136" s="9">
        <v>0</v>
      </c>
      <c r="BP136" s="8">
        <v>0</v>
      </c>
      <c r="BQ136" s="9">
        <v>0</v>
      </c>
      <c r="BR136" s="8">
        <v>0</v>
      </c>
      <c r="BS136" s="9">
        <v>0</v>
      </c>
      <c r="BT136" s="40">
        <v>0</v>
      </c>
      <c r="BU136" s="9"/>
      <c r="BV136" s="8"/>
      <c r="BW136" s="9">
        <v>0</v>
      </c>
      <c r="BX136" s="40">
        <v>0</v>
      </c>
      <c r="BY136" s="9"/>
      <c r="BZ136" s="8"/>
      <c r="CA136" s="8">
        <f t="shared" si="29"/>
        <v>0</v>
      </c>
      <c r="CB136" s="8">
        <f t="shared" si="30"/>
        <v>0</v>
      </c>
      <c r="CC136" s="9">
        <v>0</v>
      </c>
      <c r="CD136" s="8">
        <v>0</v>
      </c>
      <c r="CE136" s="9">
        <v>0</v>
      </c>
      <c r="CF136" s="8">
        <v>0</v>
      </c>
      <c r="CG136" s="9">
        <v>0</v>
      </c>
      <c r="CH136" s="8">
        <v>0</v>
      </c>
      <c r="CI136" s="9">
        <v>0</v>
      </c>
      <c r="CJ136" s="8">
        <v>0</v>
      </c>
      <c r="CK136" s="9">
        <v>0</v>
      </c>
      <c r="CL136" s="40">
        <v>0</v>
      </c>
      <c r="CM136" s="9"/>
      <c r="CN136" s="8"/>
      <c r="CO136" s="9">
        <v>0</v>
      </c>
      <c r="CP136" s="40">
        <v>0</v>
      </c>
      <c r="CQ136" s="9"/>
      <c r="CR136" s="8"/>
    </row>
    <row r="137" spans="1:96" x14ac:dyDescent="0.25">
      <c r="A137" s="12"/>
      <c r="B137" s="17" t="s">
        <v>103</v>
      </c>
      <c r="C137" s="12"/>
      <c r="D137" s="25"/>
      <c r="E137" s="26"/>
      <c r="F137" s="31"/>
      <c r="G137" s="8">
        <f t="shared" si="21"/>
        <v>0</v>
      </c>
      <c r="H137" s="8">
        <f t="shared" si="22"/>
        <v>0</v>
      </c>
      <c r="I137" s="9">
        <f t="shared" si="34"/>
        <v>0</v>
      </c>
      <c r="J137" s="8">
        <f t="shared" si="34"/>
        <v>0</v>
      </c>
      <c r="K137" s="9">
        <f t="shared" si="34"/>
        <v>0</v>
      </c>
      <c r="L137" s="8">
        <f t="shared" si="34"/>
        <v>0</v>
      </c>
      <c r="M137" s="9">
        <f t="shared" si="34"/>
        <v>0</v>
      </c>
      <c r="N137" s="8">
        <f t="shared" si="34"/>
        <v>0</v>
      </c>
      <c r="O137" s="9">
        <f t="shared" si="34"/>
        <v>0</v>
      </c>
      <c r="P137" s="8">
        <f t="shared" si="34"/>
        <v>0</v>
      </c>
      <c r="Q137" s="9">
        <f t="shared" si="34"/>
        <v>0</v>
      </c>
      <c r="R137" s="8">
        <f t="shared" si="34"/>
        <v>0</v>
      </c>
      <c r="S137" s="9">
        <f t="shared" si="34"/>
        <v>0</v>
      </c>
      <c r="T137" s="8">
        <f t="shared" si="33"/>
        <v>0</v>
      </c>
      <c r="U137" s="9">
        <f t="shared" si="33"/>
        <v>0</v>
      </c>
      <c r="V137" s="8">
        <f t="shared" si="33"/>
        <v>0</v>
      </c>
      <c r="W137" s="9">
        <f t="shared" si="33"/>
        <v>0</v>
      </c>
      <c r="X137" s="8">
        <f t="shared" si="33"/>
        <v>0</v>
      </c>
      <c r="Y137" s="8">
        <f t="shared" si="23"/>
        <v>0</v>
      </c>
      <c r="Z137" s="8">
        <f t="shared" si="24"/>
        <v>0</v>
      </c>
      <c r="AA137" s="9">
        <v>0</v>
      </c>
      <c r="AB137" s="8">
        <v>0</v>
      </c>
      <c r="AC137" s="9">
        <v>0</v>
      </c>
      <c r="AD137" s="8">
        <v>0</v>
      </c>
      <c r="AE137" s="9">
        <v>0</v>
      </c>
      <c r="AF137" s="8">
        <v>0</v>
      </c>
      <c r="AG137" s="9">
        <v>0</v>
      </c>
      <c r="AH137" s="8">
        <v>0</v>
      </c>
      <c r="AI137" s="9">
        <v>0</v>
      </c>
      <c r="AJ137" s="40">
        <v>0</v>
      </c>
      <c r="AK137" s="9"/>
      <c r="AL137" s="8"/>
      <c r="AM137" s="9">
        <v>0</v>
      </c>
      <c r="AN137" s="40">
        <v>0</v>
      </c>
      <c r="AO137" s="9"/>
      <c r="AP137" s="8"/>
      <c r="AQ137" s="8">
        <f t="shared" si="25"/>
        <v>0</v>
      </c>
      <c r="AR137" s="8">
        <f t="shared" si="26"/>
        <v>0</v>
      </c>
      <c r="AS137" s="9">
        <v>0</v>
      </c>
      <c r="AT137" s="8">
        <v>0</v>
      </c>
      <c r="AU137" s="9">
        <v>0</v>
      </c>
      <c r="AV137" s="8">
        <v>0</v>
      </c>
      <c r="AW137" s="9">
        <v>0</v>
      </c>
      <c r="AX137" s="8">
        <v>0</v>
      </c>
      <c r="AY137" s="9">
        <v>0</v>
      </c>
      <c r="AZ137" s="8">
        <v>0</v>
      </c>
      <c r="BA137" s="9">
        <v>0</v>
      </c>
      <c r="BB137" s="40">
        <v>0</v>
      </c>
      <c r="BC137" s="9"/>
      <c r="BD137" s="8"/>
      <c r="BE137" s="9">
        <v>0</v>
      </c>
      <c r="BF137" s="40">
        <v>0</v>
      </c>
      <c r="BG137" s="9"/>
      <c r="BH137" s="8"/>
      <c r="BI137" s="8">
        <f t="shared" si="27"/>
        <v>0</v>
      </c>
      <c r="BJ137" s="8">
        <f t="shared" si="28"/>
        <v>0</v>
      </c>
      <c r="BK137" s="9">
        <v>0</v>
      </c>
      <c r="BL137" s="8">
        <v>0</v>
      </c>
      <c r="BM137" s="9">
        <v>0</v>
      </c>
      <c r="BN137" s="8">
        <v>0</v>
      </c>
      <c r="BO137" s="9">
        <v>0</v>
      </c>
      <c r="BP137" s="8">
        <v>0</v>
      </c>
      <c r="BQ137" s="9">
        <v>0</v>
      </c>
      <c r="BR137" s="8">
        <v>0</v>
      </c>
      <c r="BS137" s="9">
        <v>0</v>
      </c>
      <c r="BT137" s="40">
        <v>0</v>
      </c>
      <c r="BU137" s="9"/>
      <c r="BV137" s="8"/>
      <c r="BW137" s="9">
        <v>0</v>
      </c>
      <c r="BX137" s="40">
        <v>0</v>
      </c>
      <c r="BY137" s="9"/>
      <c r="BZ137" s="8"/>
      <c r="CA137" s="8">
        <f t="shared" si="29"/>
        <v>0</v>
      </c>
      <c r="CB137" s="8">
        <f t="shared" si="30"/>
        <v>0</v>
      </c>
      <c r="CC137" s="9">
        <v>0</v>
      </c>
      <c r="CD137" s="8">
        <v>0</v>
      </c>
      <c r="CE137" s="9">
        <v>0</v>
      </c>
      <c r="CF137" s="8">
        <v>0</v>
      </c>
      <c r="CG137" s="9">
        <v>0</v>
      </c>
      <c r="CH137" s="8">
        <v>0</v>
      </c>
      <c r="CI137" s="9">
        <v>0</v>
      </c>
      <c r="CJ137" s="8">
        <v>0</v>
      </c>
      <c r="CK137" s="9">
        <v>0</v>
      </c>
      <c r="CL137" s="40">
        <v>0</v>
      </c>
      <c r="CM137" s="9"/>
      <c r="CN137" s="8"/>
      <c r="CO137" s="9">
        <v>0</v>
      </c>
      <c r="CP137" s="40">
        <v>0</v>
      </c>
      <c r="CQ137" s="9"/>
      <c r="CR137" s="8"/>
    </row>
    <row r="138" spans="1:96" x14ac:dyDescent="0.25">
      <c r="A138" s="12">
        <v>108</v>
      </c>
      <c r="B138" s="18" t="s">
        <v>182</v>
      </c>
      <c r="C138" s="12">
        <v>330426</v>
      </c>
      <c r="D138" s="25" t="s">
        <v>178</v>
      </c>
      <c r="E138" s="25" t="s">
        <v>161</v>
      </c>
      <c r="F138" s="31" t="s">
        <v>165</v>
      </c>
      <c r="G138" s="8">
        <f t="shared" si="21"/>
        <v>0</v>
      </c>
      <c r="H138" s="8">
        <f t="shared" si="22"/>
        <v>0</v>
      </c>
      <c r="I138" s="9">
        <f t="shared" si="34"/>
        <v>0</v>
      </c>
      <c r="J138" s="8">
        <f t="shared" si="34"/>
        <v>0</v>
      </c>
      <c r="K138" s="9">
        <f t="shared" si="34"/>
        <v>0</v>
      </c>
      <c r="L138" s="8">
        <f t="shared" si="34"/>
        <v>0</v>
      </c>
      <c r="M138" s="9">
        <f t="shared" si="34"/>
        <v>0</v>
      </c>
      <c r="N138" s="8">
        <f t="shared" si="34"/>
        <v>0</v>
      </c>
      <c r="O138" s="9">
        <f t="shared" si="34"/>
        <v>0</v>
      </c>
      <c r="P138" s="8">
        <f t="shared" si="34"/>
        <v>0</v>
      </c>
      <c r="Q138" s="9">
        <f t="shared" si="34"/>
        <v>0</v>
      </c>
      <c r="R138" s="8">
        <f t="shared" si="34"/>
        <v>0</v>
      </c>
      <c r="S138" s="9">
        <f t="shared" si="34"/>
        <v>0</v>
      </c>
      <c r="T138" s="8">
        <f t="shared" si="33"/>
        <v>0</v>
      </c>
      <c r="U138" s="9">
        <f t="shared" si="33"/>
        <v>0</v>
      </c>
      <c r="V138" s="8">
        <f t="shared" si="33"/>
        <v>0</v>
      </c>
      <c r="W138" s="9">
        <f t="shared" si="33"/>
        <v>0</v>
      </c>
      <c r="X138" s="8">
        <f t="shared" si="33"/>
        <v>0</v>
      </c>
      <c r="Y138" s="8">
        <f t="shared" si="23"/>
        <v>0</v>
      </c>
      <c r="Z138" s="8">
        <f t="shared" si="24"/>
        <v>0</v>
      </c>
      <c r="AA138" s="9">
        <v>0</v>
      </c>
      <c r="AB138" s="8">
        <v>0</v>
      </c>
      <c r="AC138" s="9">
        <v>0</v>
      </c>
      <c r="AD138" s="8">
        <v>0</v>
      </c>
      <c r="AE138" s="9">
        <v>0</v>
      </c>
      <c r="AF138" s="8">
        <v>0</v>
      </c>
      <c r="AG138" s="9">
        <v>0</v>
      </c>
      <c r="AH138" s="8">
        <v>0</v>
      </c>
      <c r="AI138" s="9">
        <v>0</v>
      </c>
      <c r="AJ138" s="40">
        <v>0</v>
      </c>
      <c r="AK138" s="9"/>
      <c r="AL138" s="8"/>
      <c r="AM138" s="9">
        <v>0</v>
      </c>
      <c r="AN138" s="40">
        <v>0</v>
      </c>
      <c r="AO138" s="9"/>
      <c r="AP138" s="8"/>
      <c r="AQ138" s="8">
        <f t="shared" si="25"/>
        <v>0</v>
      </c>
      <c r="AR138" s="8">
        <f t="shared" si="26"/>
        <v>0</v>
      </c>
      <c r="AS138" s="9">
        <v>0</v>
      </c>
      <c r="AT138" s="8">
        <v>0</v>
      </c>
      <c r="AU138" s="9">
        <v>0</v>
      </c>
      <c r="AV138" s="8">
        <v>0</v>
      </c>
      <c r="AW138" s="9">
        <v>0</v>
      </c>
      <c r="AX138" s="8">
        <v>0</v>
      </c>
      <c r="AY138" s="9">
        <v>0</v>
      </c>
      <c r="AZ138" s="8">
        <v>0</v>
      </c>
      <c r="BA138" s="9">
        <v>0</v>
      </c>
      <c r="BB138" s="40">
        <v>0</v>
      </c>
      <c r="BC138" s="9"/>
      <c r="BD138" s="8"/>
      <c r="BE138" s="9">
        <v>0</v>
      </c>
      <c r="BF138" s="40">
        <v>0</v>
      </c>
      <c r="BG138" s="9"/>
      <c r="BH138" s="8"/>
      <c r="BI138" s="8">
        <f t="shared" si="27"/>
        <v>0</v>
      </c>
      <c r="BJ138" s="8">
        <f t="shared" si="28"/>
        <v>0</v>
      </c>
      <c r="BK138" s="9">
        <v>0</v>
      </c>
      <c r="BL138" s="8">
        <v>0</v>
      </c>
      <c r="BM138" s="9">
        <v>0</v>
      </c>
      <c r="BN138" s="8">
        <v>0</v>
      </c>
      <c r="BO138" s="9">
        <v>0</v>
      </c>
      <c r="BP138" s="8">
        <v>0</v>
      </c>
      <c r="BQ138" s="9">
        <v>0</v>
      </c>
      <c r="BR138" s="8">
        <v>0</v>
      </c>
      <c r="BS138" s="9">
        <v>0</v>
      </c>
      <c r="BT138" s="40">
        <v>0</v>
      </c>
      <c r="BU138" s="9"/>
      <c r="BV138" s="8"/>
      <c r="BW138" s="9">
        <v>0</v>
      </c>
      <c r="BX138" s="40">
        <v>0</v>
      </c>
      <c r="BY138" s="9"/>
      <c r="BZ138" s="8"/>
      <c r="CA138" s="8">
        <f t="shared" si="29"/>
        <v>0</v>
      </c>
      <c r="CB138" s="8">
        <f t="shared" si="30"/>
        <v>0</v>
      </c>
      <c r="CC138" s="9">
        <v>0</v>
      </c>
      <c r="CD138" s="8">
        <v>0</v>
      </c>
      <c r="CE138" s="9">
        <v>0</v>
      </c>
      <c r="CF138" s="8">
        <v>0</v>
      </c>
      <c r="CG138" s="9">
        <v>0</v>
      </c>
      <c r="CH138" s="8">
        <v>0</v>
      </c>
      <c r="CI138" s="9">
        <v>0</v>
      </c>
      <c r="CJ138" s="8">
        <v>0</v>
      </c>
      <c r="CK138" s="9">
        <v>0</v>
      </c>
      <c r="CL138" s="40">
        <v>0</v>
      </c>
      <c r="CM138" s="9"/>
      <c r="CN138" s="8"/>
      <c r="CO138" s="9">
        <v>0</v>
      </c>
      <c r="CP138" s="40">
        <v>0</v>
      </c>
      <c r="CQ138" s="9"/>
      <c r="CR138" s="8"/>
    </row>
    <row r="139" spans="1:96" x14ac:dyDescent="0.25">
      <c r="A139" s="12"/>
      <c r="B139" s="17" t="s">
        <v>145</v>
      </c>
      <c r="C139" s="12"/>
      <c r="D139" s="25"/>
      <c r="E139" s="26" t="s">
        <v>161</v>
      </c>
      <c r="F139" s="31"/>
      <c r="G139" s="8">
        <f t="shared" ref="G139:G149" si="35">H139+P139+R139+X139</f>
        <v>0</v>
      </c>
      <c r="H139" s="8">
        <f t="shared" ref="H139:H149" si="36">J139+L139+N139</f>
        <v>0</v>
      </c>
      <c r="I139" s="9">
        <f t="shared" si="34"/>
        <v>0</v>
      </c>
      <c r="J139" s="8">
        <f t="shared" si="34"/>
        <v>0</v>
      </c>
      <c r="K139" s="9">
        <f t="shared" si="34"/>
        <v>0</v>
      </c>
      <c r="L139" s="8">
        <f t="shared" si="34"/>
        <v>0</v>
      </c>
      <c r="M139" s="9">
        <f t="shared" si="34"/>
        <v>0</v>
      </c>
      <c r="N139" s="8">
        <f t="shared" si="34"/>
        <v>0</v>
      </c>
      <c r="O139" s="9">
        <f t="shared" si="34"/>
        <v>0</v>
      </c>
      <c r="P139" s="8">
        <f t="shared" si="34"/>
        <v>0</v>
      </c>
      <c r="Q139" s="9">
        <f t="shared" si="34"/>
        <v>0</v>
      </c>
      <c r="R139" s="8">
        <f t="shared" si="34"/>
        <v>0</v>
      </c>
      <c r="S139" s="9">
        <f t="shared" si="34"/>
        <v>0</v>
      </c>
      <c r="T139" s="8">
        <f t="shared" si="33"/>
        <v>0</v>
      </c>
      <c r="U139" s="9">
        <f t="shared" si="33"/>
        <v>0</v>
      </c>
      <c r="V139" s="8">
        <f t="shared" si="33"/>
        <v>0</v>
      </c>
      <c r="W139" s="9">
        <f t="shared" si="33"/>
        <v>0</v>
      </c>
      <c r="X139" s="8">
        <f t="shared" si="33"/>
        <v>0</v>
      </c>
      <c r="Y139" s="8">
        <f t="shared" ref="Y139:Y149" si="37">Z139+AH139+AJ139+AP139</f>
        <v>0</v>
      </c>
      <c r="Z139" s="8">
        <f t="shared" ref="Z139:Z149" si="38">AB139+AD139+AF139</f>
        <v>0</v>
      </c>
      <c r="AA139" s="9">
        <v>0</v>
      </c>
      <c r="AB139" s="8">
        <v>0</v>
      </c>
      <c r="AC139" s="9">
        <v>0</v>
      </c>
      <c r="AD139" s="8">
        <v>0</v>
      </c>
      <c r="AE139" s="9">
        <v>0</v>
      </c>
      <c r="AF139" s="8">
        <v>0</v>
      </c>
      <c r="AG139" s="9">
        <v>0</v>
      </c>
      <c r="AH139" s="8">
        <v>0</v>
      </c>
      <c r="AI139" s="9">
        <v>0</v>
      </c>
      <c r="AJ139" s="40">
        <v>0</v>
      </c>
      <c r="AK139" s="9"/>
      <c r="AL139" s="8"/>
      <c r="AM139" s="9">
        <v>0</v>
      </c>
      <c r="AN139" s="40">
        <v>0</v>
      </c>
      <c r="AO139" s="9"/>
      <c r="AP139" s="8"/>
      <c r="AQ139" s="8">
        <f t="shared" ref="AQ139:AQ149" si="39">AR139+AZ139+BB139+BH139</f>
        <v>0</v>
      </c>
      <c r="AR139" s="8">
        <f t="shared" ref="AR139:AR149" si="40">AT139+AV139+AX139</f>
        <v>0</v>
      </c>
      <c r="AS139" s="9">
        <v>0</v>
      </c>
      <c r="AT139" s="8">
        <v>0</v>
      </c>
      <c r="AU139" s="9">
        <v>0</v>
      </c>
      <c r="AV139" s="8">
        <v>0</v>
      </c>
      <c r="AW139" s="9">
        <v>0</v>
      </c>
      <c r="AX139" s="8">
        <v>0</v>
      </c>
      <c r="AY139" s="9">
        <v>0</v>
      </c>
      <c r="AZ139" s="8">
        <v>0</v>
      </c>
      <c r="BA139" s="9">
        <v>0</v>
      </c>
      <c r="BB139" s="40">
        <v>0</v>
      </c>
      <c r="BC139" s="9"/>
      <c r="BD139" s="8"/>
      <c r="BE139" s="9">
        <v>0</v>
      </c>
      <c r="BF139" s="40">
        <v>0</v>
      </c>
      <c r="BG139" s="9"/>
      <c r="BH139" s="8"/>
      <c r="BI139" s="8">
        <f t="shared" ref="BI139:BI149" si="41">BJ139+BR139+BT139+BZ139</f>
        <v>0</v>
      </c>
      <c r="BJ139" s="8">
        <f t="shared" ref="BJ139:BJ149" si="42">BL139+BN139+BP139</f>
        <v>0</v>
      </c>
      <c r="BK139" s="9">
        <v>0</v>
      </c>
      <c r="BL139" s="8">
        <v>0</v>
      </c>
      <c r="BM139" s="9">
        <v>0</v>
      </c>
      <c r="BN139" s="8">
        <v>0</v>
      </c>
      <c r="BO139" s="9">
        <v>0</v>
      </c>
      <c r="BP139" s="8">
        <v>0</v>
      </c>
      <c r="BQ139" s="9">
        <v>0</v>
      </c>
      <c r="BR139" s="8">
        <v>0</v>
      </c>
      <c r="BS139" s="9">
        <v>0</v>
      </c>
      <c r="BT139" s="40">
        <v>0</v>
      </c>
      <c r="BU139" s="9"/>
      <c r="BV139" s="8"/>
      <c r="BW139" s="9">
        <v>0</v>
      </c>
      <c r="BX139" s="40">
        <v>0</v>
      </c>
      <c r="BY139" s="9"/>
      <c r="BZ139" s="8"/>
      <c r="CA139" s="8">
        <f t="shared" ref="CA139:CA149" si="43">CB139+CJ139+CL139+CR139</f>
        <v>0</v>
      </c>
      <c r="CB139" s="8">
        <f t="shared" ref="CB139:CB149" si="44">CD139+CF139+CH139</f>
        <v>0</v>
      </c>
      <c r="CC139" s="9">
        <v>0</v>
      </c>
      <c r="CD139" s="8">
        <v>0</v>
      </c>
      <c r="CE139" s="9">
        <v>0</v>
      </c>
      <c r="CF139" s="8">
        <v>0</v>
      </c>
      <c r="CG139" s="9">
        <v>0</v>
      </c>
      <c r="CH139" s="8">
        <v>0</v>
      </c>
      <c r="CI139" s="9">
        <v>0</v>
      </c>
      <c r="CJ139" s="8">
        <v>0</v>
      </c>
      <c r="CK139" s="9">
        <v>0</v>
      </c>
      <c r="CL139" s="40">
        <v>0</v>
      </c>
      <c r="CM139" s="9"/>
      <c r="CN139" s="8"/>
      <c r="CO139" s="9">
        <v>0</v>
      </c>
      <c r="CP139" s="40">
        <v>0</v>
      </c>
      <c r="CQ139" s="9"/>
      <c r="CR139" s="8"/>
    </row>
    <row r="140" spans="1:96" x14ac:dyDescent="0.25">
      <c r="A140" s="12">
        <f>1+A138</f>
        <v>109</v>
      </c>
      <c r="B140" s="18" t="s">
        <v>104</v>
      </c>
      <c r="C140" s="12">
        <v>330370</v>
      </c>
      <c r="D140" s="25" t="s">
        <v>178</v>
      </c>
      <c r="E140" s="25" t="s">
        <v>161</v>
      </c>
      <c r="F140" s="31" t="s">
        <v>179</v>
      </c>
      <c r="G140" s="8">
        <f t="shared" si="35"/>
        <v>1780702.5</v>
      </c>
      <c r="H140" s="8">
        <f t="shared" si="36"/>
        <v>0</v>
      </c>
      <c r="I140" s="9">
        <f t="shared" si="34"/>
        <v>0</v>
      </c>
      <c r="J140" s="8">
        <f t="shared" si="34"/>
        <v>0</v>
      </c>
      <c r="K140" s="9">
        <f t="shared" si="34"/>
        <v>0</v>
      </c>
      <c r="L140" s="8">
        <f t="shared" si="34"/>
        <v>0</v>
      </c>
      <c r="M140" s="9">
        <f t="shared" si="34"/>
        <v>0</v>
      </c>
      <c r="N140" s="8">
        <f t="shared" si="34"/>
        <v>0</v>
      </c>
      <c r="O140" s="9">
        <f t="shared" si="34"/>
        <v>15</v>
      </c>
      <c r="P140" s="8">
        <f t="shared" si="34"/>
        <v>1780702.5</v>
      </c>
      <c r="Q140" s="9">
        <f t="shared" si="34"/>
        <v>0</v>
      </c>
      <c r="R140" s="8">
        <f t="shared" si="34"/>
        <v>0</v>
      </c>
      <c r="S140" s="9">
        <f t="shared" si="34"/>
        <v>0</v>
      </c>
      <c r="T140" s="8">
        <f t="shared" si="33"/>
        <v>0</v>
      </c>
      <c r="U140" s="9">
        <f t="shared" si="33"/>
        <v>0</v>
      </c>
      <c r="V140" s="8">
        <f t="shared" si="33"/>
        <v>0</v>
      </c>
      <c r="W140" s="9">
        <f t="shared" si="33"/>
        <v>0</v>
      </c>
      <c r="X140" s="8">
        <f t="shared" si="33"/>
        <v>0</v>
      </c>
      <c r="Y140" s="8">
        <f t="shared" si="37"/>
        <v>593567.5</v>
      </c>
      <c r="Z140" s="8">
        <f t="shared" si="38"/>
        <v>0</v>
      </c>
      <c r="AA140" s="9">
        <v>0</v>
      </c>
      <c r="AB140" s="8">
        <v>0</v>
      </c>
      <c r="AC140" s="9">
        <v>0</v>
      </c>
      <c r="AD140" s="8">
        <v>0</v>
      </c>
      <c r="AE140" s="9">
        <v>0</v>
      </c>
      <c r="AF140" s="8">
        <v>0</v>
      </c>
      <c r="AG140" s="9">
        <v>5</v>
      </c>
      <c r="AH140" s="8">
        <v>593567.5</v>
      </c>
      <c r="AI140" s="9">
        <v>0</v>
      </c>
      <c r="AJ140" s="40">
        <v>0</v>
      </c>
      <c r="AK140" s="9"/>
      <c r="AL140" s="8"/>
      <c r="AM140" s="9">
        <v>0</v>
      </c>
      <c r="AN140" s="40">
        <v>0</v>
      </c>
      <c r="AO140" s="9"/>
      <c r="AP140" s="8"/>
      <c r="AQ140" s="8">
        <f t="shared" si="39"/>
        <v>474854</v>
      </c>
      <c r="AR140" s="8">
        <f t="shared" si="40"/>
        <v>0</v>
      </c>
      <c r="AS140" s="9">
        <v>0</v>
      </c>
      <c r="AT140" s="8">
        <v>0</v>
      </c>
      <c r="AU140" s="9">
        <v>0</v>
      </c>
      <c r="AV140" s="8">
        <v>0</v>
      </c>
      <c r="AW140" s="9">
        <v>0</v>
      </c>
      <c r="AX140" s="8">
        <v>0</v>
      </c>
      <c r="AY140" s="9">
        <v>4</v>
      </c>
      <c r="AZ140" s="8">
        <v>474854</v>
      </c>
      <c r="BA140" s="9">
        <v>0</v>
      </c>
      <c r="BB140" s="40">
        <v>0</v>
      </c>
      <c r="BC140" s="9"/>
      <c r="BD140" s="8"/>
      <c r="BE140" s="9">
        <v>0</v>
      </c>
      <c r="BF140" s="40">
        <v>0</v>
      </c>
      <c r="BG140" s="9"/>
      <c r="BH140" s="8"/>
      <c r="BI140" s="8">
        <f t="shared" si="41"/>
        <v>356140.5</v>
      </c>
      <c r="BJ140" s="8">
        <f t="shared" si="42"/>
        <v>0</v>
      </c>
      <c r="BK140" s="9">
        <v>0</v>
      </c>
      <c r="BL140" s="8">
        <v>0</v>
      </c>
      <c r="BM140" s="9">
        <v>0</v>
      </c>
      <c r="BN140" s="8">
        <v>0</v>
      </c>
      <c r="BO140" s="9">
        <v>0</v>
      </c>
      <c r="BP140" s="8">
        <v>0</v>
      </c>
      <c r="BQ140" s="9">
        <v>3</v>
      </c>
      <c r="BR140" s="8">
        <v>356140.5</v>
      </c>
      <c r="BS140" s="9">
        <v>0</v>
      </c>
      <c r="BT140" s="40">
        <v>0</v>
      </c>
      <c r="BU140" s="9"/>
      <c r="BV140" s="8"/>
      <c r="BW140" s="9">
        <v>0</v>
      </c>
      <c r="BX140" s="40">
        <v>0</v>
      </c>
      <c r="BY140" s="9"/>
      <c r="BZ140" s="8"/>
      <c r="CA140" s="8">
        <f t="shared" si="43"/>
        <v>356140.5</v>
      </c>
      <c r="CB140" s="8">
        <f t="shared" si="44"/>
        <v>0</v>
      </c>
      <c r="CC140" s="9">
        <v>0</v>
      </c>
      <c r="CD140" s="8">
        <v>0</v>
      </c>
      <c r="CE140" s="9">
        <v>0</v>
      </c>
      <c r="CF140" s="8">
        <v>0</v>
      </c>
      <c r="CG140" s="9">
        <v>0</v>
      </c>
      <c r="CH140" s="8">
        <v>0</v>
      </c>
      <c r="CI140" s="9">
        <v>3</v>
      </c>
      <c r="CJ140" s="8">
        <v>356140.5</v>
      </c>
      <c r="CK140" s="9">
        <v>0</v>
      </c>
      <c r="CL140" s="40">
        <v>0</v>
      </c>
      <c r="CM140" s="9"/>
      <c r="CN140" s="8"/>
      <c r="CO140" s="9">
        <v>0</v>
      </c>
      <c r="CP140" s="40">
        <v>0</v>
      </c>
      <c r="CQ140" s="9"/>
      <c r="CR140" s="8"/>
    </row>
    <row r="141" spans="1:96" x14ac:dyDescent="0.25">
      <c r="A141" s="12">
        <f>1+A140</f>
        <v>110</v>
      </c>
      <c r="B141" s="18" t="s">
        <v>101</v>
      </c>
      <c r="C141" s="12">
        <v>330386</v>
      </c>
      <c r="D141" s="25" t="s">
        <v>178</v>
      </c>
      <c r="E141" s="25" t="s">
        <v>161</v>
      </c>
      <c r="F141" s="31" t="s">
        <v>179</v>
      </c>
      <c r="G141" s="8">
        <f t="shared" si="35"/>
        <v>593567.5</v>
      </c>
      <c r="H141" s="8">
        <f t="shared" si="36"/>
        <v>0</v>
      </c>
      <c r="I141" s="9">
        <f t="shared" si="34"/>
        <v>0</v>
      </c>
      <c r="J141" s="8">
        <f t="shared" si="34"/>
        <v>0</v>
      </c>
      <c r="K141" s="9">
        <f t="shared" si="34"/>
        <v>0</v>
      </c>
      <c r="L141" s="8">
        <f t="shared" si="34"/>
        <v>0</v>
      </c>
      <c r="M141" s="9">
        <f t="shared" si="34"/>
        <v>0</v>
      </c>
      <c r="N141" s="8">
        <f t="shared" si="34"/>
        <v>0</v>
      </c>
      <c r="O141" s="9">
        <f t="shared" si="34"/>
        <v>5</v>
      </c>
      <c r="P141" s="8">
        <f t="shared" si="34"/>
        <v>593567.5</v>
      </c>
      <c r="Q141" s="9">
        <f t="shared" si="34"/>
        <v>0</v>
      </c>
      <c r="R141" s="8">
        <f t="shared" si="34"/>
        <v>0</v>
      </c>
      <c r="S141" s="9">
        <f t="shared" si="34"/>
        <v>0</v>
      </c>
      <c r="T141" s="8">
        <f t="shared" si="33"/>
        <v>0</v>
      </c>
      <c r="U141" s="9">
        <f t="shared" si="33"/>
        <v>0</v>
      </c>
      <c r="V141" s="8">
        <f t="shared" si="33"/>
        <v>0</v>
      </c>
      <c r="W141" s="9">
        <f t="shared" si="33"/>
        <v>0</v>
      </c>
      <c r="X141" s="8">
        <f t="shared" si="33"/>
        <v>0</v>
      </c>
      <c r="Y141" s="8">
        <f t="shared" si="37"/>
        <v>237427</v>
      </c>
      <c r="Z141" s="8">
        <f t="shared" si="38"/>
        <v>0</v>
      </c>
      <c r="AA141" s="9">
        <v>0</v>
      </c>
      <c r="AB141" s="8">
        <v>0</v>
      </c>
      <c r="AC141" s="9">
        <v>0</v>
      </c>
      <c r="AD141" s="8">
        <v>0</v>
      </c>
      <c r="AE141" s="9">
        <v>0</v>
      </c>
      <c r="AF141" s="8">
        <v>0</v>
      </c>
      <c r="AG141" s="9">
        <v>2</v>
      </c>
      <c r="AH141" s="8">
        <v>237427</v>
      </c>
      <c r="AI141" s="9">
        <v>0</v>
      </c>
      <c r="AJ141" s="40">
        <v>0</v>
      </c>
      <c r="AK141" s="9"/>
      <c r="AL141" s="8"/>
      <c r="AM141" s="9">
        <v>0</v>
      </c>
      <c r="AN141" s="40">
        <v>0</v>
      </c>
      <c r="AO141" s="9"/>
      <c r="AP141" s="8"/>
      <c r="AQ141" s="8">
        <f t="shared" si="39"/>
        <v>118713.5</v>
      </c>
      <c r="AR141" s="8">
        <f t="shared" si="40"/>
        <v>0</v>
      </c>
      <c r="AS141" s="9">
        <v>0</v>
      </c>
      <c r="AT141" s="8">
        <v>0</v>
      </c>
      <c r="AU141" s="9">
        <v>0</v>
      </c>
      <c r="AV141" s="8">
        <v>0</v>
      </c>
      <c r="AW141" s="9">
        <v>0</v>
      </c>
      <c r="AX141" s="8">
        <v>0</v>
      </c>
      <c r="AY141" s="9">
        <v>1</v>
      </c>
      <c r="AZ141" s="8">
        <v>118713.5</v>
      </c>
      <c r="BA141" s="9">
        <v>0</v>
      </c>
      <c r="BB141" s="40">
        <v>0</v>
      </c>
      <c r="BC141" s="9"/>
      <c r="BD141" s="8"/>
      <c r="BE141" s="9">
        <v>0</v>
      </c>
      <c r="BF141" s="40">
        <v>0</v>
      </c>
      <c r="BG141" s="9"/>
      <c r="BH141" s="8"/>
      <c r="BI141" s="8">
        <f t="shared" si="41"/>
        <v>118713.5</v>
      </c>
      <c r="BJ141" s="8">
        <f t="shared" si="42"/>
        <v>0</v>
      </c>
      <c r="BK141" s="9">
        <v>0</v>
      </c>
      <c r="BL141" s="8">
        <v>0</v>
      </c>
      <c r="BM141" s="9">
        <v>0</v>
      </c>
      <c r="BN141" s="8">
        <v>0</v>
      </c>
      <c r="BO141" s="9">
        <v>0</v>
      </c>
      <c r="BP141" s="8">
        <v>0</v>
      </c>
      <c r="BQ141" s="9">
        <v>1</v>
      </c>
      <c r="BR141" s="8">
        <v>118713.5</v>
      </c>
      <c r="BS141" s="9">
        <v>0</v>
      </c>
      <c r="BT141" s="40">
        <v>0</v>
      </c>
      <c r="BU141" s="9"/>
      <c r="BV141" s="8"/>
      <c r="BW141" s="9">
        <v>0</v>
      </c>
      <c r="BX141" s="40">
        <v>0</v>
      </c>
      <c r="BY141" s="9"/>
      <c r="BZ141" s="8"/>
      <c r="CA141" s="8">
        <f t="shared" si="43"/>
        <v>118713.5</v>
      </c>
      <c r="CB141" s="8">
        <f t="shared" si="44"/>
        <v>0</v>
      </c>
      <c r="CC141" s="9">
        <v>0</v>
      </c>
      <c r="CD141" s="8">
        <v>0</v>
      </c>
      <c r="CE141" s="9">
        <v>0</v>
      </c>
      <c r="CF141" s="8">
        <v>0</v>
      </c>
      <c r="CG141" s="9">
        <v>0</v>
      </c>
      <c r="CH141" s="8">
        <v>0</v>
      </c>
      <c r="CI141" s="9">
        <v>1</v>
      </c>
      <c r="CJ141" s="8">
        <v>118713.5</v>
      </c>
      <c r="CK141" s="9">
        <v>0</v>
      </c>
      <c r="CL141" s="40">
        <v>0</v>
      </c>
      <c r="CM141" s="9"/>
      <c r="CN141" s="8"/>
      <c r="CO141" s="9">
        <v>0</v>
      </c>
      <c r="CP141" s="40">
        <v>0</v>
      </c>
      <c r="CQ141" s="9"/>
      <c r="CR141" s="8"/>
    </row>
    <row r="142" spans="1:96" x14ac:dyDescent="0.25">
      <c r="A142" s="12">
        <f t="shared" ref="A142:A145" si="45">1+A141</f>
        <v>111</v>
      </c>
      <c r="B142" s="18" t="s">
        <v>146</v>
      </c>
      <c r="C142" s="12">
        <v>330414</v>
      </c>
      <c r="D142" s="25" t="s">
        <v>178</v>
      </c>
      <c r="E142" s="25" t="s">
        <v>161</v>
      </c>
      <c r="F142" s="31" t="s">
        <v>179</v>
      </c>
      <c r="G142" s="8">
        <f t="shared" si="35"/>
        <v>0</v>
      </c>
      <c r="H142" s="8">
        <f t="shared" si="36"/>
        <v>0</v>
      </c>
      <c r="I142" s="9">
        <f t="shared" si="34"/>
        <v>0</v>
      </c>
      <c r="J142" s="8">
        <f t="shared" si="34"/>
        <v>0</v>
      </c>
      <c r="K142" s="9">
        <f t="shared" si="34"/>
        <v>0</v>
      </c>
      <c r="L142" s="8">
        <f t="shared" si="34"/>
        <v>0</v>
      </c>
      <c r="M142" s="9">
        <f t="shared" si="34"/>
        <v>0</v>
      </c>
      <c r="N142" s="8">
        <f t="shared" si="34"/>
        <v>0</v>
      </c>
      <c r="O142" s="9">
        <f t="shared" si="34"/>
        <v>0</v>
      </c>
      <c r="P142" s="8">
        <f t="shared" si="34"/>
        <v>0</v>
      </c>
      <c r="Q142" s="9">
        <f t="shared" si="34"/>
        <v>0</v>
      </c>
      <c r="R142" s="8">
        <f t="shared" si="34"/>
        <v>0</v>
      </c>
      <c r="S142" s="9">
        <f t="shared" si="34"/>
        <v>0</v>
      </c>
      <c r="T142" s="8">
        <f t="shared" si="33"/>
        <v>0</v>
      </c>
      <c r="U142" s="9">
        <f t="shared" si="33"/>
        <v>0</v>
      </c>
      <c r="V142" s="8">
        <f t="shared" si="33"/>
        <v>0</v>
      </c>
      <c r="W142" s="9">
        <f t="shared" si="33"/>
        <v>0</v>
      </c>
      <c r="X142" s="8">
        <f t="shared" si="33"/>
        <v>0</v>
      </c>
      <c r="Y142" s="8">
        <f t="shared" si="37"/>
        <v>0</v>
      </c>
      <c r="Z142" s="8">
        <f t="shared" si="38"/>
        <v>0</v>
      </c>
      <c r="AA142" s="9">
        <v>0</v>
      </c>
      <c r="AB142" s="8">
        <v>0</v>
      </c>
      <c r="AC142" s="9">
        <v>0</v>
      </c>
      <c r="AD142" s="8">
        <v>0</v>
      </c>
      <c r="AE142" s="9">
        <v>0</v>
      </c>
      <c r="AF142" s="8">
        <v>0</v>
      </c>
      <c r="AG142" s="9">
        <v>0</v>
      </c>
      <c r="AH142" s="8">
        <v>0</v>
      </c>
      <c r="AI142" s="9">
        <v>0</v>
      </c>
      <c r="AJ142" s="40">
        <v>0</v>
      </c>
      <c r="AK142" s="9"/>
      <c r="AL142" s="8"/>
      <c r="AM142" s="9">
        <v>0</v>
      </c>
      <c r="AN142" s="40">
        <v>0</v>
      </c>
      <c r="AO142" s="9"/>
      <c r="AP142" s="8"/>
      <c r="AQ142" s="8">
        <f t="shared" si="39"/>
        <v>0</v>
      </c>
      <c r="AR142" s="8">
        <f t="shared" si="40"/>
        <v>0</v>
      </c>
      <c r="AS142" s="9">
        <v>0</v>
      </c>
      <c r="AT142" s="8">
        <v>0</v>
      </c>
      <c r="AU142" s="9">
        <v>0</v>
      </c>
      <c r="AV142" s="8">
        <v>0</v>
      </c>
      <c r="AW142" s="9">
        <v>0</v>
      </c>
      <c r="AX142" s="8">
        <v>0</v>
      </c>
      <c r="AY142" s="9">
        <v>0</v>
      </c>
      <c r="AZ142" s="8">
        <v>0</v>
      </c>
      <c r="BA142" s="9">
        <v>0</v>
      </c>
      <c r="BB142" s="40">
        <v>0</v>
      </c>
      <c r="BC142" s="9"/>
      <c r="BD142" s="8"/>
      <c r="BE142" s="9">
        <v>0</v>
      </c>
      <c r="BF142" s="40">
        <v>0</v>
      </c>
      <c r="BG142" s="9"/>
      <c r="BH142" s="8"/>
      <c r="BI142" s="8">
        <f t="shared" si="41"/>
        <v>0</v>
      </c>
      <c r="BJ142" s="8">
        <f t="shared" si="42"/>
        <v>0</v>
      </c>
      <c r="BK142" s="9">
        <v>0</v>
      </c>
      <c r="BL142" s="8">
        <v>0</v>
      </c>
      <c r="BM142" s="9">
        <v>0</v>
      </c>
      <c r="BN142" s="8">
        <v>0</v>
      </c>
      <c r="BO142" s="9">
        <v>0</v>
      </c>
      <c r="BP142" s="8">
        <v>0</v>
      </c>
      <c r="BQ142" s="9">
        <v>0</v>
      </c>
      <c r="BR142" s="8">
        <v>0</v>
      </c>
      <c r="BS142" s="9">
        <v>0</v>
      </c>
      <c r="BT142" s="40">
        <v>0</v>
      </c>
      <c r="BU142" s="9"/>
      <c r="BV142" s="8"/>
      <c r="BW142" s="9">
        <v>0</v>
      </c>
      <c r="BX142" s="40">
        <v>0</v>
      </c>
      <c r="BY142" s="9"/>
      <c r="BZ142" s="8"/>
      <c r="CA142" s="8">
        <f t="shared" si="43"/>
        <v>0</v>
      </c>
      <c r="CB142" s="8">
        <f t="shared" si="44"/>
        <v>0</v>
      </c>
      <c r="CC142" s="9">
        <v>0</v>
      </c>
      <c r="CD142" s="8">
        <v>0</v>
      </c>
      <c r="CE142" s="9">
        <v>0</v>
      </c>
      <c r="CF142" s="8">
        <v>0</v>
      </c>
      <c r="CG142" s="9">
        <v>0</v>
      </c>
      <c r="CH142" s="8">
        <v>0</v>
      </c>
      <c r="CI142" s="9">
        <v>0</v>
      </c>
      <c r="CJ142" s="8">
        <v>0</v>
      </c>
      <c r="CK142" s="9">
        <v>0</v>
      </c>
      <c r="CL142" s="40">
        <v>0</v>
      </c>
      <c r="CM142" s="9"/>
      <c r="CN142" s="8"/>
      <c r="CO142" s="9">
        <v>0</v>
      </c>
      <c r="CP142" s="40">
        <v>0</v>
      </c>
      <c r="CQ142" s="9"/>
      <c r="CR142" s="8"/>
    </row>
    <row r="143" spans="1:96" x14ac:dyDescent="0.25">
      <c r="A143" s="12">
        <f t="shared" si="45"/>
        <v>112</v>
      </c>
      <c r="B143" s="18" t="s">
        <v>183</v>
      </c>
      <c r="C143" s="12">
        <v>330366</v>
      </c>
      <c r="D143" s="25" t="s">
        <v>178</v>
      </c>
      <c r="E143" s="25" t="s">
        <v>161</v>
      </c>
      <c r="F143" s="31" t="s">
        <v>179</v>
      </c>
      <c r="G143" s="8">
        <f t="shared" si="35"/>
        <v>237427</v>
      </c>
      <c r="H143" s="8">
        <f t="shared" si="36"/>
        <v>0</v>
      </c>
      <c r="I143" s="9">
        <f t="shared" si="34"/>
        <v>0</v>
      </c>
      <c r="J143" s="8">
        <f t="shared" si="34"/>
        <v>0</v>
      </c>
      <c r="K143" s="9">
        <f t="shared" si="34"/>
        <v>0</v>
      </c>
      <c r="L143" s="8">
        <f t="shared" si="34"/>
        <v>0</v>
      </c>
      <c r="M143" s="9">
        <f t="shared" si="34"/>
        <v>0</v>
      </c>
      <c r="N143" s="8">
        <f t="shared" si="34"/>
        <v>0</v>
      </c>
      <c r="O143" s="9">
        <f t="shared" si="34"/>
        <v>2</v>
      </c>
      <c r="P143" s="8">
        <f t="shared" si="34"/>
        <v>237427</v>
      </c>
      <c r="Q143" s="9">
        <f t="shared" si="34"/>
        <v>0</v>
      </c>
      <c r="R143" s="8">
        <f t="shared" si="34"/>
        <v>0</v>
      </c>
      <c r="S143" s="9">
        <f t="shared" si="34"/>
        <v>0</v>
      </c>
      <c r="T143" s="8">
        <f t="shared" si="33"/>
        <v>0</v>
      </c>
      <c r="U143" s="9">
        <f t="shared" si="33"/>
        <v>0</v>
      </c>
      <c r="V143" s="8">
        <f t="shared" si="33"/>
        <v>0</v>
      </c>
      <c r="W143" s="9">
        <f t="shared" si="33"/>
        <v>0</v>
      </c>
      <c r="X143" s="8">
        <f t="shared" si="33"/>
        <v>0</v>
      </c>
      <c r="Y143" s="8">
        <f t="shared" si="37"/>
        <v>0</v>
      </c>
      <c r="Z143" s="8">
        <f t="shared" si="38"/>
        <v>0</v>
      </c>
      <c r="AA143" s="9">
        <v>0</v>
      </c>
      <c r="AB143" s="8">
        <v>0</v>
      </c>
      <c r="AC143" s="9">
        <v>0</v>
      </c>
      <c r="AD143" s="8">
        <v>0</v>
      </c>
      <c r="AE143" s="9">
        <v>0</v>
      </c>
      <c r="AF143" s="8">
        <v>0</v>
      </c>
      <c r="AG143" s="9"/>
      <c r="AH143" s="8"/>
      <c r="AI143" s="9">
        <v>0</v>
      </c>
      <c r="AJ143" s="40">
        <v>0</v>
      </c>
      <c r="AK143" s="9"/>
      <c r="AL143" s="8"/>
      <c r="AM143" s="9">
        <v>0</v>
      </c>
      <c r="AN143" s="40">
        <v>0</v>
      </c>
      <c r="AO143" s="9"/>
      <c r="AP143" s="8"/>
      <c r="AQ143" s="8">
        <f t="shared" si="39"/>
        <v>118713.5</v>
      </c>
      <c r="AR143" s="8">
        <f t="shared" si="40"/>
        <v>0</v>
      </c>
      <c r="AS143" s="9">
        <v>0</v>
      </c>
      <c r="AT143" s="8">
        <v>0</v>
      </c>
      <c r="AU143" s="9">
        <v>0</v>
      </c>
      <c r="AV143" s="8">
        <v>0</v>
      </c>
      <c r="AW143" s="9">
        <v>0</v>
      </c>
      <c r="AX143" s="8">
        <v>0</v>
      </c>
      <c r="AY143" s="9">
        <v>1</v>
      </c>
      <c r="AZ143" s="8">
        <v>118713.5</v>
      </c>
      <c r="BA143" s="9">
        <v>0</v>
      </c>
      <c r="BB143" s="40">
        <v>0</v>
      </c>
      <c r="BC143" s="9"/>
      <c r="BD143" s="8"/>
      <c r="BE143" s="9">
        <v>0</v>
      </c>
      <c r="BF143" s="40">
        <v>0</v>
      </c>
      <c r="BG143" s="9"/>
      <c r="BH143" s="8"/>
      <c r="BI143" s="8">
        <f t="shared" si="41"/>
        <v>0</v>
      </c>
      <c r="BJ143" s="8">
        <f t="shared" si="42"/>
        <v>0</v>
      </c>
      <c r="BK143" s="9">
        <v>0</v>
      </c>
      <c r="BL143" s="8">
        <v>0</v>
      </c>
      <c r="BM143" s="9">
        <v>0</v>
      </c>
      <c r="BN143" s="8">
        <v>0</v>
      </c>
      <c r="BO143" s="9">
        <v>0</v>
      </c>
      <c r="BP143" s="8">
        <v>0</v>
      </c>
      <c r="BQ143" s="9"/>
      <c r="BR143" s="8"/>
      <c r="BS143" s="9">
        <v>0</v>
      </c>
      <c r="BT143" s="40">
        <v>0</v>
      </c>
      <c r="BU143" s="9"/>
      <c r="BV143" s="8"/>
      <c r="BW143" s="9">
        <v>0</v>
      </c>
      <c r="BX143" s="40">
        <v>0</v>
      </c>
      <c r="BY143" s="9"/>
      <c r="BZ143" s="8"/>
      <c r="CA143" s="8">
        <f t="shared" si="43"/>
        <v>118713.5</v>
      </c>
      <c r="CB143" s="8">
        <f t="shared" si="44"/>
        <v>0</v>
      </c>
      <c r="CC143" s="9">
        <v>0</v>
      </c>
      <c r="CD143" s="8">
        <v>0</v>
      </c>
      <c r="CE143" s="9">
        <v>0</v>
      </c>
      <c r="CF143" s="8">
        <v>0</v>
      </c>
      <c r="CG143" s="9">
        <v>0</v>
      </c>
      <c r="CH143" s="8">
        <v>0</v>
      </c>
      <c r="CI143" s="9">
        <v>1</v>
      </c>
      <c r="CJ143" s="8">
        <v>118713.5</v>
      </c>
      <c r="CK143" s="9">
        <v>0</v>
      </c>
      <c r="CL143" s="40">
        <v>0</v>
      </c>
      <c r="CM143" s="9"/>
      <c r="CN143" s="8"/>
      <c r="CO143" s="9">
        <v>0</v>
      </c>
      <c r="CP143" s="40">
        <v>0</v>
      </c>
      <c r="CQ143" s="9"/>
      <c r="CR143" s="8"/>
    </row>
    <row r="144" spans="1:96" x14ac:dyDescent="0.25">
      <c r="A144" s="12">
        <f t="shared" si="45"/>
        <v>113</v>
      </c>
      <c r="B144" s="18" t="s">
        <v>184</v>
      </c>
      <c r="C144" s="12">
        <v>330424</v>
      </c>
      <c r="D144" s="25" t="s">
        <v>178</v>
      </c>
      <c r="E144" s="25" t="s">
        <v>161</v>
      </c>
      <c r="F144" s="31" t="s">
        <v>179</v>
      </c>
      <c r="G144" s="8">
        <f t="shared" si="35"/>
        <v>0</v>
      </c>
      <c r="H144" s="8">
        <f t="shared" si="36"/>
        <v>0</v>
      </c>
      <c r="I144" s="9">
        <f t="shared" si="34"/>
        <v>0</v>
      </c>
      <c r="J144" s="8">
        <f t="shared" si="34"/>
        <v>0</v>
      </c>
      <c r="K144" s="9">
        <f t="shared" si="34"/>
        <v>0</v>
      </c>
      <c r="L144" s="8">
        <f t="shared" si="34"/>
        <v>0</v>
      </c>
      <c r="M144" s="9">
        <f t="shared" si="34"/>
        <v>0</v>
      </c>
      <c r="N144" s="8">
        <f t="shared" si="34"/>
        <v>0</v>
      </c>
      <c r="O144" s="9">
        <f t="shared" si="34"/>
        <v>0</v>
      </c>
      <c r="P144" s="8">
        <f t="shared" si="34"/>
        <v>0</v>
      </c>
      <c r="Q144" s="9">
        <f t="shared" si="34"/>
        <v>0</v>
      </c>
      <c r="R144" s="8">
        <f t="shared" si="34"/>
        <v>0</v>
      </c>
      <c r="S144" s="9">
        <f t="shared" si="34"/>
        <v>0</v>
      </c>
      <c r="T144" s="8">
        <f t="shared" si="33"/>
        <v>0</v>
      </c>
      <c r="U144" s="9">
        <f t="shared" si="33"/>
        <v>0</v>
      </c>
      <c r="V144" s="8">
        <f t="shared" si="33"/>
        <v>0</v>
      </c>
      <c r="W144" s="9">
        <f t="shared" si="33"/>
        <v>0</v>
      </c>
      <c r="X144" s="8">
        <f t="shared" si="33"/>
        <v>0</v>
      </c>
      <c r="Y144" s="8">
        <f t="shared" si="37"/>
        <v>0</v>
      </c>
      <c r="Z144" s="8">
        <f t="shared" si="38"/>
        <v>0</v>
      </c>
      <c r="AA144" s="9">
        <v>0</v>
      </c>
      <c r="AB144" s="8">
        <v>0</v>
      </c>
      <c r="AC144" s="9">
        <v>0</v>
      </c>
      <c r="AD144" s="8">
        <v>0</v>
      </c>
      <c r="AE144" s="9">
        <v>0</v>
      </c>
      <c r="AF144" s="8">
        <v>0</v>
      </c>
      <c r="AG144" s="9">
        <v>0</v>
      </c>
      <c r="AH144" s="8">
        <v>0</v>
      </c>
      <c r="AI144" s="9">
        <v>0</v>
      </c>
      <c r="AJ144" s="40">
        <v>0</v>
      </c>
      <c r="AK144" s="9"/>
      <c r="AL144" s="8"/>
      <c r="AM144" s="9">
        <v>0</v>
      </c>
      <c r="AN144" s="40">
        <v>0</v>
      </c>
      <c r="AO144" s="9"/>
      <c r="AP144" s="8"/>
      <c r="AQ144" s="8">
        <f t="shared" si="39"/>
        <v>0</v>
      </c>
      <c r="AR144" s="8">
        <f t="shared" si="40"/>
        <v>0</v>
      </c>
      <c r="AS144" s="9">
        <v>0</v>
      </c>
      <c r="AT144" s="8">
        <v>0</v>
      </c>
      <c r="AU144" s="9">
        <v>0</v>
      </c>
      <c r="AV144" s="8">
        <v>0</v>
      </c>
      <c r="AW144" s="9">
        <v>0</v>
      </c>
      <c r="AX144" s="8">
        <v>0</v>
      </c>
      <c r="AY144" s="9">
        <v>0</v>
      </c>
      <c r="AZ144" s="8">
        <v>0</v>
      </c>
      <c r="BA144" s="9">
        <v>0</v>
      </c>
      <c r="BB144" s="40">
        <v>0</v>
      </c>
      <c r="BC144" s="9"/>
      <c r="BD144" s="8"/>
      <c r="BE144" s="9">
        <v>0</v>
      </c>
      <c r="BF144" s="40">
        <v>0</v>
      </c>
      <c r="BG144" s="9"/>
      <c r="BH144" s="8"/>
      <c r="BI144" s="8">
        <f t="shared" si="41"/>
        <v>0</v>
      </c>
      <c r="BJ144" s="8">
        <f t="shared" si="42"/>
        <v>0</v>
      </c>
      <c r="BK144" s="9">
        <v>0</v>
      </c>
      <c r="BL144" s="8">
        <v>0</v>
      </c>
      <c r="BM144" s="9">
        <v>0</v>
      </c>
      <c r="BN144" s="8">
        <v>0</v>
      </c>
      <c r="BO144" s="9">
        <v>0</v>
      </c>
      <c r="BP144" s="8">
        <v>0</v>
      </c>
      <c r="BQ144" s="9">
        <v>0</v>
      </c>
      <c r="BR144" s="8">
        <v>0</v>
      </c>
      <c r="BS144" s="9">
        <v>0</v>
      </c>
      <c r="BT144" s="40">
        <v>0</v>
      </c>
      <c r="BU144" s="9"/>
      <c r="BV144" s="8"/>
      <c r="BW144" s="9">
        <v>0</v>
      </c>
      <c r="BX144" s="40">
        <v>0</v>
      </c>
      <c r="BY144" s="9"/>
      <c r="BZ144" s="8"/>
      <c r="CA144" s="8">
        <f t="shared" si="43"/>
        <v>0</v>
      </c>
      <c r="CB144" s="8">
        <f t="shared" si="44"/>
        <v>0</v>
      </c>
      <c r="CC144" s="9">
        <v>0</v>
      </c>
      <c r="CD144" s="8">
        <v>0</v>
      </c>
      <c r="CE144" s="9">
        <v>0</v>
      </c>
      <c r="CF144" s="8">
        <v>0</v>
      </c>
      <c r="CG144" s="9">
        <v>0</v>
      </c>
      <c r="CH144" s="8">
        <v>0</v>
      </c>
      <c r="CI144" s="9">
        <v>0</v>
      </c>
      <c r="CJ144" s="8">
        <v>0</v>
      </c>
      <c r="CK144" s="9">
        <v>0</v>
      </c>
      <c r="CL144" s="40">
        <v>0</v>
      </c>
      <c r="CM144" s="9"/>
      <c r="CN144" s="8"/>
      <c r="CO144" s="9">
        <v>0</v>
      </c>
      <c r="CP144" s="40">
        <v>0</v>
      </c>
      <c r="CQ144" s="9"/>
      <c r="CR144" s="8"/>
    </row>
    <row r="145" spans="1:96" x14ac:dyDescent="0.25">
      <c r="A145" s="12">
        <f t="shared" si="45"/>
        <v>114</v>
      </c>
      <c r="B145" s="18" t="s">
        <v>185</v>
      </c>
      <c r="C145" s="12">
        <v>330427</v>
      </c>
      <c r="D145" s="25" t="s">
        <v>178</v>
      </c>
      <c r="E145" s="25" t="s">
        <v>161</v>
      </c>
      <c r="F145" s="31" t="s">
        <v>179</v>
      </c>
      <c r="G145" s="8">
        <f t="shared" si="35"/>
        <v>0</v>
      </c>
      <c r="H145" s="8">
        <f t="shared" si="36"/>
        <v>0</v>
      </c>
      <c r="I145" s="9">
        <f t="shared" si="34"/>
        <v>0</v>
      </c>
      <c r="J145" s="8">
        <f t="shared" si="34"/>
        <v>0</v>
      </c>
      <c r="K145" s="9">
        <f t="shared" si="34"/>
        <v>0</v>
      </c>
      <c r="L145" s="8">
        <f t="shared" si="34"/>
        <v>0</v>
      </c>
      <c r="M145" s="9">
        <f t="shared" si="34"/>
        <v>0</v>
      </c>
      <c r="N145" s="8">
        <f t="shared" si="34"/>
        <v>0</v>
      </c>
      <c r="O145" s="9">
        <f t="shared" si="34"/>
        <v>0</v>
      </c>
      <c r="P145" s="8">
        <f t="shared" si="34"/>
        <v>0</v>
      </c>
      <c r="Q145" s="9">
        <f t="shared" si="34"/>
        <v>0</v>
      </c>
      <c r="R145" s="8">
        <f t="shared" si="34"/>
        <v>0</v>
      </c>
      <c r="S145" s="9">
        <f t="shared" si="34"/>
        <v>0</v>
      </c>
      <c r="T145" s="8">
        <f t="shared" si="33"/>
        <v>0</v>
      </c>
      <c r="U145" s="9">
        <f t="shared" si="33"/>
        <v>0</v>
      </c>
      <c r="V145" s="8">
        <f t="shared" si="33"/>
        <v>0</v>
      </c>
      <c r="W145" s="9">
        <f t="shared" si="33"/>
        <v>0</v>
      </c>
      <c r="X145" s="8">
        <f t="shared" si="33"/>
        <v>0</v>
      </c>
      <c r="Y145" s="8">
        <f t="shared" si="37"/>
        <v>0</v>
      </c>
      <c r="Z145" s="8">
        <f t="shared" si="38"/>
        <v>0</v>
      </c>
      <c r="AA145" s="9">
        <v>0</v>
      </c>
      <c r="AB145" s="8">
        <v>0</v>
      </c>
      <c r="AC145" s="9">
        <v>0</v>
      </c>
      <c r="AD145" s="8">
        <v>0</v>
      </c>
      <c r="AE145" s="9">
        <v>0</v>
      </c>
      <c r="AF145" s="8">
        <v>0</v>
      </c>
      <c r="AG145" s="9">
        <v>0</v>
      </c>
      <c r="AH145" s="8">
        <v>0</v>
      </c>
      <c r="AI145" s="9">
        <v>0</v>
      </c>
      <c r="AJ145" s="40">
        <v>0</v>
      </c>
      <c r="AK145" s="9"/>
      <c r="AL145" s="8"/>
      <c r="AM145" s="9">
        <v>0</v>
      </c>
      <c r="AN145" s="40">
        <v>0</v>
      </c>
      <c r="AO145" s="9"/>
      <c r="AP145" s="8"/>
      <c r="AQ145" s="8">
        <f t="shared" si="39"/>
        <v>0</v>
      </c>
      <c r="AR145" s="8">
        <f t="shared" si="40"/>
        <v>0</v>
      </c>
      <c r="AS145" s="9">
        <v>0</v>
      </c>
      <c r="AT145" s="8">
        <v>0</v>
      </c>
      <c r="AU145" s="9">
        <v>0</v>
      </c>
      <c r="AV145" s="8">
        <v>0</v>
      </c>
      <c r="AW145" s="9">
        <v>0</v>
      </c>
      <c r="AX145" s="8">
        <v>0</v>
      </c>
      <c r="AY145" s="9">
        <v>0</v>
      </c>
      <c r="AZ145" s="8">
        <v>0</v>
      </c>
      <c r="BA145" s="9">
        <v>0</v>
      </c>
      <c r="BB145" s="40">
        <v>0</v>
      </c>
      <c r="BC145" s="9"/>
      <c r="BD145" s="8"/>
      <c r="BE145" s="9">
        <v>0</v>
      </c>
      <c r="BF145" s="40">
        <v>0</v>
      </c>
      <c r="BG145" s="9"/>
      <c r="BH145" s="8"/>
      <c r="BI145" s="8">
        <f t="shared" si="41"/>
        <v>0</v>
      </c>
      <c r="BJ145" s="8">
        <f t="shared" si="42"/>
        <v>0</v>
      </c>
      <c r="BK145" s="9">
        <v>0</v>
      </c>
      <c r="BL145" s="8">
        <v>0</v>
      </c>
      <c r="BM145" s="9">
        <v>0</v>
      </c>
      <c r="BN145" s="8">
        <v>0</v>
      </c>
      <c r="BO145" s="9">
        <v>0</v>
      </c>
      <c r="BP145" s="8">
        <v>0</v>
      </c>
      <c r="BQ145" s="9">
        <v>0</v>
      </c>
      <c r="BR145" s="8">
        <v>0</v>
      </c>
      <c r="BS145" s="9">
        <v>0</v>
      </c>
      <c r="BT145" s="40">
        <v>0</v>
      </c>
      <c r="BU145" s="9"/>
      <c r="BV145" s="8"/>
      <c r="BW145" s="9">
        <v>0</v>
      </c>
      <c r="BX145" s="40">
        <v>0</v>
      </c>
      <c r="BY145" s="9"/>
      <c r="BZ145" s="8"/>
      <c r="CA145" s="8">
        <f t="shared" si="43"/>
        <v>0</v>
      </c>
      <c r="CB145" s="8">
        <f t="shared" si="44"/>
        <v>0</v>
      </c>
      <c r="CC145" s="9">
        <v>0</v>
      </c>
      <c r="CD145" s="8">
        <v>0</v>
      </c>
      <c r="CE145" s="9">
        <v>0</v>
      </c>
      <c r="CF145" s="8">
        <v>0</v>
      </c>
      <c r="CG145" s="9">
        <v>0</v>
      </c>
      <c r="CH145" s="8">
        <v>0</v>
      </c>
      <c r="CI145" s="9">
        <v>0</v>
      </c>
      <c r="CJ145" s="8">
        <v>0</v>
      </c>
      <c r="CK145" s="9">
        <v>0</v>
      </c>
      <c r="CL145" s="40">
        <v>0</v>
      </c>
      <c r="CM145" s="9"/>
      <c r="CN145" s="8"/>
      <c r="CO145" s="9">
        <v>0</v>
      </c>
      <c r="CP145" s="40">
        <v>0</v>
      </c>
      <c r="CQ145" s="9"/>
      <c r="CR145" s="8"/>
    </row>
    <row r="146" spans="1:96" x14ac:dyDescent="0.25">
      <c r="A146" s="12"/>
      <c r="B146" s="17" t="s">
        <v>106</v>
      </c>
      <c r="C146" s="12"/>
      <c r="D146" s="25"/>
      <c r="E146" s="26" t="s">
        <v>160</v>
      </c>
      <c r="F146" s="31"/>
      <c r="G146" s="8">
        <f t="shared" si="35"/>
        <v>0</v>
      </c>
      <c r="H146" s="8">
        <f t="shared" si="36"/>
        <v>0</v>
      </c>
      <c r="I146" s="9">
        <f t="shared" si="34"/>
        <v>0</v>
      </c>
      <c r="J146" s="8">
        <f t="shared" si="34"/>
        <v>0</v>
      </c>
      <c r="K146" s="9">
        <f t="shared" si="34"/>
        <v>0</v>
      </c>
      <c r="L146" s="8">
        <f t="shared" si="34"/>
        <v>0</v>
      </c>
      <c r="M146" s="9">
        <f t="shared" si="34"/>
        <v>0</v>
      </c>
      <c r="N146" s="8">
        <f t="shared" si="34"/>
        <v>0</v>
      </c>
      <c r="O146" s="9">
        <f t="shared" si="34"/>
        <v>0</v>
      </c>
      <c r="P146" s="8">
        <f t="shared" si="34"/>
        <v>0</v>
      </c>
      <c r="Q146" s="9">
        <f t="shared" si="34"/>
        <v>0</v>
      </c>
      <c r="R146" s="8">
        <f t="shared" si="34"/>
        <v>0</v>
      </c>
      <c r="S146" s="9">
        <f t="shared" si="34"/>
        <v>0</v>
      </c>
      <c r="T146" s="8">
        <f t="shared" si="33"/>
        <v>0</v>
      </c>
      <c r="U146" s="9">
        <f t="shared" si="33"/>
        <v>0</v>
      </c>
      <c r="V146" s="8">
        <f t="shared" si="33"/>
        <v>0</v>
      </c>
      <c r="W146" s="9">
        <f t="shared" si="33"/>
        <v>0</v>
      </c>
      <c r="X146" s="8">
        <f t="shared" si="33"/>
        <v>0</v>
      </c>
      <c r="Y146" s="8">
        <f t="shared" si="37"/>
        <v>0</v>
      </c>
      <c r="Z146" s="8">
        <f t="shared" si="38"/>
        <v>0</v>
      </c>
      <c r="AA146" s="9">
        <v>0</v>
      </c>
      <c r="AB146" s="8">
        <v>0</v>
      </c>
      <c r="AC146" s="9">
        <v>0</v>
      </c>
      <c r="AD146" s="8">
        <v>0</v>
      </c>
      <c r="AE146" s="9">
        <v>0</v>
      </c>
      <c r="AF146" s="8">
        <v>0</v>
      </c>
      <c r="AG146" s="9">
        <v>0</v>
      </c>
      <c r="AH146" s="8">
        <v>0</v>
      </c>
      <c r="AI146" s="9">
        <v>0</v>
      </c>
      <c r="AJ146" s="40">
        <v>0</v>
      </c>
      <c r="AK146" s="9"/>
      <c r="AL146" s="8"/>
      <c r="AM146" s="9">
        <v>0</v>
      </c>
      <c r="AN146" s="40">
        <v>0</v>
      </c>
      <c r="AO146" s="9"/>
      <c r="AP146" s="8"/>
      <c r="AQ146" s="8">
        <f t="shared" si="39"/>
        <v>0</v>
      </c>
      <c r="AR146" s="8">
        <f t="shared" si="40"/>
        <v>0</v>
      </c>
      <c r="AS146" s="9">
        <v>0</v>
      </c>
      <c r="AT146" s="8">
        <v>0</v>
      </c>
      <c r="AU146" s="9">
        <v>0</v>
      </c>
      <c r="AV146" s="8">
        <v>0</v>
      </c>
      <c r="AW146" s="9">
        <v>0</v>
      </c>
      <c r="AX146" s="8">
        <v>0</v>
      </c>
      <c r="AY146" s="9">
        <v>0</v>
      </c>
      <c r="AZ146" s="8">
        <v>0</v>
      </c>
      <c r="BA146" s="9">
        <v>0</v>
      </c>
      <c r="BB146" s="40">
        <v>0</v>
      </c>
      <c r="BC146" s="9"/>
      <c r="BD146" s="8"/>
      <c r="BE146" s="9">
        <v>0</v>
      </c>
      <c r="BF146" s="40">
        <v>0</v>
      </c>
      <c r="BG146" s="9"/>
      <c r="BH146" s="8"/>
      <c r="BI146" s="8">
        <f t="shared" si="41"/>
        <v>0</v>
      </c>
      <c r="BJ146" s="8">
        <f t="shared" si="42"/>
        <v>0</v>
      </c>
      <c r="BK146" s="9">
        <v>0</v>
      </c>
      <c r="BL146" s="8">
        <v>0</v>
      </c>
      <c r="BM146" s="9">
        <v>0</v>
      </c>
      <c r="BN146" s="8">
        <v>0</v>
      </c>
      <c r="BO146" s="9">
        <v>0</v>
      </c>
      <c r="BP146" s="8">
        <v>0</v>
      </c>
      <c r="BQ146" s="9">
        <v>0</v>
      </c>
      <c r="BR146" s="8">
        <v>0</v>
      </c>
      <c r="BS146" s="9">
        <v>0</v>
      </c>
      <c r="BT146" s="40">
        <v>0</v>
      </c>
      <c r="BU146" s="9"/>
      <c r="BV146" s="8"/>
      <c r="BW146" s="9">
        <v>0</v>
      </c>
      <c r="BX146" s="40">
        <v>0</v>
      </c>
      <c r="BY146" s="9"/>
      <c r="BZ146" s="8"/>
      <c r="CA146" s="8">
        <f t="shared" si="43"/>
        <v>0</v>
      </c>
      <c r="CB146" s="8">
        <f t="shared" si="44"/>
        <v>0</v>
      </c>
      <c r="CC146" s="9">
        <v>0</v>
      </c>
      <c r="CD146" s="8">
        <v>0</v>
      </c>
      <c r="CE146" s="9">
        <v>0</v>
      </c>
      <c r="CF146" s="8">
        <v>0</v>
      </c>
      <c r="CG146" s="9">
        <v>0</v>
      </c>
      <c r="CH146" s="8">
        <v>0</v>
      </c>
      <c r="CI146" s="9">
        <v>0</v>
      </c>
      <c r="CJ146" s="8">
        <v>0</v>
      </c>
      <c r="CK146" s="9">
        <v>0</v>
      </c>
      <c r="CL146" s="40">
        <v>0</v>
      </c>
      <c r="CM146" s="9"/>
      <c r="CN146" s="8"/>
      <c r="CO146" s="9">
        <v>0</v>
      </c>
      <c r="CP146" s="40">
        <v>0</v>
      </c>
      <c r="CQ146" s="9"/>
      <c r="CR146" s="8"/>
    </row>
    <row r="147" spans="1:96" s="10" customFormat="1" ht="30" x14ac:dyDescent="0.25">
      <c r="A147" s="12">
        <v>115</v>
      </c>
      <c r="B147" s="18" t="s">
        <v>107</v>
      </c>
      <c r="C147" s="12">
        <v>330382</v>
      </c>
      <c r="D147" s="25" t="s">
        <v>174</v>
      </c>
      <c r="E147" s="25" t="s">
        <v>160</v>
      </c>
      <c r="F147" s="31" t="s">
        <v>175</v>
      </c>
      <c r="G147" s="8">
        <f t="shared" si="35"/>
        <v>243873.6</v>
      </c>
      <c r="H147" s="8">
        <f t="shared" si="36"/>
        <v>0</v>
      </c>
      <c r="I147" s="9">
        <f t="shared" si="34"/>
        <v>0</v>
      </c>
      <c r="J147" s="8">
        <f t="shared" si="34"/>
        <v>0</v>
      </c>
      <c r="K147" s="9">
        <f t="shared" si="34"/>
        <v>0</v>
      </c>
      <c r="L147" s="8">
        <f t="shared" si="34"/>
        <v>0</v>
      </c>
      <c r="M147" s="9">
        <f t="shared" si="34"/>
        <v>0</v>
      </c>
      <c r="N147" s="8">
        <f t="shared" si="34"/>
        <v>0</v>
      </c>
      <c r="O147" s="9">
        <f t="shared" si="34"/>
        <v>0</v>
      </c>
      <c r="P147" s="8">
        <f t="shared" si="34"/>
        <v>0</v>
      </c>
      <c r="Q147" s="9">
        <f t="shared" si="34"/>
        <v>7</v>
      </c>
      <c r="R147" s="8">
        <f t="shared" si="34"/>
        <v>243873.6</v>
      </c>
      <c r="S147" s="9">
        <f t="shared" si="34"/>
        <v>7</v>
      </c>
      <c r="T147" s="8">
        <f t="shared" si="33"/>
        <v>303373.88</v>
      </c>
      <c r="U147" s="9">
        <f t="shared" si="33"/>
        <v>0</v>
      </c>
      <c r="V147" s="8">
        <f t="shared" si="33"/>
        <v>0</v>
      </c>
      <c r="W147" s="9">
        <f t="shared" si="33"/>
        <v>0</v>
      </c>
      <c r="X147" s="8">
        <f t="shared" si="33"/>
        <v>0</v>
      </c>
      <c r="Y147" s="8">
        <f t="shared" si="37"/>
        <v>60968.4</v>
      </c>
      <c r="Z147" s="8">
        <f t="shared" si="38"/>
        <v>0</v>
      </c>
      <c r="AA147" s="9">
        <v>0</v>
      </c>
      <c r="AB147" s="8">
        <v>0</v>
      </c>
      <c r="AC147" s="9">
        <v>0</v>
      </c>
      <c r="AD147" s="8">
        <v>0</v>
      </c>
      <c r="AE147" s="9">
        <v>0</v>
      </c>
      <c r="AF147" s="8">
        <v>0</v>
      </c>
      <c r="AG147" s="9">
        <v>0</v>
      </c>
      <c r="AH147" s="8">
        <v>0</v>
      </c>
      <c r="AI147" s="9">
        <v>2</v>
      </c>
      <c r="AJ147" s="40">
        <v>60968.4</v>
      </c>
      <c r="AK147" s="9">
        <v>2</v>
      </c>
      <c r="AL147" s="8">
        <v>85843.47</v>
      </c>
      <c r="AM147" s="9">
        <v>0</v>
      </c>
      <c r="AN147" s="40">
        <v>0</v>
      </c>
      <c r="AO147" s="9"/>
      <c r="AP147" s="8"/>
      <c r="AQ147" s="8">
        <f t="shared" si="39"/>
        <v>60968.4</v>
      </c>
      <c r="AR147" s="8">
        <f t="shared" si="40"/>
        <v>0</v>
      </c>
      <c r="AS147" s="9">
        <v>0</v>
      </c>
      <c r="AT147" s="8">
        <v>0</v>
      </c>
      <c r="AU147" s="9">
        <v>0</v>
      </c>
      <c r="AV147" s="8">
        <v>0</v>
      </c>
      <c r="AW147" s="9">
        <v>0</v>
      </c>
      <c r="AX147" s="8">
        <v>0</v>
      </c>
      <c r="AY147" s="9">
        <v>0</v>
      </c>
      <c r="AZ147" s="8">
        <v>0</v>
      </c>
      <c r="BA147" s="9">
        <v>2</v>
      </c>
      <c r="BB147" s="40">
        <v>60968.4</v>
      </c>
      <c r="BC147" s="9">
        <v>2</v>
      </c>
      <c r="BD147" s="8">
        <v>85843.47</v>
      </c>
      <c r="BE147" s="9">
        <v>0</v>
      </c>
      <c r="BF147" s="40">
        <v>0</v>
      </c>
      <c r="BG147" s="9"/>
      <c r="BH147" s="8"/>
      <c r="BI147" s="8">
        <f t="shared" si="41"/>
        <v>60968.4</v>
      </c>
      <c r="BJ147" s="8">
        <f t="shared" si="42"/>
        <v>0</v>
      </c>
      <c r="BK147" s="9">
        <v>0</v>
      </c>
      <c r="BL147" s="8">
        <v>0</v>
      </c>
      <c r="BM147" s="9">
        <v>0</v>
      </c>
      <c r="BN147" s="8">
        <v>0</v>
      </c>
      <c r="BO147" s="9">
        <v>0</v>
      </c>
      <c r="BP147" s="8">
        <v>0</v>
      </c>
      <c r="BQ147" s="9">
        <v>0</v>
      </c>
      <c r="BR147" s="8">
        <v>0</v>
      </c>
      <c r="BS147" s="9">
        <v>2</v>
      </c>
      <c r="BT147" s="40">
        <v>60968.4</v>
      </c>
      <c r="BU147" s="9">
        <v>2</v>
      </c>
      <c r="BV147" s="8">
        <v>85843.47</v>
      </c>
      <c r="BW147" s="9">
        <v>0</v>
      </c>
      <c r="BX147" s="40">
        <v>0</v>
      </c>
      <c r="BY147" s="9"/>
      <c r="BZ147" s="8"/>
      <c r="CA147" s="8">
        <f t="shared" si="43"/>
        <v>60968.4</v>
      </c>
      <c r="CB147" s="8">
        <f t="shared" si="44"/>
        <v>0</v>
      </c>
      <c r="CC147" s="9">
        <v>0</v>
      </c>
      <c r="CD147" s="8">
        <v>0</v>
      </c>
      <c r="CE147" s="9">
        <v>0</v>
      </c>
      <c r="CF147" s="8">
        <v>0</v>
      </c>
      <c r="CG147" s="9">
        <v>0</v>
      </c>
      <c r="CH147" s="8">
        <v>0</v>
      </c>
      <c r="CI147" s="9">
        <v>0</v>
      </c>
      <c r="CJ147" s="8">
        <v>0</v>
      </c>
      <c r="CK147" s="9">
        <v>1</v>
      </c>
      <c r="CL147" s="40">
        <v>60968.4</v>
      </c>
      <c r="CM147" s="9">
        <v>1</v>
      </c>
      <c r="CN147" s="8">
        <v>45843.47</v>
      </c>
      <c r="CO147" s="9">
        <v>0</v>
      </c>
      <c r="CP147" s="40">
        <v>0</v>
      </c>
      <c r="CQ147" s="9"/>
      <c r="CR147" s="8"/>
    </row>
    <row r="148" spans="1:96" x14ac:dyDescent="0.25">
      <c r="A148" s="14"/>
      <c r="B148" s="17" t="s">
        <v>186</v>
      </c>
      <c r="C148" s="14"/>
      <c r="D148" s="27"/>
      <c r="E148" s="27"/>
      <c r="F148" s="32"/>
      <c r="G148" s="8">
        <f t="shared" si="35"/>
        <v>0</v>
      </c>
      <c r="H148" s="8">
        <f t="shared" si="36"/>
        <v>0</v>
      </c>
      <c r="I148" s="9">
        <f t="shared" si="34"/>
        <v>0</v>
      </c>
      <c r="J148" s="8">
        <f t="shared" si="34"/>
        <v>0</v>
      </c>
      <c r="K148" s="9">
        <f t="shared" ref="K148:S149" si="46">AC148+AU148+BM148+CE148</f>
        <v>0</v>
      </c>
      <c r="L148" s="8">
        <f t="shared" si="46"/>
        <v>0</v>
      </c>
      <c r="M148" s="9">
        <f t="shared" si="46"/>
        <v>0</v>
      </c>
      <c r="N148" s="8">
        <f t="shared" si="46"/>
        <v>0</v>
      </c>
      <c r="O148" s="9">
        <f t="shared" si="46"/>
        <v>0</v>
      </c>
      <c r="P148" s="8">
        <f t="shared" si="46"/>
        <v>0</v>
      </c>
      <c r="Q148" s="9">
        <f t="shared" si="46"/>
        <v>0</v>
      </c>
      <c r="R148" s="8">
        <f t="shared" si="46"/>
        <v>0</v>
      </c>
      <c r="S148" s="9">
        <f t="shared" si="46"/>
        <v>0</v>
      </c>
      <c r="T148" s="8">
        <f t="shared" si="33"/>
        <v>0</v>
      </c>
      <c r="U148" s="9">
        <f t="shared" si="33"/>
        <v>0</v>
      </c>
      <c r="V148" s="8">
        <f t="shared" si="33"/>
        <v>0</v>
      </c>
      <c r="W148" s="9">
        <f t="shared" si="33"/>
        <v>0</v>
      </c>
      <c r="X148" s="8">
        <f t="shared" si="33"/>
        <v>0</v>
      </c>
      <c r="Y148" s="8">
        <f t="shared" si="37"/>
        <v>0</v>
      </c>
      <c r="Z148" s="8">
        <f t="shared" si="38"/>
        <v>0</v>
      </c>
      <c r="AA148" s="9">
        <v>0</v>
      </c>
      <c r="AB148" s="8">
        <v>0</v>
      </c>
      <c r="AC148" s="9">
        <v>0</v>
      </c>
      <c r="AD148" s="8">
        <v>0</v>
      </c>
      <c r="AE148" s="9">
        <v>0</v>
      </c>
      <c r="AF148" s="8">
        <v>0</v>
      </c>
      <c r="AG148" s="9">
        <v>0</v>
      </c>
      <c r="AH148" s="8">
        <v>0</v>
      </c>
      <c r="AI148" s="9"/>
      <c r="AJ148" s="8"/>
      <c r="AK148" s="9"/>
      <c r="AL148" s="8"/>
      <c r="AM148" s="9"/>
      <c r="AN148" s="8"/>
      <c r="AO148" s="9"/>
      <c r="AP148" s="8"/>
      <c r="AQ148" s="8">
        <f t="shared" si="39"/>
        <v>0</v>
      </c>
      <c r="AR148" s="8">
        <f t="shared" si="40"/>
        <v>0</v>
      </c>
      <c r="AS148" s="9">
        <v>0</v>
      </c>
      <c r="AT148" s="8">
        <v>0</v>
      </c>
      <c r="AU148" s="9">
        <v>0</v>
      </c>
      <c r="AV148" s="8">
        <v>0</v>
      </c>
      <c r="AW148" s="9">
        <v>0</v>
      </c>
      <c r="AX148" s="8">
        <v>0</v>
      </c>
      <c r="AY148" s="9">
        <v>0</v>
      </c>
      <c r="AZ148" s="8">
        <v>0</v>
      </c>
      <c r="BA148" s="9"/>
      <c r="BB148" s="8"/>
      <c r="BC148" s="9"/>
      <c r="BD148" s="8"/>
      <c r="BE148" s="9"/>
      <c r="BF148" s="8"/>
      <c r="BG148" s="9"/>
      <c r="BH148" s="8"/>
      <c r="BI148" s="8">
        <f t="shared" si="41"/>
        <v>0</v>
      </c>
      <c r="BJ148" s="8">
        <f t="shared" si="42"/>
        <v>0</v>
      </c>
      <c r="BK148" s="9">
        <v>0</v>
      </c>
      <c r="BL148" s="8">
        <v>0</v>
      </c>
      <c r="BM148" s="9">
        <v>0</v>
      </c>
      <c r="BN148" s="8">
        <v>0</v>
      </c>
      <c r="BO148" s="9">
        <v>0</v>
      </c>
      <c r="BP148" s="8">
        <v>0</v>
      </c>
      <c r="BQ148" s="9">
        <v>0</v>
      </c>
      <c r="BR148" s="8">
        <v>0</v>
      </c>
      <c r="BS148" s="9"/>
      <c r="BT148" s="8"/>
      <c r="BU148" s="9"/>
      <c r="BV148" s="8"/>
      <c r="BW148" s="9"/>
      <c r="BX148" s="8"/>
      <c r="BY148" s="9"/>
      <c r="BZ148" s="8"/>
      <c r="CA148" s="8">
        <f t="shared" si="43"/>
        <v>0</v>
      </c>
      <c r="CB148" s="8">
        <f t="shared" si="44"/>
        <v>0</v>
      </c>
      <c r="CC148" s="9">
        <v>0</v>
      </c>
      <c r="CD148" s="8">
        <v>0</v>
      </c>
      <c r="CE148" s="9">
        <v>0</v>
      </c>
      <c r="CF148" s="8">
        <v>0</v>
      </c>
      <c r="CG148" s="9">
        <v>0</v>
      </c>
      <c r="CH148" s="8">
        <v>0</v>
      </c>
      <c r="CI148" s="9">
        <v>0</v>
      </c>
      <c r="CJ148" s="8">
        <v>0</v>
      </c>
      <c r="CK148" s="9"/>
      <c r="CL148" s="8"/>
      <c r="CM148" s="9"/>
      <c r="CN148" s="8"/>
      <c r="CO148" s="9"/>
      <c r="CP148" s="8"/>
      <c r="CQ148" s="9"/>
      <c r="CR148" s="8"/>
    </row>
    <row r="149" spans="1:96" s="10" customFormat="1" x14ac:dyDescent="0.25">
      <c r="A149" s="12">
        <v>116</v>
      </c>
      <c r="B149" s="18" t="s">
        <v>187</v>
      </c>
      <c r="C149" s="12">
        <v>330423</v>
      </c>
      <c r="D149" s="25" t="s">
        <v>178</v>
      </c>
      <c r="E149" s="25" t="s">
        <v>161</v>
      </c>
      <c r="F149" s="31" t="s">
        <v>175</v>
      </c>
      <c r="G149" s="8">
        <f t="shared" si="35"/>
        <v>0</v>
      </c>
      <c r="H149" s="8">
        <f t="shared" si="36"/>
        <v>0</v>
      </c>
      <c r="I149" s="9">
        <f t="shared" ref="I149:J149" si="47">AA149+AS149+BK149+CC149</f>
        <v>0</v>
      </c>
      <c r="J149" s="8">
        <f t="shared" si="47"/>
        <v>0</v>
      </c>
      <c r="K149" s="9">
        <f t="shared" si="46"/>
        <v>0</v>
      </c>
      <c r="L149" s="8">
        <f t="shared" si="46"/>
        <v>0</v>
      </c>
      <c r="M149" s="9">
        <f t="shared" si="46"/>
        <v>0</v>
      </c>
      <c r="N149" s="8">
        <f t="shared" si="46"/>
        <v>0</v>
      </c>
      <c r="O149" s="9">
        <f t="shared" si="46"/>
        <v>0</v>
      </c>
      <c r="P149" s="8">
        <f t="shared" si="46"/>
        <v>0</v>
      </c>
      <c r="Q149" s="9">
        <f t="shared" si="46"/>
        <v>0</v>
      </c>
      <c r="R149" s="8">
        <f t="shared" si="46"/>
        <v>0</v>
      </c>
      <c r="S149" s="9">
        <f t="shared" si="46"/>
        <v>0</v>
      </c>
      <c r="T149" s="8">
        <f t="shared" si="33"/>
        <v>0</v>
      </c>
      <c r="U149" s="9">
        <f t="shared" si="33"/>
        <v>0</v>
      </c>
      <c r="V149" s="8">
        <f t="shared" si="33"/>
        <v>0</v>
      </c>
      <c r="W149" s="9">
        <f t="shared" si="33"/>
        <v>0</v>
      </c>
      <c r="X149" s="8">
        <f t="shared" si="33"/>
        <v>0</v>
      </c>
      <c r="Y149" s="8">
        <f t="shared" si="37"/>
        <v>0</v>
      </c>
      <c r="Z149" s="8">
        <f t="shared" si="38"/>
        <v>0</v>
      </c>
      <c r="AA149" s="16">
        <v>0</v>
      </c>
      <c r="AB149" s="15">
        <v>0</v>
      </c>
      <c r="AC149" s="16">
        <v>0</v>
      </c>
      <c r="AD149" s="15">
        <v>0</v>
      </c>
      <c r="AE149" s="16">
        <v>0</v>
      </c>
      <c r="AF149" s="15">
        <v>0</v>
      </c>
      <c r="AG149" s="16">
        <v>0</v>
      </c>
      <c r="AH149" s="15">
        <v>0</v>
      </c>
      <c r="AI149" s="16"/>
      <c r="AJ149" s="15"/>
      <c r="AK149" s="16"/>
      <c r="AL149" s="15"/>
      <c r="AM149" s="16"/>
      <c r="AN149" s="15"/>
      <c r="AO149" s="16"/>
      <c r="AP149" s="15"/>
      <c r="AQ149" s="8">
        <f t="shared" si="39"/>
        <v>0</v>
      </c>
      <c r="AR149" s="8">
        <f t="shared" si="40"/>
        <v>0</v>
      </c>
      <c r="AS149" s="16">
        <v>0</v>
      </c>
      <c r="AT149" s="15">
        <v>0</v>
      </c>
      <c r="AU149" s="16">
        <v>0</v>
      </c>
      <c r="AV149" s="15">
        <v>0</v>
      </c>
      <c r="AW149" s="16">
        <v>0</v>
      </c>
      <c r="AX149" s="15">
        <v>0</v>
      </c>
      <c r="AY149" s="16">
        <v>0</v>
      </c>
      <c r="AZ149" s="15">
        <v>0</v>
      </c>
      <c r="BA149" s="16"/>
      <c r="BB149" s="15"/>
      <c r="BC149" s="16"/>
      <c r="BD149" s="15"/>
      <c r="BE149" s="16"/>
      <c r="BF149" s="15"/>
      <c r="BG149" s="16"/>
      <c r="BH149" s="15"/>
      <c r="BI149" s="8">
        <f t="shared" si="41"/>
        <v>0</v>
      </c>
      <c r="BJ149" s="8">
        <f t="shared" si="42"/>
        <v>0</v>
      </c>
      <c r="BK149" s="16">
        <v>0</v>
      </c>
      <c r="BL149" s="15">
        <v>0</v>
      </c>
      <c r="BM149" s="16">
        <v>0</v>
      </c>
      <c r="BN149" s="15">
        <v>0</v>
      </c>
      <c r="BO149" s="16">
        <v>0</v>
      </c>
      <c r="BP149" s="15">
        <v>0</v>
      </c>
      <c r="BQ149" s="16">
        <v>0</v>
      </c>
      <c r="BR149" s="15">
        <v>0</v>
      </c>
      <c r="BS149" s="16"/>
      <c r="BT149" s="15"/>
      <c r="BU149" s="16"/>
      <c r="BV149" s="15"/>
      <c r="BW149" s="16"/>
      <c r="BX149" s="15"/>
      <c r="BY149" s="16"/>
      <c r="BZ149" s="15"/>
      <c r="CA149" s="8">
        <f t="shared" si="43"/>
        <v>0</v>
      </c>
      <c r="CB149" s="8">
        <f t="shared" si="44"/>
        <v>0</v>
      </c>
      <c r="CC149" s="16"/>
      <c r="CD149" s="15"/>
      <c r="CE149" s="16"/>
      <c r="CF149" s="15"/>
      <c r="CG149" s="16"/>
      <c r="CH149" s="15"/>
      <c r="CI149" s="16">
        <v>0</v>
      </c>
      <c r="CJ149" s="15">
        <v>0</v>
      </c>
      <c r="CK149" s="16"/>
      <c r="CL149" s="15"/>
      <c r="CM149" s="16"/>
      <c r="CN149" s="15"/>
      <c r="CO149" s="16"/>
      <c r="CP149" s="15"/>
      <c r="CQ149" s="16"/>
      <c r="CR149" s="15"/>
    </row>
    <row r="150" spans="1:96" s="10" customFormat="1" ht="14.25" x14ac:dyDescent="0.2">
      <c r="A150" s="14"/>
      <c r="B150" s="17" t="s">
        <v>149</v>
      </c>
      <c r="C150" s="14"/>
      <c r="D150" s="27"/>
      <c r="E150" s="34"/>
      <c r="F150" s="32"/>
      <c r="G150" s="15">
        <f t="shared" ref="G150:X150" si="48">SUBTOTAL(109,G9:G149)</f>
        <v>1915904629.74</v>
      </c>
      <c r="H150" s="15">
        <f t="shared" si="48"/>
        <v>734277032.77999997</v>
      </c>
      <c r="I150" s="16">
        <f t="shared" si="48"/>
        <v>507036</v>
      </c>
      <c r="J150" s="15">
        <f t="shared" si="48"/>
        <v>308035896.87</v>
      </c>
      <c r="K150" s="16">
        <f t="shared" si="48"/>
        <v>85222</v>
      </c>
      <c r="L150" s="15">
        <f t="shared" si="48"/>
        <v>35482856.700000003</v>
      </c>
      <c r="M150" s="16">
        <f t="shared" si="48"/>
        <v>297142</v>
      </c>
      <c r="N150" s="15">
        <f t="shared" si="48"/>
        <v>390758279.20999998</v>
      </c>
      <c r="O150" s="16">
        <f t="shared" si="48"/>
        <v>10885</v>
      </c>
      <c r="P150" s="15">
        <f t="shared" si="48"/>
        <v>226918628.49000001</v>
      </c>
      <c r="Q150" s="16">
        <f t="shared" si="48"/>
        <v>28099</v>
      </c>
      <c r="R150" s="15">
        <f t="shared" si="48"/>
        <v>841421290.10000002</v>
      </c>
      <c r="S150" s="16">
        <f t="shared" si="48"/>
        <v>658</v>
      </c>
      <c r="T150" s="15">
        <f t="shared" si="48"/>
        <v>26370806.300000001</v>
      </c>
      <c r="U150" s="16">
        <f t="shared" si="48"/>
        <v>567</v>
      </c>
      <c r="V150" s="15">
        <f t="shared" si="48"/>
        <v>98095130.530000001</v>
      </c>
      <c r="W150" s="16">
        <f t="shared" si="48"/>
        <v>49037</v>
      </c>
      <c r="X150" s="15">
        <f t="shared" si="48"/>
        <v>113287678.37</v>
      </c>
      <c r="Y150" s="15">
        <f>SUBTOTAL(109,Y9:Y149)</f>
        <v>483066273.56</v>
      </c>
      <c r="Z150" s="15">
        <f t="shared" ref="Z150:AP150" si="49">SUBTOTAL(109,Z9:Z149)</f>
        <v>187372401.68000001</v>
      </c>
      <c r="AA150" s="16">
        <f t="shared" si="49"/>
        <v>126770</v>
      </c>
      <c r="AB150" s="15">
        <f t="shared" si="49"/>
        <v>78614252.230000004</v>
      </c>
      <c r="AC150" s="16">
        <f t="shared" si="49"/>
        <v>21310</v>
      </c>
      <c r="AD150" s="15">
        <f t="shared" si="49"/>
        <v>8870714.2799999993</v>
      </c>
      <c r="AE150" s="16">
        <f t="shared" si="49"/>
        <v>74298</v>
      </c>
      <c r="AF150" s="15">
        <f t="shared" si="49"/>
        <v>99887435.170000002</v>
      </c>
      <c r="AG150" s="16">
        <f t="shared" si="49"/>
        <v>2727</v>
      </c>
      <c r="AH150" s="15">
        <f t="shared" si="49"/>
        <v>56924357.159999996</v>
      </c>
      <c r="AI150" s="16">
        <f t="shared" si="49"/>
        <v>7029</v>
      </c>
      <c r="AJ150" s="15">
        <f t="shared" si="49"/>
        <v>210355322.59</v>
      </c>
      <c r="AK150" s="16">
        <f t="shared" si="49"/>
        <v>165</v>
      </c>
      <c r="AL150" s="15">
        <f t="shared" si="49"/>
        <v>6602701.5800000001</v>
      </c>
      <c r="AM150" s="16">
        <f t="shared" si="49"/>
        <v>143</v>
      </c>
      <c r="AN150" s="15">
        <f t="shared" si="49"/>
        <v>24499645.289999999</v>
      </c>
      <c r="AO150" s="16">
        <f t="shared" si="49"/>
        <v>12260</v>
      </c>
      <c r="AP150" s="15">
        <f t="shared" si="49"/>
        <v>28414192.129999999</v>
      </c>
      <c r="AQ150" s="15">
        <f>SUBTOTAL(109,AQ9:AQ149)</f>
        <v>482865540.02999997</v>
      </c>
      <c r="AR150" s="15">
        <f t="shared" ref="AR150:BH150" si="50">SUBTOTAL(109,AR9:AR149)</f>
        <v>187372401.68000001</v>
      </c>
      <c r="AS150" s="16">
        <f t="shared" si="50"/>
        <v>126770</v>
      </c>
      <c r="AT150" s="15">
        <f t="shared" si="50"/>
        <v>78614252.230000004</v>
      </c>
      <c r="AU150" s="16">
        <f t="shared" si="50"/>
        <v>21310</v>
      </c>
      <c r="AV150" s="15">
        <f t="shared" si="50"/>
        <v>8870714.2799999993</v>
      </c>
      <c r="AW150" s="16">
        <f t="shared" si="50"/>
        <v>74298</v>
      </c>
      <c r="AX150" s="15">
        <f t="shared" si="50"/>
        <v>99887435.170000002</v>
      </c>
      <c r="AY150" s="16">
        <f t="shared" si="50"/>
        <v>2726</v>
      </c>
      <c r="AZ150" s="15">
        <f t="shared" si="50"/>
        <v>56805643.630000003</v>
      </c>
      <c r="BA150" s="16">
        <f t="shared" si="50"/>
        <v>7029</v>
      </c>
      <c r="BB150" s="15">
        <f t="shared" si="50"/>
        <v>210355322.59</v>
      </c>
      <c r="BC150" s="16">
        <f t="shared" si="50"/>
        <v>165</v>
      </c>
      <c r="BD150" s="15">
        <f t="shared" si="50"/>
        <v>6602701.5800000001</v>
      </c>
      <c r="BE150" s="16">
        <f t="shared" si="50"/>
        <v>143</v>
      </c>
      <c r="BF150" s="15">
        <f t="shared" si="50"/>
        <v>24493285.289999999</v>
      </c>
      <c r="BG150" s="16">
        <f t="shared" si="50"/>
        <v>12260</v>
      </c>
      <c r="BH150" s="15">
        <f t="shared" si="50"/>
        <v>28332172.129999999</v>
      </c>
      <c r="BI150" s="15">
        <f>SUBTOTAL(109,BI9:BI149)</f>
        <v>482553843.56</v>
      </c>
      <c r="BJ150" s="15">
        <f t="shared" ref="BJ150:BZ150" si="51">SUBTOTAL(109,BJ9:BJ149)</f>
        <v>187372401.68000001</v>
      </c>
      <c r="BK150" s="16">
        <f t="shared" si="51"/>
        <v>126770</v>
      </c>
      <c r="BL150" s="15">
        <f t="shared" si="51"/>
        <v>78614252.230000004</v>
      </c>
      <c r="BM150" s="16">
        <f t="shared" si="51"/>
        <v>21310</v>
      </c>
      <c r="BN150" s="15">
        <f t="shared" si="51"/>
        <v>8870714.2799999993</v>
      </c>
      <c r="BO150" s="16">
        <f t="shared" si="51"/>
        <v>74298</v>
      </c>
      <c r="BP150" s="15">
        <f t="shared" si="51"/>
        <v>99887435.170000002</v>
      </c>
      <c r="BQ150" s="16">
        <f t="shared" si="51"/>
        <v>2722</v>
      </c>
      <c r="BR150" s="15">
        <f t="shared" si="51"/>
        <v>56534957.229999997</v>
      </c>
      <c r="BS150" s="16">
        <f t="shared" si="51"/>
        <v>7029</v>
      </c>
      <c r="BT150" s="15">
        <f t="shared" si="51"/>
        <v>210355322.59</v>
      </c>
      <c r="BU150" s="16">
        <f t="shared" si="51"/>
        <v>165</v>
      </c>
      <c r="BV150" s="15">
        <f t="shared" si="51"/>
        <v>6602701.5800000001</v>
      </c>
      <c r="BW150" s="16">
        <f t="shared" si="51"/>
        <v>142</v>
      </c>
      <c r="BX150" s="15">
        <f t="shared" si="51"/>
        <v>24402825.280000001</v>
      </c>
      <c r="BY150" s="16">
        <f t="shared" si="51"/>
        <v>12258</v>
      </c>
      <c r="BZ150" s="15">
        <f t="shared" si="51"/>
        <v>28291162.059999999</v>
      </c>
      <c r="CA150" s="15">
        <f>SUBTOTAL(109,CA9:CA149)</f>
        <v>467418972.58999997</v>
      </c>
      <c r="CB150" s="15">
        <f t="shared" ref="CB150:CR150" si="52">SUBTOTAL(109,CB9:CB149)</f>
        <v>172159827.74000001</v>
      </c>
      <c r="CC150" s="16">
        <f t="shared" si="52"/>
        <v>126726</v>
      </c>
      <c r="CD150" s="15">
        <f t="shared" si="52"/>
        <v>72193140.180000007</v>
      </c>
      <c r="CE150" s="16">
        <f t="shared" si="52"/>
        <v>21292</v>
      </c>
      <c r="CF150" s="15">
        <f t="shared" si="52"/>
        <v>8870713.8599999994</v>
      </c>
      <c r="CG150" s="16">
        <f t="shared" si="52"/>
        <v>74248</v>
      </c>
      <c r="CH150" s="15">
        <f t="shared" si="52"/>
        <v>91095973.700000003</v>
      </c>
      <c r="CI150" s="16">
        <f t="shared" si="52"/>
        <v>2710</v>
      </c>
      <c r="CJ150" s="15">
        <f t="shared" si="52"/>
        <v>56653670.469999999</v>
      </c>
      <c r="CK150" s="16">
        <f t="shared" si="52"/>
        <v>7012</v>
      </c>
      <c r="CL150" s="15">
        <f t="shared" si="52"/>
        <v>210355322.33000001</v>
      </c>
      <c r="CM150" s="16">
        <f t="shared" si="52"/>
        <v>163</v>
      </c>
      <c r="CN150" s="15">
        <f t="shared" si="52"/>
        <v>6562701.5599999996</v>
      </c>
      <c r="CO150" s="16">
        <f t="shared" si="52"/>
        <v>139</v>
      </c>
      <c r="CP150" s="15">
        <f t="shared" si="52"/>
        <v>24699374.670000002</v>
      </c>
      <c r="CQ150" s="16">
        <f t="shared" si="52"/>
        <v>12259</v>
      </c>
      <c r="CR150" s="15">
        <f t="shared" si="52"/>
        <v>28250152.050000001</v>
      </c>
    </row>
    <row r="152" spans="1:96" x14ac:dyDescent="0.25">
      <c r="B152" s="35" t="s">
        <v>197</v>
      </c>
      <c r="C152" s="36">
        <f>C150-D150-L150-N150-T150</f>
        <v>-452611942.20999998</v>
      </c>
      <c r="D152" s="36">
        <f>D150-F150-H150-J150</f>
        <v>-1042312929.65</v>
      </c>
      <c r="E152" s="6"/>
      <c r="F152" s="6"/>
      <c r="G152" s="36">
        <f>G150-H150-P150-R150-X150</f>
        <v>0</v>
      </c>
      <c r="H152" s="36">
        <f>H150-J150-L150-N150</f>
        <v>0</v>
      </c>
      <c r="R152" s="36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</row>
    <row r="153" spans="1:96" x14ac:dyDescent="0.25">
      <c r="B153" s="35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9"/>
      <c r="S153" s="39"/>
      <c r="T153" s="38"/>
      <c r="U153" s="38"/>
      <c r="V153" s="38"/>
      <c r="W153" s="38"/>
      <c r="X153" s="38"/>
      <c r="Y153" s="6"/>
      <c r="Z153" s="6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6"/>
      <c r="AR153" s="6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6"/>
      <c r="BJ153" s="6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6"/>
      <c r="CB153" s="6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</row>
    <row r="154" spans="1:96" x14ac:dyDescent="0.25">
      <c r="B154" s="35" t="s">
        <v>198</v>
      </c>
      <c r="C154" s="39">
        <f>C150-U150-AM150-BE150-BW150</f>
        <v>-995</v>
      </c>
      <c r="D154" s="39">
        <f t="shared" ref="D154:F154" si="53">D150-V150-AN150-BF150-BX150</f>
        <v>-171490886.38999999</v>
      </c>
      <c r="E154" s="39">
        <f t="shared" si="53"/>
        <v>-85815</v>
      </c>
      <c r="F154" s="39">
        <f t="shared" si="53"/>
        <v>-198325204.69</v>
      </c>
      <c r="G154" s="39">
        <f>G150-Y150-AQ150-BI150-CA150</f>
        <v>0</v>
      </c>
      <c r="H154" s="39">
        <f t="shared" ref="H154:X154" si="54">H150-Z150-AR150-BJ150-CB150</f>
        <v>0</v>
      </c>
      <c r="I154" s="39">
        <f t="shared" si="54"/>
        <v>0</v>
      </c>
      <c r="J154" s="39">
        <f t="shared" si="54"/>
        <v>0</v>
      </c>
      <c r="K154" s="39">
        <f t="shared" si="54"/>
        <v>0</v>
      </c>
      <c r="L154" s="39">
        <f t="shared" si="54"/>
        <v>0</v>
      </c>
      <c r="M154" s="39">
        <f t="shared" si="54"/>
        <v>0</v>
      </c>
      <c r="N154" s="39">
        <f t="shared" si="54"/>
        <v>0</v>
      </c>
      <c r="O154" s="39">
        <f t="shared" si="54"/>
        <v>0</v>
      </c>
      <c r="P154" s="39">
        <f t="shared" si="54"/>
        <v>0</v>
      </c>
      <c r="Q154" s="39">
        <f t="shared" si="54"/>
        <v>0</v>
      </c>
      <c r="R154" s="39">
        <f t="shared" si="54"/>
        <v>0</v>
      </c>
      <c r="S154" s="39">
        <f t="shared" si="54"/>
        <v>0</v>
      </c>
      <c r="T154" s="39">
        <f t="shared" si="54"/>
        <v>0</v>
      </c>
      <c r="U154" s="39">
        <f t="shared" si="54"/>
        <v>0</v>
      </c>
      <c r="V154" s="39">
        <f t="shared" si="54"/>
        <v>0</v>
      </c>
      <c r="W154" s="39">
        <f t="shared" si="54"/>
        <v>0</v>
      </c>
      <c r="X154" s="39">
        <f t="shared" si="54"/>
        <v>0</v>
      </c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</row>
  </sheetData>
  <customSheetViews>
    <customSheetView guid="{40AA6847-ADDF-4C74-8B3E-D1CCBEEB7235}" scale="90" showPageBreaks="1" zeroValues="0" printArea="1" hiddenColumns="1" view="pageBreakPreview">
      <pane xSplit="5" ySplit="8" topLeftCell="H9" activePane="bottomRight" state="frozen"/>
      <selection pane="bottomRight" activeCell="G2" sqref="G2:X2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"/>
    </customSheetView>
    <customSheetView guid="{6ACAC417-79FB-499C-A411-B589206B17E5}" scale="75" showPageBreaks="1" zeroValues="0" printArea="1" hiddenColumns="1" view="pageBreakPreview">
      <pane xSplit="2" ySplit="8" topLeftCell="BS9" activePane="bottomRight" state="frozen"/>
      <selection pane="bottomRight" activeCell="CI10" sqref="CI10:CI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2"/>
    </customSheetView>
    <customSheetView guid="{A438F315-6496-4240-8882-7C29E0FE4492}" scale="75" showPageBreaks="1" zeroValues="0" printArea="1" hiddenColumns="1" view="pageBreakPreview">
      <pane xSplit="2" ySplit="8" topLeftCell="AE9" activePane="bottomRight" state="frozen"/>
      <selection pane="bottomRight" activeCell="AS10" sqref="AS10:AX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3"/>
    </customSheetView>
    <customSheetView guid="{2AE181D0-EBE1-4976-8A10-E11977F7D69E}" scale="90" showPageBreaks="1" zeroValues="0" printArea="1" hiddenColumns="1" view="pageBreakPreview">
      <pane xSplit="2" ySplit="8" topLeftCell="G140" activePane="bottomRight" state="frozen"/>
      <selection pane="bottomRight" activeCell="B22" sqref="B22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4"/>
    </customSheetView>
    <customSheetView guid="{EDC71DCB-7AA5-4C5F-98A0-59C6796EDD33}" scale="90" showPageBreaks="1" zeroValues="0" printArea="1" hiddenColumns="1" view="pageBreakPreview">
      <pane xSplit="5" ySplit="8" topLeftCell="CC9" activePane="bottomRight" state="frozen"/>
      <selection pane="bottomRight" activeCell="CL24" sqref="CL24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5"/>
    </customSheetView>
  </customSheetViews>
  <mergeCells count="98">
    <mergeCell ref="CQ6:CQ7"/>
    <mergeCell ref="CR6:CR7"/>
    <mergeCell ref="CI6:CI7"/>
    <mergeCell ref="CJ6:CJ7"/>
    <mergeCell ref="CK6:CK7"/>
    <mergeCell ref="CL6:CL7"/>
    <mergeCell ref="CM6:CN6"/>
    <mergeCell ref="CO6:CP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CG6:CH6"/>
    <mergeCell ref="BZ6:BZ7"/>
    <mergeCell ref="CB6:CB7"/>
    <mergeCell ref="CC6:CD6"/>
    <mergeCell ref="CE6:CF6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U1:X1"/>
    <mergeCell ref="G2:X2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</mergeCells>
  <printOptions horizontalCentered="1"/>
  <pageMargins left="0.23622047244094491" right="0.23622047244094491" top="0.39370078740157483" bottom="0.23622047244094491" header="0.31496062992125984" footer="0.31496062992125984"/>
  <pageSetup paperSize="8" scale="58" fitToHeight="2" orientation="landscape" r:id="rId6"/>
  <colBreaks count="4" manualBreakCount="4">
    <brk id="24" max="150" man="1"/>
    <brk id="42" max="150" man="1"/>
    <brk id="60" max="150" man="1"/>
    <brk id="78" max="1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ВСЕГО</vt:lpstr>
      <vt:lpstr>Капитал МС</vt:lpstr>
      <vt:lpstr>ИГС</vt:lpstr>
      <vt:lpstr>Макс-М</vt:lpstr>
      <vt:lpstr>ВСЕГО!Заголовки_для_печати</vt:lpstr>
      <vt:lpstr>ИГС!Заголовки_для_печати</vt:lpstr>
      <vt:lpstr>'Капитал МС'!Заголовки_для_печати</vt:lpstr>
      <vt:lpstr>'Макс-М'!Заголовки_для_печати</vt:lpstr>
      <vt:lpstr>ВСЕГО!Область_печати</vt:lpstr>
      <vt:lpstr>ИГС!Область_печати</vt:lpstr>
      <vt:lpstr>'Капитал МС'!Область_печати</vt:lpstr>
      <vt:lpstr>'Макс-М'!Область_печати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Звягина Мария Михайловна</cp:lastModifiedBy>
  <cp:lastPrinted>2020-02-12T06:09:07Z</cp:lastPrinted>
  <dcterms:created xsi:type="dcterms:W3CDTF">2017-07-07T10:09:46Z</dcterms:created>
  <dcterms:modified xsi:type="dcterms:W3CDTF">2020-02-12T06:11:29Z</dcterms:modified>
</cp:coreProperties>
</file>