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19\Протокол №09\"/>
    </mc:Choice>
  </mc:AlternateContent>
  <bookViews>
    <workbookView xWindow="0" yWindow="0" windowWidth="19440" windowHeight="12435"/>
  </bookViews>
  <sheets>
    <sheet name="ВСЕГО" sheetId="1" r:id="rId1"/>
    <sheet name="КМС" sheetId="2" r:id="rId2"/>
    <sheet name="ИГС" sheetId="5" r:id="rId3"/>
    <sheet name="МАКС" sheetId="7" r:id="rId4"/>
  </sheets>
  <definedNames>
    <definedName name="Z_2AE181D0_EBE1_4976_8A10_E11977F7D69E_.wvu.PrintArea" localSheetId="0" hidden="1">ВСЕГО!$A$1:$T$149</definedName>
    <definedName name="Z_2AE181D0_EBE1_4976_8A10_E11977F7D69E_.wvu.PrintTitles" localSheetId="0" hidden="1">ВСЕГО!$A:$B,ВСЕГО!$4:$8</definedName>
    <definedName name="Z_2AE181D0_EBE1_4976_8A10_E11977F7D69E_.wvu.PrintTitles" localSheetId="2" hidden="1">ИГС!$5:$9</definedName>
    <definedName name="Z_2AE181D0_EBE1_4976_8A10_E11977F7D69E_.wvu.PrintTitles" localSheetId="1" hidden="1">КМС!$5:$9</definedName>
    <definedName name="Z_2AE181D0_EBE1_4976_8A10_E11977F7D69E_.wvu.PrintTitles" localSheetId="3" hidden="1">МАКС!$5:$9</definedName>
    <definedName name="Z_40AA6847_ADDF_4C74_8B3E_D1CCBEEB7235_.wvu.PrintArea" localSheetId="0" hidden="1">ВСЕГО!$A$1:$T$149</definedName>
    <definedName name="Z_40AA6847_ADDF_4C74_8B3E_D1CCBEEB7235_.wvu.PrintTitles" localSheetId="0" hidden="1">ВСЕГО!$A:$B,ВСЕГО!$4:$8</definedName>
    <definedName name="Z_40AA6847_ADDF_4C74_8B3E_D1CCBEEB7235_.wvu.PrintTitles" localSheetId="2" hidden="1">ИГС!$A:$B,ИГС!$5:$9</definedName>
    <definedName name="Z_40AA6847_ADDF_4C74_8B3E_D1CCBEEB7235_.wvu.PrintTitles" localSheetId="1" hidden="1">КМС!$A:$B,КМС!$5:$9</definedName>
    <definedName name="Z_40AA6847_ADDF_4C74_8B3E_D1CCBEEB7235_.wvu.PrintTitles" localSheetId="3" hidden="1">МАКС!$A:$B,МАКС!$5:$9</definedName>
    <definedName name="Z_6ACAC417_79FB_499C_A411_B589206B17E5_.wvu.PrintArea" localSheetId="0" hidden="1">ВСЕГО!$A$1:$T$149</definedName>
    <definedName name="Z_6ACAC417_79FB_499C_A411_B589206B17E5_.wvu.PrintTitles" localSheetId="0" hidden="1">ВСЕГО!$A:$B,ВСЕГО!$4:$8</definedName>
    <definedName name="Z_6ACAC417_79FB_499C_A411_B589206B17E5_.wvu.PrintTitles" localSheetId="2" hidden="1">ИГС!$A:$B,ИГС!$5:$9</definedName>
    <definedName name="Z_6ACAC417_79FB_499C_A411_B589206B17E5_.wvu.PrintTitles" localSheetId="1" hidden="1">КМС!$A:$B,КМС!$5:$9</definedName>
    <definedName name="Z_6ACAC417_79FB_499C_A411_B589206B17E5_.wvu.PrintTitles" localSheetId="3" hidden="1">МАКС!$A:$B,МАКС!$5:$9</definedName>
    <definedName name="Z_856964FD_C69B_4DBD_A2ED_FC82A1EDBD1D_.wvu.PrintArea" localSheetId="0" hidden="1">ВСЕГО!$A$1:$T$149</definedName>
    <definedName name="Z_856964FD_C69B_4DBD_A2ED_FC82A1EDBD1D_.wvu.PrintTitles" localSheetId="0" hidden="1">ВСЕГО!$A:$B,ВСЕГО!$4:$8</definedName>
    <definedName name="Z_856964FD_C69B_4DBD_A2ED_FC82A1EDBD1D_.wvu.PrintTitles" localSheetId="2" hidden="1">ИГС!$A:$B,ИГС!$5:$9</definedName>
    <definedName name="Z_856964FD_C69B_4DBD_A2ED_FC82A1EDBD1D_.wvu.PrintTitles" localSheetId="1" hidden="1">КМС!$A:$B,КМС!$5:$9</definedName>
    <definedName name="Z_856964FD_C69B_4DBD_A2ED_FC82A1EDBD1D_.wvu.PrintTitles" localSheetId="3" hidden="1">МАКС!$A:$B,МАКС!$5:$9</definedName>
    <definedName name="Z_A438F315_6496_4240_8882_7C29E0FE4492_.wvu.PrintArea" localSheetId="0" hidden="1">ВСЕГО!$A$1:$T$149</definedName>
    <definedName name="Z_A438F315_6496_4240_8882_7C29E0FE4492_.wvu.PrintTitles" localSheetId="0" hidden="1">ВСЕГО!$A:$B,ВСЕГО!$4:$8</definedName>
    <definedName name="Z_A438F315_6496_4240_8882_7C29E0FE4492_.wvu.PrintTitles" localSheetId="2" hidden="1">ИГС!$A:$B,ИГС!$5:$9</definedName>
    <definedName name="Z_A438F315_6496_4240_8882_7C29E0FE4492_.wvu.PrintTitles" localSheetId="1" hidden="1">КМС!$A:$B,КМС!$5:$9</definedName>
    <definedName name="Z_A438F315_6496_4240_8882_7C29E0FE4492_.wvu.PrintTitles" localSheetId="3" hidden="1">МАКС!$A:$B,МАКС!$5:$9</definedName>
    <definedName name="Z_EDC71DCB_7AA5_4C5F_98A0_59C6796EDD33_.wvu.PrintArea" localSheetId="0" hidden="1">ВСЕГО!$A$1:$T$149</definedName>
    <definedName name="Z_EDC71DCB_7AA5_4C5F_98A0_59C6796EDD33_.wvu.PrintTitles" localSheetId="0" hidden="1">ВСЕГО!$A:$B,ВСЕГО!$4:$8</definedName>
    <definedName name="Z_EDC71DCB_7AA5_4C5F_98A0_59C6796EDD33_.wvu.PrintTitles" localSheetId="2" hidden="1">ИГС!$A:$B,ИГС!$5:$9</definedName>
    <definedName name="Z_EDC71DCB_7AA5_4C5F_98A0_59C6796EDD33_.wvu.PrintTitles" localSheetId="1" hidden="1">КМС!$A:$B,КМС!$5:$9</definedName>
    <definedName name="Z_EDC71DCB_7AA5_4C5F_98A0_59C6796EDD33_.wvu.PrintTitles" localSheetId="3" hidden="1">МАКС!$A:$B,МАКС!$5:$9</definedName>
    <definedName name="_xlnm.Print_Titles" localSheetId="0">ВСЕГО!$A:$B,ВСЕГО!$4:$8</definedName>
    <definedName name="_xlnm.Print_Titles" localSheetId="2">ИГС!$A:$B,ИГС!$5:$9</definedName>
    <definedName name="_xlnm.Print_Titles" localSheetId="1">КМС!$A:$B,КМС!$5:$9</definedName>
    <definedName name="_xlnm.Print_Titles" localSheetId="3">МАКС!$A:$B,МАКС!$5:$9</definedName>
    <definedName name="_xlnm.Print_Area" localSheetId="0">ВСЕГО!$A$1:$T$149</definedName>
    <definedName name="_xlnm.Print_Area" localSheetId="2">ИГС!$A$1:$T$150</definedName>
    <definedName name="_xlnm.Print_Area" localSheetId="1">КМС!$A$1:$T$150</definedName>
    <definedName name="_xlnm.Print_Area" localSheetId="3">МАКС!$A$1:$T$150</definedName>
  </definedNames>
  <calcPr calcId="152511" fullPrecision="0"/>
  <customWorkbookViews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4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2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49" i="2" l="1"/>
  <c r="BW149" i="2" s="1"/>
  <c r="BF149" i="2"/>
  <c r="BE149" i="2" s="1"/>
  <c r="AN149" i="2"/>
  <c r="AM149" i="2" s="1"/>
  <c r="T149" i="2"/>
  <c r="V149" i="2"/>
  <c r="U149" i="2" s="1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D149" i="2" s="1"/>
  <c r="C149" i="2" s="1"/>
  <c r="E149" i="2"/>
  <c r="BX148" i="2"/>
  <c r="BW148" i="2" s="1"/>
  <c r="BF148" i="2"/>
  <c r="BE148" i="2" s="1"/>
  <c r="AN148" i="2"/>
  <c r="AM148" i="2" s="1"/>
  <c r="V148" i="2"/>
  <c r="U148" i="2" s="1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 s="1"/>
  <c r="BX147" i="2"/>
  <c r="BW147" i="2"/>
  <c r="BF147" i="2"/>
  <c r="BE147" i="2" s="1"/>
  <c r="AN147" i="2"/>
  <c r="AM147" i="2" s="1"/>
  <c r="V147" i="2"/>
  <c r="U147" i="2" s="1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 s="1"/>
  <c r="BX146" i="2"/>
  <c r="BW146" i="2" s="1"/>
  <c r="BF146" i="2"/>
  <c r="BE146" i="2" s="1"/>
  <c r="AN146" i="2"/>
  <c r="AM146" i="2" s="1"/>
  <c r="V146" i="2"/>
  <c r="U146" i="2" s="1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D146" i="2" s="1"/>
  <c r="C146" i="2" s="1"/>
  <c r="E146" i="2"/>
  <c r="BX145" i="2"/>
  <c r="BW145" i="2"/>
  <c r="BF145" i="2"/>
  <c r="BE145" i="2" s="1"/>
  <c r="AN145" i="2"/>
  <c r="AM145" i="2"/>
  <c r="V145" i="2"/>
  <c r="U145" i="2" s="1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X144" i="2"/>
  <c r="BW144" i="2" s="1"/>
  <c r="BF144" i="2"/>
  <c r="BE144" i="2"/>
  <c r="AN144" i="2"/>
  <c r="AM144" i="2" s="1"/>
  <c r="P144" i="2"/>
  <c r="L144" i="2"/>
  <c r="H144" i="2"/>
  <c r="V144" i="2"/>
  <c r="U144" i="2"/>
  <c r="T144" i="2"/>
  <c r="S144" i="2"/>
  <c r="R144" i="2"/>
  <c r="Q144" i="2"/>
  <c r="O144" i="2"/>
  <c r="N144" i="2"/>
  <c r="M144" i="2"/>
  <c r="K144" i="2"/>
  <c r="J144" i="2"/>
  <c r="I144" i="2"/>
  <c r="G144" i="2"/>
  <c r="F144" i="2"/>
  <c r="E144" i="2"/>
  <c r="BX143" i="2"/>
  <c r="BW143" i="2" s="1"/>
  <c r="BF143" i="2"/>
  <c r="BE143" i="2" s="1"/>
  <c r="AN143" i="2"/>
  <c r="AM143" i="2" s="1"/>
  <c r="S143" i="2"/>
  <c r="O143" i="2"/>
  <c r="K143" i="2"/>
  <c r="G143" i="2"/>
  <c r="V143" i="2"/>
  <c r="U143" i="2" s="1"/>
  <c r="T143" i="2"/>
  <c r="R143" i="2"/>
  <c r="Q143" i="2"/>
  <c r="P143" i="2"/>
  <c r="N143" i="2"/>
  <c r="M143" i="2"/>
  <c r="L143" i="2"/>
  <c r="J143" i="2"/>
  <c r="I143" i="2"/>
  <c r="H143" i="2"/>
  <c r="F143" i="2"/>
  <c r="D143" i="2" s="1"/>
  <c r="C143" i="2" s="1"/>
  <c r="E143" i="2"/>
  <c r="BX142" i="2"/>
  <c r="BW142" i="2" s="1"/>
  <c r="BF142" i="2"/>
  <c r="BE142" i="2" s="1"/>
  <c r="AN142" i="2"/>
  <c r="AM142" i="2" s="1"/>
  <c r="R142" i="2"/>
  <c r="Q142" i="2"/>
  <c r="N142" i="2"/>
  <c r="M142" i="2"/>
  <c r="J142" i="2"/>
  <c r="I142" i="2"/>
  <c r="V142" i="2"/>
  <c r="U142" i="2" s="1"/>
  <c r="E142" i="2"/>
  <c r="T142" i="2"/>
  <c r="S142" i="2"/>
  <c r="P142" i="2"/>
  <c r="O142" i="2"/>
  <c r="L142" i="2"/>
  <c r="K142" i="2"/>
  <c r="H142" i="2"/>
  <c r="G142" i="2"/>
  <c r="BX141" i="2"/>
  <c r="BW141" i="2" s="1"/>
  <c r="BF141" i="2"/>
  <c r="BE141" i="2"/>
  <c r="AN141" i="2"/>
  <c r="AM141" i="2" s="1"/>
  <c r="T141" i="2"/>
  <c r="P141" i="2"/>
  <c r="L141" i="2"/>
  <c r="H141" i="2"/>
  <c r="V141" i="2"/>
  <c r="U141" i="2"/>
  <c r="S141" i="2"/>
  <c r="R141" i="2"/>
  <c r="Q141" i="2"/>
  <c r="O141" i="2"/>
  <c r="N141" i="2"/>
  <c r="M141" i="2"/>
  <c r="K141" i="2"/>
  <c r="J141" i="2"/>
  <c r="I141" i="2"/>
  <c r="G141" i="2"/>
  <c r="F141" i="2"/>
  <c r="D141" i="2" s="1"/>
  <c r="C141" i="2" s="1"/>
  <c r="E141" i="2"/>
  <c r="BX140" i="2"/>
  <c r="BW140" i="2" s="1"/>
  <c r="BF140" i="2"/>
  <c r="BE140" i="2" s="1"/>
  <c r="AN140" i="2"/>
  <c r="AM140" i="2" s="1"/>
  <c r="T140" i="2"/>
  <c r="S140" i="2"/>
  <c r="P140" i="2"/>
  <c r="O140" i="2"/>
  <c r="L140" i="2"/>
  <c r="K140" i="2"/>
  <c r="H140" i="2"/>
  <c r="G140" i="2"/>
  <c r="V140" i="2"/>
  <c r="U140" i="2" s="1"/>
  <c r="R140" i="2"/>
  <c r="Q140" i="2"/>
  <c r="N140" i="2"/>
  <c r="M140" i="2"/>
  <c r="J140" i="2"/>
  <c r="I140" i="2"/>
  <c r="F140" i="2"/>
  <c r="E140" i="2"/>
  <c r="BX139" i="2"/>
  <c r="BW139" i="2"/>
  <c r="BF139" i="2"/>
  <c r="BE139" i="2" s="1"/>
  <c r="AN139" i="2"/>
  <c r="AM139" i="2"/>
  <c r="S139" i="2"/>
  <c r="R139" i="2"/>
  <c r="O139" i="2"/>
  <c r="N139" i="2"/>
  <c r="K139" i="2"/>
  <c r="J139" i="2"/>
  <c r="G139" i="2"/>
  <c r="V139" i="2"/>
  <c r="U139" i="2"/>
  <c r="T139" i="2"/>
  <c r="Q139" i="2"/>
  <c r="P139" i="2"/>
  <c r="M139" i="2"/>
  <c r="L139" i="2"/>
  <c r="I139" i="2"/>
  <c r="H139" i="2"/>
  <c r="E139" i="2"/>
  <c r="H138" i="2"/>
  <c r="BX138" i="2"/>
  <c r="BW138" i="2" s="1"/>
  <c r="N138" i="2"/>
  <c r="BF138" i="2"/>
  <c r="BE138" i="2" s="1"/>
  <c r="T138" i="2"/>
  <c r="S138" i="2"/>
  <c r="P138" i="2"/>
  <c r="O138" i="2"/>
  <c r="K138" i="2"/>
  <c r="AN138" i="2"/>
  <c r="AM138" i="2"/>
  <c r="Q138" i="2"/>
  <c r="M138" i="2"/>
  <c r="J138" i="2"/>
  <c r="I138" i="2"/>
  <c r="V138" i="2"/>
  <c r="U138" i="2" s="1"/>
  <c r="E138" i="2"/>
  <c r="R138" i="2"/>
  <c r="L138" i="2"/>
  <c r="G138" i="2"/>
  <c r="BX137" i="2"/>
  <c r="BW137" i="2" s="1"/>
  <c r="BF137" i="2"/>
  <c r="BE137" i="2" s="1"/>
  <c r="AN137" i="2"/>
  <c r="AM137" i="2" s="1"/>
  <c r="T137" i="2"/>
  <c r="Q137" i="2"/>
  <c r="P137" i="2"/>
  <c r="M137" i="2"/>
  <c r="L137" i="2"/>
  <c r="I137" i="2"/>
  <c r="H137" i="2"/>
  <c r="E137" i="2"/>
  <c r="V137" i="2"/>
  <c r="U137" i="2" s="1"/>
  <c r="S137" i="2"/>
  <c r="R137" i="2"/>
  <c r="O137" i="2"/>
  <c r="N137" i="2"/>
  <c r="K137" i="2"/>
  <c r="J137" i="2"/>
  <c r="G137" i="2"/>
  <c r="F137" i="2"/>
  <c r="D137" i="2" s="1"/>
  <c r="C137" i="2" s="1"/>
  <c r="BX136" i="2"/>
  <c r="BW136" i="2" s="1"/>
  <c r="BF136" i="2"/>
  <c r="BE136" i="2" s="1"/>
  <c r="AN136" i="2"/>
  <c r="AM136" i="2" s="1"/>
  <c r="S136" i="2"/>
  <c r="R136" i="2"/>
  <c r="O136" i="2"/>
  <c r="N136" i="2"/>
  <c r="K136" i="2"/>
  <c r="J136" i="2"/>
  <c r="G136" i="2"/>
  <c r="V136" i="2"/>
  <c r="U136" i="2" s="1"/>
  <c r="T136" i="2"/>
  <c r="Q136" i="2"/>
  <c r="P136" i="2"/>
  <c r="M136" i="2"/>
  <c r="L136" i="2"/>
  <c r="I136" i="2"/>
  <c r="H136" i="2"/>
  <c r="E136" i="2"/>
  <c r="BX135" i="2"/>
  <c r="BW135" i="2"/>
  <c r="BF135" i="2"/>
  <c r="BE135" i="2" s="1"/>
  <c r="AN135" i="2"/>
  <c r="AM135" i="2"/>
  <c r="R135" i="2"/>
  <c r="Q135" i="2"/>
  <c r="N135" i="2"/>
  <c r="M135" i="2"/>
  <c r="J135" i="2"/>
  <c r="I135" i="2"/>
  <c r="V135" i="2"/>
  <c r="U135" i="2" s="1"/>
  <c r="E135" i="2"/>
  <c r="T135" i="2"/>
  <c r="S135" i="2"/>
  <c r="P135" i="2"/>
  <c r="O135" i="2"/>
  <c r="L135" i="2"/>
  <c r="K135" i="2"/>
  <c r="H135" i="2"/>
  <c r="G135" i="2"/>
  <c r="BX134" i="2"/>
  <c r="BW134" i="2" s="1"/>
  <c r="BF134" i="2"/>
  <c r="BE134" i="2"/>
  <c r="AN134" i="2"/>
  <c r="AM134" i="2" s="1"/>
  <c r="T134" i="2"/>
  <c r="S134" i="2"/>
  <c r="P134" i="2"/>
  <c r="O134" i="2"/>
  <c r="L134" i="2"/>
  <c r="K134" i="2"/>
  <c r="H134" i="2"/>
  <c r="G134" i="2"/>
  <c r="V134" i="2"/>
  <c r="U134" i="2"/>
  <c r="R134" i="2"/>
  <c r="Q134" i="2"/>
  <c r="N134" i="2"/>
  <c r="M134" i="2"/>
  <c r="J134" i="2"/>
  <c r="I134" i="2"/>
  <c r="F134" i="2"/>
  <c r="D134" i="2" s="1"/>
  <c r="C134" i="2" s="1"/>
  <c r="E134" i="2"/>
  <c r="BX133" i="2"/>
  <c r="BW133" i="2" s="1"/>
  <c r="BF133" i="2"/>
  <c r="BE133" i="2" s="1"/>
  <c r="AN133" i="2"/>
  <c r="AM133" i="2" s="1"/>
  <c r="S133" i="2"/>
  <c r="R133" i="2"/>
  <c r="O133" i="2"/>
  <c r="N133" i="2"/>
  <c r="K133" i="2"/>
  <c r="J133" i="2"/>
  <c r="G133" i="2"/>
  <c r="V133" i="2"/>
  <c r="U133" i="2" s="1"/>
  <c r="T133" i="2"/>
  <c r="Q133" i="2"/>
  <c r="P133" i="2"/>
  <c r="M133" i="2"/>
  <c r="L133" i="2"/>
  <c r="I133" i="2"/>
  <c r="H133" i="2"/>
  <c r="E133" i="2"/>
  <c r="BX132" i="2"/>
  <c r="BW132" i="2" s="1"/>
  <c r="BF132" i="2"/>
  <c r="BE132" i="2" s="1"/>
  <c r="AN132" i="2"/>
  <c r="AM132" i="2" s="1"/>
  <c r="T132" i="2"/>
  <c r="Q132" i="2"/>
  <c r="P132" i="2"/>
  <c r="M132" i="2"/>
  <c r="L132" i="2"/>
  <c r="I132" i="2"/>
  <c r="H132" i="2"/>
  <c r="E132" i="2"/>
  <c r="V132" i="2"/>
  <c r="U132" i="2" s="1"/>
  <c r="S132" i="2"/>
  <c r="R132" i="2"/>
  <c r="O132" i="2"/>
  <c r="N132" i="2"/>
  <c r="K132" i="2"/>
  <c r="J132" i="2"/>
  <c r="G132" i="2"/>
  <c r="F132" i="2"/>
  <c r="D132" i="2" s="1"/>
  <c r="C132" i="2" s="1"/>
  <c r="BX131" i="2"/>
  <c r="BW131" i="2" s="1"/>
  <c r="BF131" i="2"/>
  <c r="BE131" i="2"/>
  <c r="AN131" i="2"/>
  <c r="AM131" i="2" s="1"/>
  <c r="T131" i="2"/>
  <c r="S131" i="2"/>
  <c r="P131" i="2"/>
  <c r="O131" i="2"/>
  <c r="L131" i="2"/>
  <c r="K131" i="2"/>
  <c r="H131" i="2"/>
  <c r="G131" i="2"/>
  <c r="V131" i="2"/>
  <c r="U131" i="2"/>
  <c r="R131" i="2"/>
  <c r="Q131" i="2"/>
  <c r="N131" i="2"/>
  <c r="M131" i="2"/>
  <c r="J131" i="2"/>
  <c r="I131" i="2"/>
  <c r="F131" i="2"/>
  <c r="D131" i="2" s="1"/>
  <c r="C131" i="2" s="1"/>
  <c r="E131" i="2"/>
  <c r="BX130" i="2"/>
  <c r="BW130" i="2"/>
  <c r="BF130" i="2"/>
  <c r="BE130" i="2" s="1"/>
  <c r="AN130" i="2"/>
  <c r="AM130" i="2"/>
  <c r="R130" i="2"/>
  <c r="Q130" i="2"/>
  <c r="N130" i="2"/>
  <c r="M130" i="2"/>
  <c r="J130" i="2"/>
  <c r="I130" i="2"/>
  <c r="V130" i="2"/>
  <c r="U130" i="2" s="1"/>
  <c r="E130" i="2"/>
  <c r="T130" i="2"/>
  <c r="S130" i="2"/>
  <c r="P130" i="2"/>
  <c r="O130" i="2"/>
  <c r="L130" i="2"/>
  <c r="K130" i="2"/>
  <c r="H130" i="2"/>
  <c r="G130" i="2"/>
  <c r="BX129" i="2"/>
  <c r="BW129" i="2" s="1"/>
  <c r="BF129" i="2"/>
  <c r="BE129" i="2" s="1"/>
  <c r="AN129" i="2"/>
  <c r="AM129" i="2" s="1"/>
  <c r="T129" i="2"/>
  <c r="Q129" i="2"/>
  <c r="P129" i="2"/>
  <c r="M129" i="2"/>
  <c r="L129" i="2"/>
  <c r="I129" i="2"/>
  <c r="H129" i="2"/>
  <c r="E129" i="2"/>
  <c r="V129" i="2"/>
  <c r="U129" i="2" s="1"/>
  <c r="S129" i="2"/>
  <c r="R129" i="2"/>
  <c r="O129" i="2"/>
  <c r="N129" i="2"/>
  <c r="K129" i="2"/>
  <c r="J129" i="2"/>
  <c r="G129" i="2"/>
  <c r="F129" i="2"/>
  <c r="D129" i="2" s="1"/>
  <c r="C129" i="2" s="1"/>
  <c r="BX128" i="2"/>
  <c r="BW128" i="2" s="1"/>
  <c r="BF128" i="2"/>
  <c r="BE128" i="2" s="1"/>
  <c r="P128" i="2"/>
  <c r="L128" i="2"/>
  <c r="H128" i="2"/>
  <c r="AN128" i="2"/>
  <c r="AM128" i="2" s="1"/>
  <c r="S128" i="2"/>
  <c r="R128" i="2"/>
  <c r="O128" i="2"/>
  <c r="N128" i="2"/>
  <c r="K128" i="2"/>
  <c r="J128" i="2"/>
  <c r="G128" i="2"/>
  <c r="T128" i="2"/>
  <c r="Q128" i="2"/>
  <c r="M128" i="2"/>
  <c r="I128" i="2"/>
  <c r="E128" i="2"/>
  <c r="O127" i="2"/>
  <c r="G127" i="2"/>
  <c r="BX127" i="2"/>
  <c r="BW127" i="2"/>
  <c r="BF127" i="2"/>
  <c r="BE127" i="2" s="1"/>
  <c r="T127" i="2"/>
  <c r="L127" i="2"/>
  <c r="AN127" i="2"/>
  <c r="AM127" i="2" s="1"/>
  <c r="R127" i="2"/>
  <c r="N127" i="2"/>
  <c r="J127" i="2"/>
  <c r="S127" i="2"/>
  <c r="P127" i="2"/>
  <c r="K127" i="2"/>
  <c r="H127" i="2"/>
  <c r="Q126" i="2"/>
  <c r="I126" i="2"/>
  <c r="BX126" i="2"/>
  <c r="BW126" i="2" s="1"/>
  <c r="BF126" i="2"/>
  <c r="BE126" i="2" s="1"/>
  <c r="N126" i="2"/>
  <c r="AN126" i="2"/>
  <c r="AM126" i="2" s="1"/>
  <c r="S126" i="2"/>
  <c r="O126" i="2"/>
  <c r="K126" i="2"/>
  <c r="G126" i="2"/>
  <c r="V126" i="2"/>
  <c r="U126" i="2"/>
  <c r="R126" i="2"/>
  <c r="M126" i="2"/>
  <c r="J126" i="2"/>
  <c r="E126" i="2"/>
  <c r="BX125" i="2"/>
  <c r="BW125" i="2"/>
  <c r="BF125" i="2"/>
  <c r="BE125" i="2" s="1"/>
  <c r="AN125" i="2"/>
  <c r="AM125" i="2" s="1"/>
  <c r="T125" i="2"/>
  <c r="Q125" i="2"/>
  <c r="P125" i="2"/>
  <c r="M125" i="2"/>
  <c r="L125" i="2"/>
  <c r="I125" i="2"/>
  <c r="H125" i="2"/>
  <c r="E125" i="2"/>
  <c r="V125" i="2"/>
  <c r="U125" i="2" s="1"/>
  <c r="S125" i="2"/>
  <c r="R125" i="2"/>
  <c r="O125" i="2"/>
  <c r="N125" i="2"/>
  <c r="K125" i="2"/>
  <c r="J125" i="2"/>
  <c r="G125" i="2"/>
  <c r="F125" i="2"/>
  <c r="D125" i="2" s="1"/>
  <c r="C125" i="2" s="1"/>
  <c r="BX124" i="2"/>
  <c r="BW124" i="2" s="1"/>
  <c r="BF124" i="2"/>
  <c r="BE124" i="2" s="1"/>
  <c r="AN124" i="2"/>
  <c r="AM124" i="2" s="1"/>
  <c r="S124" i="2"/>
  <c r="R124" i="2"/>
  <c r="O124" i="2"/>
  <c r="N124" i="2"/>
  <c r="K124" i="2"/>
  <c r="J124" i="2"/>
  <c r="G124" i="2"/>
  <c r="V124" i="2"/>
  <c r="U124" i="2" s="1"/>
  <c r="T124" i="2"/>
  <c r="Q124" i="2"/>
  <c r="P124" i="2"/>
  <c r="M124" i="2"/>
  <c r="L124" i="2"/>
  <c r="I124" i="2"/>
  <c r="H124" i="2"/>
  <c r="E124" i="2"/>
  <c r="BX123" i="2"/>
  <c r="BW123" i="2"/>
  <c r="BF123" i="2"/>
  <c r="BE123" i="2" s="1"/>
  <c r="AN123" i="2"/>
  <c r="AM123" i="2"/>
  <c r="R123" i="2"/>
  <c r="Q123" i="2"/>
  <c r="N123" i="2"/>
  <c r="M123" i="2"/>
  <c r="J123" i="2"/>
  <c r="I123" i="2"/>
  <c r="V123" i="2"/>
  <c r="U123" i="2" s="1"/>
  <c r="E123" i="2"/>
  <c r="T123" i="2"/>
  <c r="S123" i="2"/>
  <c r="P123" i="2"/>
  <c r="O123" i="2"/>
  <c r="L123" i="2"/>
  <c r="K123" i="2"/>
  <c r="H123" i="2"/>
  <c r="G123" i="2"/>
  <c r="BX122" i="2"/>
  <c r="BW122" i="2" s="1"/>
  <c r="BF122" i="2"/>
  <c r="BE122" i="2"/>
  <c r="AN122" i="2"/>
  <c r="AM122" i="2" s="1"/>
  <c r="T122" i="2"/>
  <c r="S122" i="2"/>
  <c r="P122" i="2"/>
  <c r="O122" i="2"/>
  <c r="L122" i="2"/>
  <c r="K122" i="2"/>
  <c r="H122" i="2"/>
  <c r="G122" i="2"/>
  <c r="V122" i="2"/>
  <c r="U122" i="2"/>
  <c r="R122" i="2"/>
  <c r="Q122" i="2"/>
  <c r="N122" i="2"/>
  <c r="M122" i="2"/>
  <c r="J122" i="2"/>
  <c r="I122" i="2"/>
  <c r="F122" i="2"/>
  <c r="D122" i="2" s="1"/>
  <c r="C122" i="2" s="1"/>
  <c r="E122" i="2"/>
  <c r="BX121" i="2"/>
  <c r="BW121" i="2" s="1"/>
  <c r="BF121" i="2"/>
  <c r="BE121" i="2" s="1"/>
  <c r="AN121" i="2"/>
  <c r="AM121" i="2" s="1"/>
  <c r="S121" i="2"/>
  <c r="R121" i="2"/>
  <c r="O121" i="2"/>
  <c r="N121" i="2"/>
  <c r="K121" i="2"/>
  <c r="J121" i="2"/>
  <c r="G121" i="2"/>
  <c r="V121" i="2"/>
  <c r="U121" i="2" s="1"/>
  <c r="T121" i="2"/>
  <c r="Q121" i="2"/>
  <c r="P121" i="2"/>
  <c r="M121" i="2"/>
  <c r="L121" i="2"/>
  <c r="I121" i="2"/>
  <c r="H121" i="2"/>
  <c r="E121" i="2"/>
  <c r="BX120" i="2"/>
  <c r="BW120" i="2" s="1"/>
  <c r="BF120" i="2"/>
  <c r="BE120" i="2" s="1"/>
  <c r="AN120" i="2"/>
  <c r="AM120" i="2" s="1"/>
  <c r="T120" i="2"/>
  <c r="Q120" i="2"/>
  <c r="P120" i="2"/>
  <c r="M120" i="2"/>
  <c r="L120" i="2"/>
  <c r="I120" i="2"/>
  <c r="H120" i="2"/>
  <c r="E120" i="2"/>
  <c r="V120" i="2"/>
  <c r="U120" i="2" s="1"/>
  <c r="S120" i="2"/>
  <c r="R120" i="2"/>
  <c r="O120" i="2"/>
  <c r="N120" i="2"/>
  <c r="K120" i="2"/>
  <c r="J120" i="2"/>
  <c r="G120" i="2"/>
  <c r="F120" i="2"/>
  <c r="D120" i="2" s="1"/>
  <c r="C120" i="2" s="1"/>
  <c r="BX119" i="2"/>
  <c r="BW119" i="2" s="1"/>
  <c r="BF119" i="2"/>
  <c r="BE119" i="2"/>
  <c r="AN119" i="2"/>
  <c r="AM119" i="2" s="1"/>
  <c r="T119" i="2"/>
  <c r="S119" i="2"/>
  <c r="P119" i="2"/>
  <c r="O119" i="2"/>
  <c r="L119" i="2"/>
  <c r="K119" i="2"/>
  <c r="H119" i="2"/>
  <c r="G119" i="2"/>
  <c r="V119" i="2"/>
  <c r="U119" i="2"/>
  <c r="R119" i="2"/>
  <c r="Q119" i="2"/>
  <c r="N119" i="2"/>
  <c r="M119" i="2"/>
  <c r="J119" i="2"/>
  <c r="I119" i="2"/>
  <c r="F119" i="2"/>
  <c r="D119" i="2" s="1"/>
  <c r="C119" i="2" s="1"/>
  <c r="E119" i="2"/>
  <c r="BX118" i="2"/>
  <c r="BW118" i="2" s="1"/>
  <c r="BF118" i="2"/>
  <c r="BE118" i="2" s="1"/>
  <c r="AN118" i="2"/>
  <c r="AM118" i="2" s="1"/>
  <c r="S118" i="2"/>
  <c r="R118" i="2"/>
  <c r="O118" i="2"/>
  <c r="N118" i="2"/>
  <c r="K118" i="2"/>
  <c r="J118" i="2"/>
  <c r="G118" i="2"/>
  <c r="V118" i="2"/>
  <c r="U118" i="2" s="1"/>
  <c r="T118" i="2"/>
  <c r="Q118" i="2"/>
  <c r="P118" i="2"/>
  <c r="M118" i="2"/>
  <c r="L118" i="2"/>
  <c r="I118" i="2"/>
  <c r="H118" i="2"/>
  <c r="E118" i="2"/>
  <c r="BX117" i="2"/>
  <c r="BW117" i="2"/>
  <c r="BF117" i="2"/>
  <c r="BE117" i="2" s="1"/>
  <c r="AN117" i="2"/>
  <c r="AM117" i="2"/>
  <c r="R117" i="2"/>
  <c r="Q117" i="2"/>
  <c r="N117" i="2"/>
  <c r="M117" i="2"/>
  <c r="J117" i="2"/>
  <c r="I117" i="2"/>
  <c r="V117" i="2"/>
  <c r="U117" i="2" s="1"/>
  <c r="E117" i="2"/>
  <c r="T117" i="2"/>
  <c r="S117" i="2"/>
  <c r="P117" i="2"/>
  <c r="O117" i="2"/>
  <c r="L117" i="2"/>
  <c r="K117" i="2"/>
  <c r="H117" i="2"/>
  <c r="G117" i="2"/>
  <c r="BX116" i="2"/>
  <c r="BW116" i="2" s="1"/>
  <c r="BF116" i="2"/>
  <c r="BE116" i="2" s="1"/>
  <c r="O116" i="2"/>
  <c r="N116" i="2"/>
  <c r="K116" i="2"/>
  <c r="J116" i="2"/>
  <c r="G116" i="2"/>
  <c r="F116" i="2"/>
  <c r="T116" i="2"/>
  <c r="Q116" i="2"/>
  <c r="L116" i="2"/>
  <c r="H116" i="2"/>
  <c r="V116" i="2"/>
  <c r="U116" i="2" s="1"/>
  <c r="S116" i="2"/>
  <c r="R116" i="2"/>
  <c r="M116" i="2"/>
  <c r="I116" i="2"/>
  <c r="E116" i="2"/>
  <c r="BX115" i="2"/>
  <c r="BW115" i="2" s="1"/>
  <c r="BF115" i="2"/>
  <c r="BE115" i="2" s="1"/>
  <c r="T115" i="2"/>
  <c r="P115" i="2"/>
  <c r="L115" i="2"/>
  <c r="H115" i="2"/>
  <c r="AN115" i="2"/>
  <c r="AM115" i="2" s="1"/>
  <c r="S115" i="2"/>
  <c r="O115" i="2"/>
  <c r="K115" i="2"/>
  <c r="G115" i="2"/>
  <c r="Q115" i="2"/>
  <c r="M115" i="2"/>
  <c r="I115" i="2"/>
  <c r="E115" i="2"/>
  <c r="R114" i="2"/>
  <c r="J114" i="2"/>
  <c r="BX114" i="2"/>
  <c r="BW114" i="2" s="1"/>
  <c r="BF114" i="2"/>
  <c r="BE114" i="2" s="1"/>
  <c r="S114" i="2"/>
  <c r="O114" i="2"/>
  <c r="K114" i="2"/>
  <c r="G114" i="2"/>
  <c r="AN114" i="2"/>
  <c r="AM114" i="2" s="1"/>
  <c r="T114" i="2"/>
  <c r="Q114" i="2"/>
  <c r="P114" i="2"/>
  <c r="M114" i="2"/>
  <c r="L114" i="2"/>
  <c r="I114" i="2"/>
  <c r="E114" i="2"/>
  <c r="V114" i="2"/>
  <c r="U114" i="2" s="1"/>
  <c r="N114" i="2"/>
  <c r="H114" i="2"/>
  <c r="R113" i="2"/>
  <c r="J113" i="2"/>
  <c r="BX113" i="2"/>
  <c r="BW113" i="2" s="1"/>
  <c r="O113" i="2"/>
  <c r="K113" i="2"/>
  <c r="BF113" i="2"/>
  <c r="BE113" i="2"/>
  <c r="Q113" i="2"/>
  <c r="M113" i="2"/>
  <c r="AN113" i="2"/>
  <c r="AM113" i="2" s="1"/>
  <c r="E113" i="2"/>
  <c r="T113" i="2"/>
  <c r="P113" i="2"/>
  <c r="L113" i="2"/>
  <c r="H113" i="2"/>
  <c r="G113" i="2"/>
  <c r="V113" i="2"/>
  <c r="U113" i="2" s="1"/>
  <c r="S113" i="2"/>
  <c r="N113" i="2"/>
  <c r="I113" i="2"/>
  <c r="R112" i="2"/>
  <c r="N112" i="2"/>
  <c r="J112" i="2"/>
  <c r="F112" i="2"/>
  <c r="BF112" i="2"/>
  <c r="BE112" i="2"/>
  <c r="AN112" i="2"/>
  <c r="AM112" i="2" s="1"/>
  <c r="T112" i="2"/>
  <c r="S112" i="2"/>
  <c r="P112" i="2"/>
  <c r="O112" i="2"/>
  <c r="L112" i="2"/>
  <c r="K112" i="2"/>
  <c r="H112" i="2"/>
  <c r="G112" i="2"/>
  <c r="V112" i="2"/>
  <c r="U112" i="2"/>
  <c r="Q112" i="2"/>
  <c r="M112" i="2"/>
  <c r="I112" i="2"/>
  <c r="E112" i="2"/>
  <c r="BX111" i="2"/>
  <c r="BW111" i="2" s="1"/>
  <c r="BF111" i="2"/>
  <c r="BE111" i="2" s="1"/>
  <c r="AN111" i="2"/>
  <c r="AM111" i="2" s="1"/>
  <c r="S111" i="2"/>
  <c r="R111" i="2"/>
  <c r="O111" i="2"/>
  <c r="N111" i="2"/>
  <c r="K111" i="2"/>
  <c r="J111" i="2"/>
  <c r="G111" i="2"/>
  <c r="V111" i="2"/>
  <c r="U111" i="2" s="1"/>
  <c r="T111" i="2"/>
  <c r="Q111" i="2"/>
  <c r="P111" i="2"/>
  <c r="M111" i="2"/>
  <c r="L111" i="2"/>
  <c r="I111" i="2"/>
  <c r="H111" i="2"/>
  <c r="E111" i="2"/>
  <c r="BX110" i="2"/>
  <c r="BW110" i="2"/>
  <c r="BF110" i="2"/>
  <c r="BE110" i="2" s="1"/>
  <c r="AN110" i="2"/>
  <c r="AM110" i="2"/>
  <c r="R110" i="2"/>
  <c r="Q110" i="2"/>
  <c r="N110" i="2"/>
  <c r="M110" i="2"/>
  <c r="J110" i="2"/>
  <c r="I110" i="2"/>
  <c r="V110" i="2"/>
  <c r="U110" i="2" s="1"/>
  <c r="E110" i="2"/>
  <c r="T110" i="2"/>
  <c r="S110" i="2"/>
  <c r="P110" i="2"/>
  <c r="O110" i="2"/>
  <c r="L110" i="2"/>
  <c r="K110" i="2"/>
  <c r="H110" i="2"/>
  <c r="G110" i="2"/>
  <c r="BX109" i="2"/>
  <c r="BW109" i="2" s="1"/>
  <c r="BF109" i="2"/>
  <c r="BE109" i="2" s="1"/>
  <c r="AN109" i="2"/>
  <c r="AM109" i="2" s="1"/>
  <c r="T109" i="2"/>
  <c r="Q109" i="2"/>
  <c r="P109" i="2"/>
  <c r="M109" i="2"/>
  <c r="L109" i="2"/>
  <c r="I109" i="2"/>
  <c r="H109" i="2"/>
  <c r="E109" i="2"/>
  <c r="V109" i="2"/>
  <c r="U109" i="2" s="1"/>
  <c r="S109" i="2"/>
  <c r="R109" i="2"/>
  <c r="O109" i="2"/>
  <c r="N109" i="2"/>
  <c r="K109" i="2"/>
  <c r="J109" i="2"/>
  <c r="G109" i="2"/>
  <c r="F109" i="2"/>
  <c r="D109" i="2" s="1"/>
  <c r="C109" i="2" s="1"/>
  <c r="BX108" i="2"/>
  <c r="BW108" i="2" s="1"/>
  <c r="BF108" i="2"/>
  <c r="BE108" i="2"/>
  <c r="AN108" i="2"/>
  <c r="AM108" i="2" s="1"/>
  <c r="T108" i="2"/>
  <c r="S108" i="2"/>
  <c r="P108" i="2"/>
  <c r="O108" i="2"/>
  <c r="L108" i="2"/>
  <c r="K108" i="2"/>
  <c r="H108" i="2"/>
  <c r="G108" i="2"/>
  <c r="V108" i="2"/>
  <c r="U108" i="2"/>
  <c r="R108" i="2"/>
  <c r="Q108" i="2"/>
  <c r="N108" i="2"/>
  <c r="M108" i="2"/>
  <c r="J108" i="2"/>
  <c r="I108" i="2"/>
  <c r="F108" i="2"/>
  <c r="D108" i="2" s="1"/>
  <c r="C108" i="2" s="1"/>
  <c r="E108" i="2"/>
  <c r="BX107" i="2"/>
  <c r="BW107" i="2" s="1"/>
  <c r="BF107" i="2"/>
  <c r="BE107" i="2" s="1"/>
  <c r="AN107" i="2"/>
  <c r="AM107" i="2" s="1"/>
  <c r="S107" i="2"/>
  <c r="R107" i="2"/>
  <c r="O107" i="2"/>
  <c r="N107" i="2"/>
  <c r="K107" i="2"/>
  <c r="J107" i="2"/>
  <c r="G107" i="2"/>
  <c r="V107" i="2"/>
  <c r="U107" i="2" s="1"/>
  <c r="T107" i="2"/>
  <c r="Q107" i="2"/>
  <c r="P107" i="2"/>
  <c r="M107" i="2"/>
  <c r="L107" i="2"/>
  <c r="I107" i="2"/>
  <c r="H107" i="2"/>
  <c r="E107" i="2"/>
  <c r="BX106" i="2"/>
  <c r="BW106" i="2"/>
  <c r="BF106" i="2"/>
  <c r="BE106" i="2" s="1"/>
  <c r="AN106" i="2"/>
  <c r="AM106" i="2"/>
  <c r="R106" i="2"/>
  <c r="Q106" i="2"/>
  <c r="N106" i="2"/>
  <c r="M106" i="2"/>
  <c r="J106" i="2"/>
  <c r="I106" i="2"/>
  <c r="V106" i="2"/>
  <c r="U106" i="2" s="1"/>
  <c r="E106" i="2"/>
  <c r="T106" i="2"/>
  <c r="S106" i="2"/>
  <c r="P106" i="2"/>
  <c r="O106" i="2"/>
  <c r="L106" i="2"/>
  <c r="K106" i="2"/>
  <c r="H106" i="2"/>
  <c r="G106" i="2"/>
  <c r="BX105" i="2"/>
  <c r="BW105" i="2" s="1"/>
  <c r="BF105" i="2"/>
  <c r="BE105" i="2" s="1"/>
  <c r="AN105" i="2"/>
  <c r="AM105" i="2" s="1"/>
  <c r="T105" i="2"/>
  <c r="Q105" i="2"/>
  <c r="P105" i="2"/>
  <c r="M105" i="2"/>
  <c r="L105" i="2"/>
  <c r="I105" i="2"/>
  <c r="H105" i="2"/>
  <c r="E105" i="2"/>
  <c r="V105" i="2"/>
  <c r="U105" i="2" s="1"/>
  <c r="S105" i="2"/>
  <c r="R105" i="2"/>
  <c r="O105" i="2"/>
  <c r="N105" i="2"/>
  <c r="K105" i="2"/>
  <c r="J105" i="2"/>
  <c r="G105" i="2"/>
  <c r="F105" i="2"/>
  <c r="D105" i="2" s="1"/>
  <c r="C105" i="2" s="1"/>
  <c r="BX104" i="2"/>
  <c r="BW104" i="2" s="1"/>
  <c r="BF104" i="2"/>
  <c r="BE104" i="2"/>
  <c r="AN104" i="2"/>
  <c r="AM104" i="2" s="1"/>
  <c r="T104" i="2"/>
  <c r="S104" i="2"/>
  <c r="P104" i="2"/>
  <c r="O104" i="2"/>
  <c r="L104" i="2"/>
  <c r="K104" i="2"/>
  <c r="H104" i="2"/>
  <c r="G104" i="2"/>
  <c r="V104" i="2"/>
  <c r="U104" i="2"/>
  <c r="R104" i="2"/>
  <c r="Q104" i="2"/>
  <c r="N104" i="2"/>
  <c r="M104" i="2"/>
  <c r="J104" i="2"/>
  <c r="I104" i="2"/>
  <c r="F104" i="2"/>
  <c r="D104" i="2" s="1"/>
  <c r="C104" i="2" s="1"/>
  <c r="E104" i="2"/>
  <c r="BX103" i="2"/>
  <c r="BW103" i="2" s="1"/>
  <c r="BF103" i="2"/>
  <c r="BE103" i="2" s="1"/>
  <c r="AN103" i="2"/>
  <c r="AM103" i="2" s="1"/>
  <c r="S103" i="2"/>
  <c r="R103" i="2"/>
  <c r="O103" i="2"/>
  <c r="N103" i="2"/>
  <c r="K103" i="2"/>
  <c r="J103" i="2"/>
  <c r="G103" i="2"/>
  <c r="V103" i="2"/>
  <c r="U103" i="2" s="1"/>
  <c r="T103" i="2"/>
  <c r="Q103" i="2"/>
  <c r="P103" i="2"/>
  <c r="M103" i="2"/>
  <c r="L103" i="2"/>
  <c r="I103" i="2"/>
  <c r="H103" i="2"/>
  <c r="E103" i="2"/>
  <c r="BX102" i="2"/>
  <c r="BW102" i="2"/>
  <c r="BF102" i="2"/>
  <c r="BE102" i="2" s="1"/>
  <c r="AN102" i="2"/>
  <c r="AM102" i="2"/>
  <c r="R102" i="2"/>
  <c r="Q102" i="2"/>
  <c r="N102" i="2"/>
  <c r="M102" i="2"/>
  <c r="J102" i="2"/>
  <c r="I102" i="2"/>
  <c r="V102" i="2"/>
  <c r="U102" i="2" s="1"/>
  <c r="E102" i="2"/>
  <c r="T102" i="2"/>
  <c r="S102" i="2"/>
  <c r="P102" i="2"/>
  <c r="O102" i="2"/>
  <c r="L102" i="2"/>
  <c r="K102" i="2"/>
  <c r="H102" i="2"/>
  <c r="G102" i="2"/>
  <c r="BX101" i="2"/>
  <c r="BW101" i="2" s="1"/>
  <c r="BF101" i="2"/>
  <c r="BE101" i="2" s="1"/>
  <c r="AN101" i="2"/>
  <c r="AM101" i="2" s="1"/>
  <c r="T101" i="2"/>
  <c r="Q101" i="2"/>
  <c r="P101" i="2"/>
  <c r="M101" i="2"/>
  <c r="L101" i="2"/>
  <c r="I101" i="2"/>
  <c r="H101" i="2"/>
  <c r="E101" i="2"/>
  <c r="V101" i="2"/>
  <c r="U101" i="2" s="1"/>
  <c r="S101" i="2"/>
  <c r="R101" i="2"/>
  <c r="O101" i="2"/>
  <c r="N101" i="2"/>
  <c r="K101" i="2"/>
  <c r="J101" i="2"/>
  <c r="G101" i="2"/>
  <c r="F101" i="2"/>
  <c r="D101" i="2" s="1"/>
  <c r="C101" i="2" s="1"/>
  <c r="BX100" i="2"/>
  <c r="BW100" i="2" s="1"/>
  <c r="BF100" i="2"/>
  <c r="BE100" i="2"/>
  <c r="AN100" i="2"/>
  <c r="AM100" i="2" s="1"/>
  <c r="T100" i="2"/>
  <c r="S100" i="2"/>
  <c r="P100" i="2"/>
  <c r="O100" i="2"/>
  <c r="L100" i="2"/>
  <c r="K100" i="2"/>
  <c r="H100" i="2"/>
  <c r="G100" i="2"/>
  <c r="V100" i="2"/>
  <c r="U100" i="2"/>
  <c r="R100" i="2"/>
  <c r="Q100" i="2"/>
  <c r="N100" i="2"/>
  <c r="M100" i="2"/>
  <c r="J100" i="2"/>
  <c r="I100" i="2"/>
  <c r="F100" i="2"/>
  <c r="D100" i="2" s="1"/>
  <c r="C100" i="2" s="1"/>
  <c r="E100" i="2"/>
  <c r="BX99" i="2"/>
  <c r="BW99" i="2" s="1"/>
  <c r="BF99" i="2"/>
  <c r="BE99" i="2" s="1"/>
  <c r="AN99" i="2"/>
  <c r="AM99" i="2" s="1"/>
  <c r="S99" i="2"/>
  <c r="R99" i="2"/>
  <c r="O99" i="2"/>
  <c r="N99" i="2"/>
  <c r="K99" i="2"/>
  <c r="J99" i="2"/>
  <c r="G99" i="2"/>
  <c r="V99" i="2"/>
  <c r="U99" i="2" s="1"/>
  <c r="T99" i="2"/>
  <c r="Q99" i="2"/>
  <c r="P99" i="2"/>
  <c r="M99" i="2"/>
  <c r="L99" i="2"/>
  <c r="I99" i="2"/>
  <c r="H99" i="2"/>
  <c r="E99" i="2"/>
  <c r="BX98" i="2"/>
  <c r="BW98" i="2"/>
  <c r="BF98" i="2"/>
  <c r="BE98" i="2" s="1"/>
  <c r="AN98" i="2"/>
  <c r="AM98" i="2"/>
  <c r="R98" i="2"/>
  <c r="Q98" i="2"/>
  <c r="N98" i="2"/>
  <c r="M98" i="2"/>
  <c r="J98" i="2"/>
  <c r="I98" i="2"/>
  <c r="V98" i="2"/>
  <c r="U98" i="2" s="1"/>
  <c r="E98" i="2"/>
  <c r="T98" i="2"/>
  <c r="S98" i="2"/>
  <c r="P98" i="2"/>
  <c r="O98" i="2"/>
  <c r="L98" i="2"/>
  <c r="K98" i="2"/>
  <c r="H98" i="2"/>
  <c r="G98" i="2"/>
  <c r="BX97" i="2"/>
  <c r="BW97" i="2" s="1"/>
  <c r="BF97" i="2"/>
  <c r="BE97" i="2"/>
  <c r="M97" i="2"/>
  <c r="AN97" i="2"/>
  <c r="AM97" i="2" s="1"/>
  <c r="E97" i="2"/>
  <c r="T97" i="2"/>
  <c r="P97" i="2"/>
  <c r="L97" i="2"/>
  <c r="H97" i="2"/>
  <c r="V97" i="2"/>
  <c r="U97" i="2"/>
  <c r="R97" i="2"/>
  <c r="Q97" i="2"/>
  <c r="N97" i="2"/>
  <c r="J97" i="2"/>
  <c r="I97" i="2"/>
  <c r="F97" i="2"/>
  <c r="D97" i="2" s="1"/>
  <c r="C97" i="2" s="1"/>
  <c r="BX96" i="2"/>
  <c r="BW96" i="2" s="1"/>
  <c r="BF96" i="2"/>
  <c r="BE96" i="2" s="1"/>
  <c r="T96" i="2"/>
  <c r="L96" i="2"/>
  <c r="AN96" i="2"/>
  <c r="AM96" i="2" s="1"/>
  <c r="S96" i="2"/>
  <c r="R96" i="2"/>
  <c r="O96" i="2"/>
  <c r="N96" i="2"/>
  <c r="K96" i="2"/>
  <c r="J96" i="2"/>
  <c r="G96" i="2"/>
  <c r="Q96" i="2"/>
  <c r="P96" i="2"/>
  <c r="M96" i="2"/>
  <c r="I96" i="2"/>
  <c r="H96" i="2"/>
  <c r="E96" i="2"/>
  <c r="O95" i="2"/>
  <c r="G95" i="2"/>
  <c r="BX95" i="2"/>
  <c r="BW95" i="2"/>
  <c r="BF95" i="2"/>
  <c r="BE95" i="2" s="1"/>
  <c r="N95" i="2"/>
  <c r="AN95" i="2"/>
  <c r="AM95" i="2" s="1"/>
  <c r="V95" i="2"/>
  <c r="U95" i="2" s="1"/>
  <c r="S95" i="2"/>
  <c r="R95" i="2"/>
  <c r="K95" i="2"/>
  <c r="J95" i="2"/>
  <c r="J94" i="2"/>
  <c r="BX94" i="2"/>
  <c r="BW94" i="2" s="1"/>
  <c r="BF94" i="2"/>
  <c r="BE94" i="2" s="1"/>
  <c r="O94" i="2"/>
  <c r="N94" i="2"/>
  <c r="AN94" i="2"/>
  <c r="AM94" i="2"/>
  <c r="T94" i="2"/>
  <c r="S94" i="2"/>
  <c r="P94" i="2"/>
  <c r="L94" i="2"/>
  <c r="I94" i="2"/>
  <c r="H94" i="2"/>
  <c r="E94" i="2"/>
  <c r="V94" i="2"/>
  <c r="U94" i="2" s="1"/>
  <c r="R94" i="2"/>
  <c r="Q94" i="2"/>
  <c r="M94" i="2"/>
  <c r="K94" i="2"/>
  <c r="G94" i="2"/>
  <c r="F94" i="2"/>
  <c r="I93" i="2"/>
  <c r="E93" i="2"/>
  <c r="BX93" i="2"/>
  <c r="BW93" i="2" s="1"/>
  <c r="J93" i="2"/>
  <c r="BF93" i="2"/>
  <c r="BE93" i="2" s="1"/>
  <c r="N93" i="2"/>
  <c r="AN93" i="2"/>
  <c r="AM93" i="2" s="1"/>
  <c r="T93" i="2"/>
  <c r="S93" i="2"/>
  <c r="P93" i="2"/>
  <c r="O93" i="2"/>
  <c r="K93" i="2"/>
  <c r="G93" i="2"/>
  <c r="V93" i="2"/>
  <c r="U93" i="2" s="1"/>
  <c r="R93" i="2"/>
  <c r="Q93" i="2"/>
  <c r="M93" i="2"/>
  <c r="L93" i="2"/>
  <c r="H93" i="2"/>
  <c r="F93" i="2"/>
  <c r="D93" i="2" s="1"/>
  <c r="C93" i="2" s="1"/>
  <c r="BX92" i="2"/>
  <c r="BW92" i="2" s="1"/>
  <c r="BF92" i="2"/>
  <c r="BE92" i="2" s="1"/>
  <c r="T92" i="2"/>
  <c r="P92" i="2"/>
  <c r="O92" i="2"/>
  <c r="K92" i="2"/>
  <c r="AN92" i="2"/>
  <c r="AM92" i="2"/>
  <c r="R92" i="2"/>
  <c r="N92" i="2"/>
  <c r="J92" i="2"/>
  <c r="I92" i="2"/>
  <c r="E92" i="2"/>
  <c r="S92" i="2"/>
  <c r="Q92" i="2"/>
  <c r="M92" i="2"/>
  <c r="L92" i="2"/>
  <c r="H92" i="2"/>
  <c r="G92" i="2"/>
  <c r="BX91" i="2"/>
  <c r="BW91" i="2"/>
  <c r="BF91" i="2"/>
  <c r="BE91" i="2" s="1"/>
  <c r="O91" i="2"/>
  <c r="N91" i="2"/>
  <c r="AN91" i="2"/>
  <c r="AM91" i="2"/>
  <c r="T91" i="2"/>
  <c r="S91" i="2"/>
  <c r="P91" i="2"/>
  <c r="L91" i="2"/>
  <c r="I91" i="2"/>
  <c r="H91" i="2"/>
  <c r="E91" i="2"/>
  <c r="V91" i="2"/>
  <c r="U91" i="2" s="1"/>
  <c r="R91" i="2"/>
  <c r="Q91" i="2"/>
  <c r="M91" i="2"/>
  <c r="K91" i="2"/>
  <c r="J91" i="2"/>
  <c r="G91" i="2"/>
  <c r="F91" i="2"/>
  <c r="D91" i="2" s="1"/>
  <c r="C91" i="2" s="1"/>
  <c r="I90" i="2"/>
  <c r="E90" i="2"/>
  <c r="BX90" i="2"/>
  <c r="BW90" i="2" s="1"/>
  <c r="J90" i="2"/>
  <c r="BF90" i="2"/>
  <c r="BE90" i="2" s="1"/>
  <c r="N90" i="2"/>
  <c r="AN90" i="2"/>
  <c r="AM90" i="2" s="1"/>
  <c r="T90" i="2"/>
  <c r="S90" i="2"/>
  <c r="P90" i="2"/>
  <c r="O90" i="2"/>
  <c r="K90" i="2"/>
  <c r="G90" i="2"/>
  <c r="V90" i="2"/>
  <c r="U90" i="2" s="1"/>
  <c r="R90" i="2"/>
  <c r="Q90" i="2"/>
  <c r="M90" i="2"/>
  <c r="L90" i="2"/>
  <c r="H90" i="2"/>
  <c r="F90" i="2"/>
  <c r="BX89" i="2"/>
  <c r="BW89" i="2" s="1"/>
  <c r="BF89" i="2"/>
  <c r="BE89" i="2" s="1"/>
  <c r="T89" i="2"/>
  <c r="P89" i="2"/>
  <c r="O89" i="2"/>
  <c r="K89" i="2"/>
  <c r="G89" i="2"/>
  <c r="AN89" i="2"/>
  <c r="AM89" i="2"/>
  <c r="R89" i="2"/>
  <c r="N89" i="2"/>
  <c r="J89" i="2"/>
  <c r="V89" i="2"/>
  <c r="U89" i="2" s="1"/>
  <c r="S89" i="2"/>
  <c r="Q89" i="2"/>
  <c r="M89" i="2"/>
  <c r="L89" i="2"/>
  <c r="I89" i="2"/>
  <c r="H89" i="2"/>
  <c r="E89" i="2"/>
  <c r="BX88" i="2"/>
  <c r="BW88" i="2" s="1"/>
  <c r="BF88" i="2"/>
  <c r="BE88" i="2" s="1"/>
  <c r="AN88" i="2"/>
  <c r="AM88" i="2" s="1"/>
  <c r="R88" i="2"/>
  <c r="Q88" i="2"/>
  <c r="N88" i="2"/>
  <c r="M88" i="2"/>
  <c r="J88" i="2"/>
  <c r="I88" i="2"/>
  <c r="V88" i="2"/>
  <c r="U88" i="2" s="1"/>
  <c r="E88" i="2"/>
  <c r="T88" i="2"/>
  <c r="S88" i="2"/>
  <c r="P88" i="2"/>
  <c r="O88" i="2"/>
  <c r="L88" i="2"/>
  <c r="K88" i="2"/>
  <c r="H88" i="2"/>
  <c r="G88" i="2"/>
  <c r="BX87" i="2"/>
  <c r="BW87" i="2" s="1"/>
  <c r="BF87" i="2"/>
  <c r="BE87" i="2" s="1"/>
  <c r="AN87" i="2"/>
  <c r="AM87" i="2" s="1"/>
  <c r="T87" i="2"/>
  <c r="Q87" i="2"/>
  <c r="P87" i="2"/>
  <c r="M87" i="2"/>
  <c r="L87" i="2"/>
  <c r="I87" i="2"/>
  <c r="H87" i="2"/>
  <c r="E87" i="2"/>
  <c r="V87" i="2"/>
  <c r="U87" i="2" s="1"/>
  <c r="S87" i="2"/>
  <c r="R87" i="2"/>
  <c r="O87" i="2"/>
  <c r="N87" i="2"/>
  <c r="K87" i="2"/>
  <c r="J87" i="2"/>
  <c r="G87" i="2"/>
  <c r="F87" i="2"/>
  <c r="D87" i="2" s="1"/>
  <c r="C87" i="2" s="1"/>
  <c r="BX86" i="2"/>
  <c r="BW86" i="2" s="1"/>
  <c r="BF86" i="2"/>
  <c r="BE86" i="2" s="1"/>
  <c r="AN86" i="2"/>
  <c r="AM86" i="2" s="1"/>
  <c r="T86" i="2"/>
  <c r="S86" i="2"/>
  <c r="P86" i="2"/>
  <c r="O86" i="2"/>
  <c r="L86" i="2"/>
  <c r="K86" i="2"/>
  <c r="H86" i="2"/>
  <c r="G86" i="2"/>
  <c r="V86" i="2"/>
  <c r="U86" i="2" s="1"/>
  <c r="R86" i="2"/>
  <c r="Q86" i="2"/>
  <c r="N86" i="2"/>
  <c r="M86" i="2"/>
  <c r="J86" i="2"/>
  <c r="I86" i="2"/>
  <c r="F86" i="2"/>
  <c r="D86" i="2" s="1"/>
  <c r="C86" i="2" s="1"/>
  <c r="E86" i="2"/>
  <c r="BX85" i="2"/>
  <c r="BW85" i="2" s="1"/>
  <c r="BF85" i="2"/>
  <c r="BE85" i="2" s="1"/>
  <c r="AN85" i="2"/>
  <c r="AM85" i="2" s="1"/>
  <c r="S85" i="2"/>
  <c r="R85" i="2"/>
  <c r="O85" i="2"/>
  <c r="N85" i="2"/>
  <c r="K85" i="2"/>
  <c r="J85" i="2"/>
  <c r="G85" i="2"/>
  <c r="V85" i="2"/>
  <c r="U85" i="2" s="1"/>
  <c r="T85" i="2"/>
  <c r="Q85" i="2"/>
  <c r="P85" i="2"/>
  <c r="M85" i="2"/>
  <c r="L85" i="2"/>
  <c r="I85" i="2"/>
  <c r="H85" i="2"/>
  <c r="E85" i="2"/>
  <c r="BX84" i="2"/>
  <c r="BW84" i="2" s="1"/>
  <c r="BF84" i="2"/>
  <c r="BE84" i="2" s="1"/>
  <c r="AN84" i="2"/>
  <c r="AM84" i="2" s="1"/>
  <c r="R84" i="2"/>
  <c r="Q84" i="2"/>
  <c r="N84" i="2"/>
  <c r="M84" i="2"/>
  <c r="J84" i="2"/>
  <c r="I84" i="2"/>
  <c r="V84" i="2"/>
  <c r="U84" i="2" s="1"/>
  <c r="E84" i="2"/>
  <c r="T84" i="2"/>
  <c r="S84" i="2"/>
  <c r="P84" i="2"/>
  <c r="O84" i="2"/>
  <c r="L84" i="2"/>
  <c r="K84" i="2"/>
  <c r="H84" i="2"/>
  <c r="G84" i="2"/>
  <c r="BX83" i="2"/>
  <c r="BW83" i="2" s="1"/>
  <c r="BF83" i="2"/>
  <c r="BE83" i="2" s="1"/>
  <c r="AN83" i="2"/>
  <c r="AM83" i="2" s="1"/>
  <c r="T83" i="2"/>
  <c r="Q83" i="2"/>
  <c r="P83" i="2"/>
  <c r="M83" i="2"/>
  <c r="L83" i="2"/>
  <c r="I83" i="2"/>
  <c r="H83" i="2"/>
  <c r="E83" i="2"/>
  <c r="V83" i="2"/>
  <c r="U83" i="2" s="1"/>
  <c r="S83" i="2"/>
  <c r="R83" i="2"/>
  <c r="O83" i="2"/>
  <c r="N83" i="2"/>
  <c r="K83" i="2"/>
  <c r="J83" i="2"/>
  <c r="G83" i="2"/>
  <c r="F83" i="2"/>
  <c r="D83" i="2" s="1"/>
  <c r="C83" i="2" s="1"/>
  <c r="BX82" i="2"/>
  <c r="BW82" i="2" s="1"/>
  <c r="BF82" i="2"/>
  <c r="BE82" i="2" s="1"/>
  <c r="AN82" i="2"/>
  <c r="AM82" i="2" s="1"/>
  <c r="T82" i="2"/>
  <c r="S82" i="2"/>
  <c r="P82" i="2"/>
  <c r="O82" i="2"/>
  <c r="L82" i="2"/>
  <c r="K82" i="2"/>
  <c r="H82" i="2"/>
  <c r="G82" i="2"/>
  <c r="V82" i="2"/>
  <c r="U82" i="2" s="1"/>
  <c r="R82" i="2"/>
  <c r="Q82" i="2"/>
  <c r="N82" i="2"/>
  <c r="M82" i="2"/>
  <c r="J82" i="2"/>
  <c r="I82" i="2"/>
  <c r="F82" i="2"/>
  <c r="D82" i="2" s="1"/>
  <c r="C82" i="2" s="1"/>
  <c r="E82" i="2"/>
  <c r="BX81" i="2"/>
  <c r="BW81" i="2" s="1"/>
  <c r="BF81" i="2"/>
  <c r="BE81" i="2" s="1"/>
  <c r="AN81" i="2"/>
  <c r="AM81" i="2" s="1"/>
  <c r="S81" i="2"/>
  <c r="R81" i="2"/>
  <c r="O81" i="2"/>
  <c r="N81" i="2"/>
  <c r="K81" i="2"/>
  <c r="J81" i="2"/>
  <c r="G81" i="2"/>
  <c r="V81" i="2"/>
  <c r="U81" i="2" s="1"/>
  <c r="T81" i="2"/>
  <c r="Q81" i="2"/>
  <c r="P81" i="2"/>
  <c r="M81" i="2"/>
  <c r="L81" i="2"/>
  <c r="I81" i="2"/>
  <c r="H81" i="2"/>
  <c r="E81" i="2"/>
  <c r="BX80" i="2"/>
  <c r="BW80" i="2" s="1"/>
  <c r="BF80" i="2"/>
  <c r="BE80" i="2" s="1"/>
  <c r="AN80" i="2"/>
  <c r="AM80" i="2" s="1"/>
  <c r="T80" i="2"/>
  <c r="Q80" i="2"/>
  <c r="P80" i="2"/>
  <c r="M80" i="2"/>
  <c r="L80" i="2"/>
  <c r="I80" i="2"/>
  <c r="H80" i="2"/>
  <c r="E80" i="2"/>
  <c r="V80" i="2"/>
  <c r="U80" i="2" s="1"/>
  <c r="S80" i="2"/>
  <c r="R80" i="2"/>
  <c r="O80" i="2"/>
  <c r="N80" i="2"/>
  <c r="K80" i="2"/>
  <c r="J80" i="2"/>
  <c r="G80" i="2"/>
  <c r="F80" i="2"/>
  <c r="D80" i="2" s="1"/>
  <c r="C80" i="2" s="1"/>
  <c r="BX79" i="2"/>
  <c r="BW79" i="2" s="1"/>
  <c r="BF79" i="2"/>
  <c r="BE79" i="2" s="1"/>
  <c r="AN79" i="2"/>
  <c r="AM79" i="2" s="1"/>
  <c r="T79" i="2"/>
  <c r="S79" i="2"/>
  <c r="P79" i="2"/>
  <c r="O79" i="2"/>
  <c r="L79" i="2"/>
  <c r="K79" i="2"/>
  <c r="H79" i="2"/>
  <c r="G79" i="2"/>
  <c r="V79" i="2"/>
  <c r="U79" i="2" s="1"/>
  <c r="R79" i="2"/>
  <c r="Q79" i="2"/>
  <c r="N79" i="2"/>
  <c r="M79" i="2"/>
  <c r="J79" i="2"/>
  <c r="I79" i="2"/>
  <c r="F79" i="2"/>
  <c r="E79" i="2"/>
  <c r="BX78" i="2"/>
  <c r="BW78" i="2" s="1"/>
  <c r="BF78" i="2"/>
  <c r="BE78" i="2" s="1"/>
  <c r="AN78" i="2"/>
  <c r="AM78" i="2" s="1"/>
  <c r="S78" i="2"/>
  <c r="R78" i="2"/>
  <c r="O78" i="2"/>
  <c r="N78" i="2"/>
  <c r="K78" i="2"/>
  <c r="J78" i="2"/>
  <c r="G78" i="2"/>
  <c r="V78" i="2"/>
  <c r="U78" i="2" s="1"/>
  <c r="T78" i="2"/>
  <c r="Q78" i="2"/>
  <c r="P78" i="2"/>
  <c r="M78" i="2"/>
  <c r="L78" i="2"/>
  <c r="I78" i="2"/>
  <c r="H78" i="2"/>
  <c r="E78" i="2"/>
  <c r="BX77" i="2"/>
  <c r="BW77" i="2" s="1"/>
  <c r="BF77" i="2"/>
  <c r="BE77" i="2" s="1"/>
  <c r="AN77" i="2"/>
  <c r="AM77" i="2" s="1"/>
  <c r="T77" i="2"/>
  <c r="Q77" i="2"/>
  <c r="P77" i="2"/>
  <c r="M77" i="2"/>
  <c r="L77" i="2"/>
  <c r="I77" i="2"/>
  <c r="H77" i="2"/>
  <c r="E77" i="2"/>
  <c r="V77" i="2"/>
  <c r="U77" i="2" s="1"/>
  <c r="S77" i="2"/>
  <c r="R77" i="2"/>
  <c r="O77" i="2"/>
  <c r="N77" i="2"/>
  <c r="K77" i="2"/>
  <c r="J77" i="2"/>
  <c r="G77" i="2"/>
  <c r="F77" i="2"/>
  <c r="D77" i="2" s="1"/>
  <c r="C77" i="2" s="1"/>
  <c r="BX76" i="2"/>
  <c r="BW76" i="2" s="1"/>
  <c r="BF76" i="2"/>
  <c r="BE76" i="2" s="1"/>
  <c r="AN76" i="2"/>
  <c r="AM76" i="2" s="1"/>
  <c r="T76" i="2"/>
  <c r="S76" i="2"/>
  <c r="P76" i="2"/>
  <c r="O76" i="2"/>
  <c r="L76" i="2"/>
  <c r="K76" i="2"/>
  <c r="H76" i="2"/>
  <c r="G76" i="2"/>
  <c r="V76" i="2"/>
  <c r="U76" i="2" s="1"/>
  <c r="R76" i="2"/>
  <c r="Q76" i="2"/>
  <c r="N76" i="2"/>
  <c r="M76" i="2"/>
  <c r="J76" i="2"/>
  <c r="I76" i="2"/>
  <c r="F76" i="2"/>
  <c r="D76" i="2" s="1"/>
  <c r="C76" i="2" s="1"/>
  <c r="E76" i="2"/>
  <c r="BX75" i="2"/>
  <c r="BW75" i="2" s="1"/>
  <c r="BF75" i="2"/>
  <c r="BE75" i="2" s="1"/>
  <c r="AN75" i="2"/>
  <c r="AM75" i="2" s="1"/>
  <c r="R75" i="2"/>
  <c r="Q75" i="2"/>
  <c r="N75" i="2"/>
  <c r="M75" i="2"/>
  <c r="J75" i="2"/>
  <c r="I75" i="2"/>
  <c r="V75" i="2"/>
  <c r="U75" i="2" s="1"/>
  <c r="E75" i="2"/>
  <c r="T75" i="2"/>
  <c r="S75" i="2"/>
  <c r="P75" i="2"/>
  <c r="O75" i="2"/>
  <c r="L75" i="2"/>
  <c r="K75" i="2"/>
  <c r="H75" i="2"/>
  <c r="G75" i="2"/>
  <c r="BX74" i="2"/>
  <c r="BW74" i="2"/>
  <c r="BF74" i="2"/>
  <c r="BE74" i="2" s="1"/>
  <c r="O74" i="2"/>
  <c r="G74" i="2"/>
  <c r="AN74" i="2"/>
  <c r="AM74" i="2" s="1"/>
  <c r="T74" i="2"/>
  <c r="P74" i="2"/>
  <c r="L74" i="2"/>
  <c r="H74" i="2"/>
  <c r="V74" i="2"/>
  <c r="U74" i="2" s="1"/>
  <c r="S74" i="2"/>
  <c r="R74" i="2"/>
  <c r="N74" i="2"/>
  <c r="K74" i="2"/>
  <c r="J74" i="2"/>
  <c r="F74" i="2"/>
  <c r="D74" i="2" s="1"/>
  <c r="C74" i="2"/>
  <c r="R73" i="2"/>
  <c r="J73" i="2"/>
  <c r="BX73" i="2"/>
  <c r="BW73" i="2" s="1"/>
  <c r="BF73" i="2"/>
  <c r="BE73" i="2" s="1"/>
  <c r="AN73" i="2"/>
  <c r="AM73" i="2" s="1"/>
  <c r="T73" i="2"/>
  <c r="S73" i="2"/>
  <c r="P73" i="2"/>
  <c r="O73" i="2"/>
  <c r="L73" i="2"/>
  <c r="K73" i="2"/>
  <c r="H73" i="2"/>
  <c r="G73" i="2"/>
  <c r="V73" i="2"/>
  <c r="U73" i="2" s="1"/>
  <c r="Q73" i="2"/>
  <c r="N73" i="2"/>
  <c r="M73" i="2"/>
  <c r="I73" i="2"/>
  <c r="F73" i="2"/>
  <c r="E73" i="2"/>
  <c r="BX72" i="2"/>
  <c r="BW72" i="2" s="1"/>
  <c r="BF72" i="2"/>
  <c r="BE72" i="2"/>
  <c r="T72" i="2"/>
  <c r="M72" i="2"/>
  <c r="L72" i="2"/>
  <c r="E72" i="2"/>
  <c r="AN72" i="2"/>
  <c r="AM72" i="2" s="1"/>
  <c r="R72" i="2"/>
  <c r="N72" i="2"/>
  <c r="J72" i="2"/>
  <c r="Q72" i="2"/>
  <c r="P72" i="2"/>
  <c r="I72" i="2"/>
  <c r="H72" i="2"/>
  <c r="P71" i="2"/>
  <c r="O71" i="2"/>
  <c r="H71" i="2"/>
  <c r="G71" i="2"/>
  <c r="BX71" i="2"/>
  <c r="BW71" i="2" s="1"/>
  <c r="BF71" i="2"/>
  <c r="BE71" i="2" s="1"/>
  <c r="AN71" i="2"/>
  <c r="AM71" i="2" s="1"/>
  <c r="T71" i="2"/>
  <c r="S71" i="2"/>
  <c r="L71" i="2"/>
  <c r="K71" i="2"/>
  <c r="R70" i="2"/>
  <c r="N70" i="2"/>
  <c r="BX70" i="2"/>
  <c r="BW70" i="2" s="1"/>
  <c r="BF70" i="2"/>
  <c r="BE70" i="2" s="1"/>
  <c r="S70" i="2"/>
  <c r="K70" i="2"/>
  <c r="J70" i="2"/>
  <c r="AN70" i="2"/>
  <c r="AM70" i="2"/>
  <c r="T70" i="2"/>
  <c r="Q70" i="2"/>
  <c r="P70" i="2"/>
  <c r="M70" i="2"/>
  <c r="L70" i="2"/>
  <c r="I70" i="2"/>
  <c r="H70" i="2"/>
  <c r="E70" i="2"/>
  <c r="V70" i="2"/>
  <c r="U70" i="2" s="1"/>
  <c r="O70" i="2"/>
  <c r="G70" i="2"/>
  <c r="BX69" i="2"/>
  <c r="BW69" i="2" s="1"/>
  <c r="BF69" i="2"/>
  <c r="BE69" i="2" s="1"/>
  <c r="N69" i="2"/>
  <c r="M69" i="2"/>
  <c r="AN69" i="2"/>
  <c r="AM69" i="2" s="1"/>
  <c r="E69" i="2"/>
  <c r="V69" i="2"/>
  <c r="U69" i="2" s="1"/>
  <c r="R69" i="2"/>
  <c r="Q69" i="2"/>
  <c r="J69" i="2"/>
  <c r="I69" i="2"/>
  <c r="Q68" i="2"/>
  <c r="BX68" i="2"/>
  <c r="BW68" i="2" s="1"/>
  <c r="G68" i="2"/>
  <c r="BF68" i="2"/>
  <c r="BE68" i="2" s="1"/>
  <c r="T68" i="2"/>
  <c r="P68" i="2"/>
  <c r="O68" i="2"/>
  <c r="L68" i="2"/>
  <c r="K68" i="2"/>
  <c r="AN68" i="2"/>
  <c r="AM68" i="2" s="1"/>
  <c r="R68" i="2"/>
  <c r="N68" i="2"/>
  <c r="J68" i="2"/>
  <c r="I68" i="2"/>
  <c r="E68" i="2"/>
  <c r="S68" i="2"/>
  <c r="M68" i="2"/>
  <c r="H68" i="2"/>
  <c r="BX67" i="2"/>
  <c r="BW67" i="2" s="1"/>
  <c r="BF67" i="2"/>
  <c r="BE67" i="2" s="1"/>
  <c r="P67" i="2"/>
  <c r="O67" i="2"/>
  <c r="L67" i="2"/>
  <c r="K67" i="2"/>
  <c r="AN67" i="2"/>
  <c r="AM67" i="2" s="1"/>
  <c r="T67" i="2"/>
  <c r="R67" i="2"/>
  <c r="Q67" i="2"/>
  <c r="M67" i="2"/>
  <c r="J67" i="2"/>
  <c r="I67" i="2"/>
  <c r="V67" i="2"/>
  <c r="U67" i="2" s="1"/>
  <c r="E67" i="2"/>
  <c r="S67" i="2"/>
  <c r="N67" i="2"/>
  <c r="H67" i="2"/>
  <c r="G67" i="2"/>
  <c r="R66" i="2"/>
  <c r="J66" i="2"/>
  <c r="BX66" i="2"/>
  <c r="BW66" i="2" s="1"/>
  <c r="K66" i="2"/>
  <c r="G66" i="2"/>
  <c r="BF66" i="2"/>
  <c r="BE66" i="2"/>
  <c r="O66" i="2"/>
  <c r="M66" i="2"/>
  <c r="AN66" i="2"/>
  <c r="AM66" i="2"/>
  <c r="T66" i="2"/>
  <c r="Q66" i="2"/>
  <c r="P66" i="2"/>
  <c r="L66" i="2"/>
  <c r="H66" i="2"/>
  <c r="E66" i="2"/>
  <c r="V66" i="2"/>
  <c r="U66" i="2" s="1"/>
  <c r="S66" i="2"/>
  <c r="N66" i="2"/>
  <c r="I66" i="2"/>
  <c r="BX65" i="2"/>
  <c r="BW65" i="2" s="1"/>
  <c r="BF65" i="2"/>
  <c r="BE65" i="2" s="1"/>
  <c r="Q65" i="2"/>
  <c r="M65" i="2"/>
  <c r="L65" i="2"/>
  <c r="E65" i="2"/>
  <c r="AN65" i="2"/>
  <c r="AM65" i="2" s="1"/>
  <c r="R65" i="2"/>
  <c r="P65" i="2"/>
  <c r="J65" i="2"/>
  <c r="V65" i="2"/>
  <c r="U65" i="2" s="1"/>
  <c r="T65" i="2"/>
  <c r="N65" i="2"/>
  <c r="I65" i="2"/>
  <c r="H65" i="2"/>
  <c r="BX64" i="2"/>
  <c r="BW64" i="2" s="1"/>
  <c r="BF64" i="2"/>
  <c r="BE64" i="2"/>
  <c r="Q64" i="2"/>
  <c r="P64" i="2"/>
  <c r="M64" i="2"/>
  <c r="L64" i="2"/>
  <c r="AN64" i="2"/>
  <c r="AM64" i="2" s="1"/>
  <c r="S64" i="2"/>
  <c r="R64" i="2"/>
  <c r="N64" i="2"/>
  <c r="K64" i="2"/>
  <c r="J64" i="2"/>
  <c r="G64" i="2"/>
  <c r="E64" i="2"/>
  <c r="T64" i="2"/>
  <c r="O64" i="2"/>
  <c r="I64" i="2"/>
  <c r="H64" i="2"/>
  <c r="BX63" i="2"/>
  <c r="BW63" i="2" s="1"/>
  <c r="BF63" i="2"/>
  <c r="BE63" i="2" s="1"/>
  <c r="AN63" i="2"/>
  <c r="AM63" i="2" s="1"/>
  <c r="T63" i="2"/>
  <c r="S63" i="2"/>
  <c r="P63" i="2"/>
  <c r="O63" i="2"/>
  <c r="L63" i="2"/>
  <c r="K63" i="2"/>
  <c r="H63" i="2"/>
  <c r="G63" i="2"/>
  <c r="V63" i="2"/>
  <c r="U63" i="2" s="1"/>
  <c r="R63" i="2"/>
  <c r="Q63" i="2"/>
  <c r="N63" i="2"/>
  <c r="M63" i="2"/>
  <c r="J63" i="2"/>
  <c r="I63" i="2"/>
  <c r="F63" i="2"/>
  <c r="D63" i="2" s="1"/>
  <c r="C63" i="2" s="1"/>
  <c r="E63" i="2"/>
  <c r="BX62" i="2"/>
  <c r="BW62" i="2" s="1"/>
  <c r="BF62" i="2"/>
  <c r="BE62" i="2" s="1"/>
  <c r="AN62" i="2"/>
  <c r="AM62" i="2" s="1"/>
  <c r="S62" i="2"/>
  <c r="R62" i="2"/>
  <c r="O62" i="2"/>
  <c r="N62" i="2"/>
  <c r="K62" i="2"/>
  <c r="J62" i="2"/>
  <c r="G62" i="2"/>
  <c r="V62" i="2"/>
  <c r="U62" i="2" s="1"/>
  <c r="T62" i="2"/>
  <c r="Q62" i="2"/>
  <c r="P62" i="2"/>
  <c r="M62" i="2"/>
  <c r="L62" i="2"/>
  <c r="I62" i="2"/>
  <c r="H62" i="2"/>
  <c r="E62" i="2"/>
  <c r="BX61" i="2"/>
  <c r="BW61" i="2" s="1"/>
  <c r="BF61" i="2"/>
  <c r="BE61" i="2" s="1"/>
  <c r="AN61" i="2"/>
  <c r="AM61" i="2" s="1"/>
  <c r="R61" i="2"/>
  <c r="Q61" i="2"/>
  <c r="N61" i="2"/>
  <c r="M61" i="2"/>
  <c r="J61" i="2"/>
  <c r="I61" i="2"/>
  <c r="V61" i="2"/>
  <c r="U61" i="2" s="1"/>
  <c r="E61" i="2"/>
  <c r="T61" i="2"/>
  <c r="S61" i="2"/>
  <c r="P61" i="2"/>
  <c r="O61" i="2"/>
  <c r="L61" i="2"/>
  <c r="K61" i="2"/>
  <c r="H61" i="2"/>
  <c r="G61" i="2"/>
  <c r="BX60" i="2"/>
  <c r="BW60" i="2" s="1"/>
  <c r="BF60" i="2"/>
  <c r="BE60" i="2" s="1"/>
  <c r="AN60" i="2"/>
  <c r="AM60" i="2" s="1"/>
  <c r="T60" i="2"/>
  <c r="S60" i="2"/>
  <c r="P60" i="2"/>
  <c r="O60" i="2"/>
  <c r="L60" i="2"/>
  <c r="K60" i="2"/>
  <c r="H60" i="2"/>
  <c r="G60" i="2"/>
  <c r="V60" i="2"/>
  <c r="U60" i="2" s="1"/>
  <c r="R60" i="2"/>
  <c r="Q60" i="2"/>
  <c r="N60" i="2"/>
  <c r="M60" i="2"/>
  <c r="J60" i="2"/>
  <c r="I60" i="2"/>
  <c r="F60" i="2"/>
  <c r="E60" i="2"/>
  <c r="BX59" i="2"/>
  <c r="BW59" i="2" s="1"/>
  <c r="BF59" i="2"/>
  <c r="BE59" i="2" s="1"/>
  <c r="AN59" i="2"/>
  <c r="AM59" i="2" s="1"/>
  <c r="S59" i="2"/>
  <c r="R59" i="2"/>
  <c r="O59" i="2"/>
  <c r="N59" i="2"/>
  <c r="K59" i="2"/>
  <c r="J59" i="2"/>
  <c r="G59" i="2"/>
  <c r="V59" i="2"/>
  <c r="U59" i="2" s="1"/>
  <c r="T59" i="2"/>
  <c r="Q59" i="2"/>
  <c r="P59" i="2"/>
  <c r="M59" i="2"/>
  <c r="L59" i="2"/>
  <c r="I59" i="2"/>
  <c r="H59" i="2"/>
  <c r="E59" i="2"/>
  <c r="BX58" i="2"/>
  <c r="BW58" i="2" s="1"/>
  <c r="BF58" i="2"/>
  <c r="BE58" i="2" s="1"/>
  <c r="AN58" i="2"/>
  <c r="AM58" i="2" s="1"/>
  <c r="R58" i="2"/>
  <c r="Q58" i="2"/>
  <c r="N58" i="2"/>
  <c r="M58" i="2"/>
  <c r="J58" i="2"/>
  <c r="I58" i="2"/>
  <c r="V58" i="2"/>
  <c r="U58" i="2" s="1"/>
  <c r="E58" i="2"/>
  <c r="T58" i="2"/>
  <c r="S58" i="2"/>
  <c r="P58" i="2"/>
  <c r="O58" i="2"/>
  <c r="L58" i="2"/>
  <c r="K58" i="2"/>
  <c r="H58" i="2"/>
  <c r="G58" i="2"/>
  <c r="BX57" i="2"/>
  <c r="BW57" i="2" s="1"/>
  <c r="BF57" i="2"/>
  <c r="BE57" i="2" s="1"/>
  <c r="AN57" i="2"/>
  <c r="AM57" i="2" s="1"/>
  <c r="T57" i="2"/>
  <c r="Q57" i="2"/>
  <c r="P57" i="2"/>
  <c r="M57" i="2"/>
  <c r="L57" i="2"/>
  <c r="I57" i="2"/>
  <c r="H57" i="2"/>
  <c r="E57" i="2"/>
  <c r="V57" i="2"/>
  <c r="U57" i="2" s="1"/>
  <c r="S57" i="2"/>
  <c r="R57" i="2"/>
  <c r="O57" i="2"/>
  <c r="N57" i="2"/>
  <c r="K57" i="2"/>
  <c r="J57" i="2"/>
  <c r="G57" i="2"/>
  <c r="F57" i="2"/>
  <c r="D57" i="2" s="1"/>
  <c r="C57" i="2" s="1"/>
  <c r="BX56" i="2"/>
  <c r="BW56" i="2" s="1"/>
  <c r="BF56" i="2"/>
  <c r="BE56" i="2" s="1"/>
  <c r="AN56" i="2"/>
  <c r="AM56" i="2" s="1"/>
  <c r="T56" i="2"/>
  <c r="S56" i="2"/>
  <c r="P56" i="2"/>
  <c r="O56" i="2"/>
  <c r="L56" i="2"/>
  <c r="K56" i="2"/>
  <c r="H56" i="2"/>
  <c r="G56" i="2"/>
  <c r="V56" i="2"/>
  <c r="U56" i="2" s="1"/>
  <c r="R56" i="2"/>
  <c r="Q56" i="2"/>
  <c r="N56" i="2"/>
  <c r="M56" i="2"/>
  <c r="J56" i="2"/>
  <c r="I56" i="2"/>
  <c r="F56" i="2"/>
  <c r="E56" i="2"/>
  <c r="BX55" i="2"/>
  <c r="BW55" i="2" s="1"/>
  <c r="BF55" i="2"/>
  <c r="BE55" i="2" s="1"/>
  <c r="AN55" i="2"/>
  <c r="AM55" i="2" s="1"/>
  <c r="R55" i="2"/>
  <c r="Q55" i="2"/>
  <c r="N55" i="2"/>
  <c r="M55" i="2"/>
  <c r="J55" i="2"/>
  <c r="I55" i="2"/>
  <c r="V55" i="2"/>
  <c r="U55" i="2" s="1"/>
  <c r="E55" i="2"/>
  <c r="T55" i="2"/>
  <c r="S55" i="2"/>
  <c r="P55" i="2"/>
  <c r="O55" i="2"/>
  <c r="L55" i="2"/>
  <c r="K55" i="2"/>
  <c r="H55" i="2"/>
  <c r="G55" i="2"/>
  <c r="BX54" i="2"/>
  <c r="BW54" i="2" s="1"/>
  <c r="BF54" i="2"/>
  <c r="BE54" i="2" s="1"/>
  <c r="AN54" i="2"/>
  <c r="AM54" i="2" s="1"/>
  <c r="T54" i="2"/>
  <c r="Q54" i="2"/>
  <c r="P54" i="2"/>
  <c r="M54" i="2"/>
  <c r="L54" i="2"/>
  <c r="I54" i="2"/>
  <c r="H54" i="2"/>
  <c r="E54" i="2"/>
  <c r="V54" i="2"/>
  <c r="U54" i="2" s="1"/>
  <c r="S54" i="2"/>
  <c r="R54" i="2"/>
  <c r="O54" i="2"/>
  <c r="N54" i="2"/>
  <c r="K54" i="2"/>
  <c r="J54" i="2"/>
  <c r="G54" i="2"/>
  <c r="F54" i="2"/>
  <c r="D54" i="2" s="1"/>
  <c r="C54" i="2" s="1"/>
  <c r="BX53" i="2"/>
  <c r="BW53" i="2" s="1"/>
  <c r="BF53" i="2"/>
  <c r="BE53" i="2" s="1"/>
  <c r="AN53" i="2"/>
  <c r="AM53" i="2" s="1"/>
  <c r="T53" i="2"/>
  <c r="S53" i="2"/>
  <c r="P53" i="2"/>
  <c r="O53" i="2"/>
  <c r="L53" i="2"/>
  <c r="K53" i="2"/>
  <c r="H53" i="2"/>
  <c r="G53" i="2"/>
  <c r="V53" i="2"/>
  <c r="U53" i="2" s="1"/>
  <c r="R53" i="2"/>
  <c r="Q53" i="2"/>
  <c r="N53" i="2"/>
  <c r="M53" i="2"/>
  <c r="J53" i="2"/>
  <c r="I53" i="2"/>
  <c r="F53" i="2"/>
  <c r="D53" i="2" s="1"/>
  <c r="C53" i="2" s="1"/>
  <c r="E53" i="2"/>
  <c r="BX52" i="2"/>
  <c r="BW52" i="2" s="1"/>
  <c r="BF52" i="2"/>
  <c r="BE52" i="2" s="1"/>
  <c r="AN52" i="2"/>
  <c r="AM52" i="2" s="1"/>
  <c r="S52" i="2"/>
  <c r="R52" i="2"/>
  <c r="O52" i="2"/>
  <c r="N52" i="2"/>
  <c r="K52" i="2"/>
  <c r="J52" i="2"/>
  <c r="G52" i="2"/>
  <c r="V52" i="2"/>
  <c r="U52" i="2" s="1"/>
  <c r="T52" i="2"/>
  <c r="Q52" i="2"/>
  <c r="P52" i="2"/>
  <c r="M52" i="2"/>
  <c r="L52" i="2"/>
  <c r="I52" i="2"/>
  <c r="H52" i="2"/>
  <c r="E52" i="2"/>
  <c r="BX51" i="2"/>
  <c r="BW51" i="2" s="1"/>
  <c r="BF51" i="2"/>
  <c r="BE51" i="2" s="1"/>
  <c r="AN51" i="2"/>
  <c r="AM51" i="2" s="1"/>
  <c r="R51" i="2"/>
  <c r="Q51" i="2"/>
  <c r="N51" i="2"/>
  <c r="M51" i="2"/>
  <c r="J51" i="2"/>
  <c r="I51" i="2"/>
  <c r="V51" i="2"/>
  <c r="U51" i="2" s="1"/>
  <c r="E51" i="2"/>
  <c r="T51" i="2"/>
  <c r="S51" i="2"/>
  <c r="P51" i="2"/>
  <c r="O51" i="2"/>
  <c r="L51" i="2"/>
  <c r="K51" i="2"/>
  <c r="H51" i="2"/>
  <c r="G51" i="2"/>
  <c r="BX50" i="2"/>
  <c r="BW50" i="2" s="1"/>
  <c r="BF50" i="2"/>
  <c r="BE50" i="2" s="1"/>
  <c r="AN50" i="2"/>
  <c r="AM50" i="2" s="1"/>
  <c r="T50" i="2"/>
  <c r="S50" i="2"/>
  <c r="P50" i="2"/>
  <c r="O50" i="2"/>
  <c r="L50" i="2"/>
  <c r="K50" i="2"/>
  <c r="H50" i="2"/>
  <c r="G50" i="2"/>
  <c r="V50" i="2"/>
  <c r="U50" i="2" s="1"/>
  <c r="R50" i="2"/>
  <c r="Q50" i="2"/>
  <c r="N50" i="2"/>
  <c r="M50" i="2"/>
  <c r="J50" i="2"/>
  <c r="I50" i="2"/>
  <c r="F50" i="2"/>
  <c r="E50" i="2"/>
  <c r="BX49" i="2"/>
  <c r="BW49" i="2" s="1"/>
  <c r="BF49" i="2"/>
  <c r="BE49" i="2" s="1"/>
  <c r="AN49" i="2"/>
  <c r="AM49" i="2" s="1"/>
  <c r="S49" i="2"/>
  <c r="R49" i="2"/>
  <c r="O49" i="2"/>
  <c r="N49" i="2"/>
  <c r="K49" i="2"/>
  <c r="J49" i="2"/>
  <c r="G49" i="2"/>
  <c r="V49" i="2"/>
  <c r="U49" i="2" s="1"/>
  <c r="T49" i="2"/>
  <c r="Q49" i="2"/>
  <c r="P49" i="2"/>
  <c r="M49" i="2"/>
  <c r="L49" i="2"/>
  <c r="I49" i="2"/>
  <c r="H49" i="2"/>
  <c r="E49" i="2"/>
  <c r="BX48" i="2"/>
  <c r="BW48" i="2" s="1"/>
  <c r="BF48" i="2"/>
  <c r="BE48" i="2" s="1"/>
  <c r="AN48" i="2"/>
  <c r="AM48" i="2" s="1"/>
  <c r="T48" i="2"/>
  <c r="Q48" i="2"/>
  <c r="P48" i="2"/>
  <c r="M48" i="2"/>
  <c r="L48" i="2"/>
  <c r="I48" i="2"/>
  <c r="H48" i="2"/>
  <c r="E48" i="2"/>
  <c r="V48" i="2"/>
  <c r="U48" i="2" s="1"/>
  <c r="S48" i="2"/>
  <c r="R48" i="2"/>
  <c r="O48" i="2"/>
  <c r="N48" i="2"/>
  <c r="K48" i="2"/>
  <c r="J48" i="2"/>
  <c r="G48" i="2"/>
  <c r="F48" i="2"/>
  <c r="D48" i="2" s="1"/>
  <c r="C48" i="2" s="1"/>
  <c r="BX47" i="2"/>
  <c r="BW47" i="2" s="1"/>
  <c r="BF47" i="2"/>
  <c r="BE47" i="2" s="1"/>
  <c r="AN47" i="2"/>
  <c r="AM47" i="2" s="1"/>
  <c r="T47" i="2"/>
  <c r="S47" i="2"/>
  <c r="P47" i="2"/>
  <c r="O47" i="2"/>
  <c r="L47" i="2"/>
  <c r="K47" i="2"/>
  <c r="H47" i="2"/>
  <c r="G47" i="2"/>
  <c r="V47" i="2"/>
  <c r="U47" i="2" s="1"/>
  <c r="R47" i="2"/>
  <c r="Q47" i="2"/>
  <c r="N47" i="2"/>
  <c r="M47" i="2"/>
  <c r="J47" i="2"/>
  <c r="I47" i="2"/>
  <c r="F47" i="2"/>
  <c r="D47" i="2" s="1"/>
  <c r="C47" i="2" s="1"/>
  <c r="E47" i="2"/>
  <c r="BX46" i="2"/>
  <c r="BW46" i="2" s="1"/>
  <c r="BF46" i="2"/>
  <c r="BE46" i="2" s="1"/>
  <c r="AN46" i="2"/>
  <c r="AM46" i="2" s="1"/>
  <c r="S46" i="2"/>
  <c r="R46" i="2"/>
  <c r="O46" i="2"/>
  <c r="N46" i="2"/>
  <c r="K46" i="2"/>
  <c r="J46" i="2"/>
  <c r="G46" i="2"/>
  <c r="V46" i="2"/>
  <c r="U46" i="2" s="1"/>
  <c r="T46" i="2"/>
  <c r="Q46" i="2"/>
  <c r="P46" i="2"/>
  <c r="M46" i="2"/>
  <c r="L46" i="2"/>
  <c r="I46" i="2"/>
  <c r="H46" i="2"/>
  <c r="E46" i="2"/>
  <c r="BX45" i="2"/>
  <c r="BW45" i="2" s="1"/>
  <c r="BF45" i="2"/>
  <c r="BE45" i="2" s="1"/>
  <c r="AN45" i="2"/>
  <c r="AM45" i="2" s="1"/>
  <c r="R45" i="2"/>
  <c r="Q45" i="2"/>
  <c r="N45" i="2"/>
  <c r="M45" i="2"/>
  <c r="J45" i="2"/>
  <c r="I45" i="2"/>
  <c r="V45" i="2"/>
  <c r="U45" i="2" s="1"/>
  <c r="E45" i="2"/>
  <c r="T45" i="2"/>
  <c r="S45" i="2"/>
  <c r="P45" i="2"/>
  <c r="O45" i="2"/>
  <c r="L45" i="2"/>
  <c r="K45" i="2"/>
  <c r="H45" i="2"/>
  <c r="G45" i="2"/>
  <c r="BX44" i="2"/>
  <c r="BW44" i="2" s="1"/>
  <c r="BF44" i="2"/>
  <c r="BE44" i="2" s="1"/>
  <c r="AN44" i="2"/>
  <c r="AM44" i="2" s="1"/>
  <c r="T44" i="2"/>
  <c r="Q44" i="2"/>
  <c r="P44" i="2"/>
  <c r="M44" i="2"/>
  <c r="L44" i="2"/>
  <c r="I44" i="2"/>
  <c r="H44" i="2"/>
  <c r="E44" i="2"/>
  <c r="V44" i="2"/>
  <c r="U44" i="2" s="1"/>
  <c r="S44" i="2"/>
  <c r="R44" i="2"/>
  <c r="O44" i="2"/>
  <c r="N44" i="2"/>
  <c r="K44" i="2"/>
  <c r="J44" i="2"/>
  <c r="G44" i="2"/>
  <c r="F44" i="2"/>
  <c r="D44" i="2" s="1"/>
  <c r="C44" i="2" s="1"/>
  <c r="BX43" i="2"/>
  <c r="BW43" i="2" s="1"/>
  <c r="BF43" i="2"/>
  <c r="BE43" i="2" s="1"/>
  <c r="AN43" i="2"/>
  <c r="AM43" i="2" s="1"/>
  <c r="T43" i="2"/>
  <c r="S43" i="2"/>
  <c r="P43" i="2"/>
  <c r="O43" i="2"/>
  <c r="L43" i="2"/>
  <c r="K43" i="2"/>
  <c r="H43" i="2"/>
  <c r="G43" i="2"/>
  <c r="V43" i="2"/>
  <c r="U43" i="2" s="1"/>
  <c r="R43" i="2"/>
  <c r="Q43" i="2"/>
  <c r="N43" i="2"/>
  <c r="M43" i="2"/>
  <c r="J43" i="2"/>
  <c r="I43" i="2"/>
  <c r="F43" i="2"/>
  <c r="D43" i="2" s="1"/>
  <c r="C43" i="2" s="1"/>
  <c r="E43" i="2"/>
  <c r="BX42" i="2"/>
  <c r="BW42" i="2" s="1"/>
  <c r="BF42" i="2"/>
  <c r="BE42" i="2" s="1"/>
  <c r="AN42" i="2"/>
  <c r="AM42" i="2" s="1"/>
  <c r="S42" i="2"/>
  <c r="R42" i="2"/>
  <c r="O42" i="2"/>
  <c r="N42" i="2"/>
  <c r="K42" i="2"/>
  <c r="J42" i="2"/>
  <c r="G42" i="2"/>
  <c r="V42" i="2"/>
  <c r="U42" i="2" s="1"/>
  <c r="T42" i="2"/>
  <c r="Q42" i="2"/>
  <c r="P42" i="2"/>
  <c r="M42" i="2"/>
  <c r="L42" i="2"/>
  <c r="I42" i="2"/>
  <c r="H42" i="2"/>
  <c r="E42" i="2"/>
  <c r="BX41" i="2"/>
  <c r="BW41" i="2" s="1"/>
  <c r="BF41" i="2"/>
  <c r="BE41" i="2" s="1"/>
  <c r="AN41" i="2"/>
  <c r="AM41" i="2" s="1"/>
  <c r="R41" i="2"/>
  <c r="Q41" i="2"/>
  <c r="N41" i="2"/>
  <c r="M41" i="2"/>
  <c r="J41" i="2"/>
  <c r="I41" i="2"/>
  <c r="V41" i="2"/>
  <c r="U41" i="2" s="1"/>
  <c r="E41" i="2"/>
  <c r="T41" i="2"/>
  <c r="S41" i="2"/>
  <c r="P41" i="2"/>
  <c r="O41" i="2"/>
  <c r="L41" i="2"/>
  <c r="K41" i="2"/>
  <c r="H41" i="2"/>
  <c r="G41" i="2"/>
  <c r="BX40" i="2"/>
  <c r="BW40" i="2" s="1"/>
  <c r="BF40" i="2"/>
  <c r="BE40" i="2" s="1"/>
  <c r="AN40" i="2"/>
  <c r="AM40" i="2" s="1"/>
  <c r="T40" i="2"/>
  <c r="Q40" i="2"/>
  <c r="P40" i="2"/>
  <c r="M40" i="2"/>
  <c r="L40" i="2"/>
  <c r="I40" i="2"/>
  <c r="H40" i="2"/>
  <c r="E40" i="2"/>
  <c r="V40" i="2"/>
  <c r="U40" i="2" s="1"/>
  <c r="S40" i="2"/>
  <c r="R40" i="2"/>
  <c r="O40" i="2"/>
  <c r="N40" i="2"/>
  <c r="K40" i="2"/>
  <c r="J40" i="2"/>
  <c r="G40" i="2"/>
  <c r="F40" i="2"/>
  <c r="D40" i="2" s="1"/>
  <c r="C40" i="2" s="1"/>
  <c r="BX39" i="2"/>
  <c r="BW39" i="2" s="1"/>
  <c r="BF39" i="2"/>
  <c r="BE39" i="2" s="1"/>
  <c r="AN39" i="2"/>
  <c r="AM39" i="2" s="1"/>
  <c r="T39" i="2"/>
  <c r="S39" i="2"/>
  <c r="P39" i="2"/>
  <c r="O39" i="2"/>
  <c r="L39" i="2"/>
  <c r="K39" i="2"/>
  <c r="H39" i="2"/>
  <c r="G39" i="2"/>
  <c r="V39" i="2"/>
  <c r="U39" i="2" s="1"/>
  <c r="R39" i="2"/>
  <c r="Q39" i="2"/>
  <c r="N39" i="2"/>
  <c r="M39" i="2"/>
  <c r="J39" i="2"/>
  <c r="I39" i="2"/>
  <c r="F39" i="2"/>
  <c r="E39" i="2"/>
  <c r="BX38" i="2"/>
  <c r="BW38" i="2" s="1"/>
  <c r="BF38" i="2"/>
  <c r="BE38" i="2" s="1"/>
  <c r="AN38" i="2"/>
  <c r="AM38" i="2" s="1"/>
  <c r="S38" i="2"/>
  <c r="R38" i="2"/>
  <c r="O38" i="2"/>
  <c r="N38" i="2"/>
  <c r="K38" i="2"/>
  <c r="J38" i="2"/>
  <c r="G38" i="2"/>
  <c r="V38" i="2"/>
  <c r="U38" i="2" s="1"/>
  <c r="T38" i="2"/>
  <c r="Q38" i="2"/>
  <c r="P38" i="2"/>
  <c r="M38" i="2"/>
  <c r="L38" i="2"/>
  <c r="I38" i="2"/>
  <c r="H38" i="2"/>
  <c r="E38" i="2"/>
  <c r="BX37" i="2"/>
  <c r="BW37" i="2" s="1"/>
  <c r="BF37" i="2"/>
  <c r="BE37" i="2" s="1"/>
  <c r="AN37" i="2"/>
  <c r="AM37" i="2" s="1"/>
  <c r="R37" i="2"/>
  <c r="Q37" i="2"/>
  <c r="N37" i="2"/>
  <c r="M37" i="2"/>
  <c r="J37" i="2"/>
  <c r="I37" i="2"/>
  <c r="V37" i="2"/>
  <c r="U37" i="2" s="1"/>
  <c r="E37" i="2"/>
  <c r="T37" i="2"/>
  <c r="S37" i="2"/>
  <c r="P37" i="2"/>
  <c r="O37" i="2"/>
  <c r="L37" i="2"/>
  <c r="K37" i="2"/>
  <c r="H37" i="2"/>
  <c r="G37" i="2"/>
  <c r="BX36" i="2"/>
  <c r="BW36" i="2" s="1"/>
  <c r="BF36" i="2"/>
  <c r="BE36" i="2" s="1"/>
  <c r="AN36" i="2"/>
  <c r="AM36" i="2" s="1"/>
  <c r="T36" i="2"/>
  <c r="Q36" i="2"/>
  <c r="P36" i="2"/>
  <c r="M36" i="2"/>
  <c r="L36" i="2"/>
  <c r="I36" i="2"/>
  <c r="H36" i="2"/>
  <c r="E36" i="2"/>
  <c r="V36" i="2"/>
  <c r="U36" i="2" s="1"/>
  <c r="S36" i="2"/>
  <c r="R36" i="2"/>
  <c r="O36" i="2"/>
  <c r="N36" i="2"/>
  <c r="K36" i="2"/>
  <c r="J36" i="2"/>
  <c r="G36" i="2"/>
  <c r="F36" i="2"/>
  <c r="D36" i="2" s="1"/>
  <c r="C36" i="2" s="1"/>
  <c r="N35" i="2"/>
  <c r="BF35" i="2"/>
  <c r="BE35" i="2" s="1"/>
  <c r="AN35" i="2"/>
  <c r="AM35" i="2" s="1"/>
  <c r="S35" i="2"/>
  <c r="O35" i="2"/>
  <c r="K35" i="2"/>
  <c r="G35" i="2"/>
  <c r="V35" i="2"/>
  <c r="U35" i="2" s="1"/>
  <c r="R35" i="2"/>
  <c r="Q35" i="2"/>
  <c r="M35" i="2"/>
  <c r="J35" i="2"/>
  <c r="I35" i="2"/>
  <c r="E35" i="2"/>
  <c r="Q34" i="2"/>
  <c r="M34" i="2"/>
  <c r="I34" i="2"/>
  <c r="BX34" i="2"/>
  <c r="BW34" i="2" s="1"/>
  <c r="BF34" i="2"/>
  <c r="BE34" i="2" s="1"/>
  <c r="AN34" i="2"/>
  <c r="AM34" i="2" s="1"/>
  <c r="S34" i="2"/>
  <c r="R34" i="2"/>
  <c r="O34" i="2"/>
  <c r="N34" i="2"/>
  <c r="K34" i="2"/>
  <c r="J34" i="2"/>
  <c r="G34" i="2"/>
  <c r="T34" i="2"/>
  <c r="P34" i="2"/>
  <c r="L34" i="2"/>
  <c r="H34" i="2"/>
  <c r="E34" i="2"/>
  <c r="BX33" i="2"/>
  <c r="BW33" i="2" s="1"/>
  <c r="BF33" i="2"/>
  <c r="BE33" i="2" s="1"/>
  <c r="T33" i="2"/>
  <c r="S33" i="2"/>
  <c r="P33" i="2"/>
  <c r="L33" i="2"/>
  <c r="K33" i="2"/>
  <c r="H33" i="2"/>
  <c r="AN33" i="2"/>
  <c r="AM33" i="2" s="1"/>
  <c r="R33" i="2"/>
  <c r="Q33" i="2"/>
  <c r="N33" i="2"/>
  <c r="M33" i="2"/>
  <c r="J33" i="2"/>
  <c r="I33" i="2"/>
  <c r="E33" i="2"/>
  <c r="O33" i="2"/>
  <c r="G33" i="2"/>
  <c r="BX32" i="2"/>
  <c r="BW32" i="2"/>
  <c r="BF32" i="2"/>
  <c r="BE32" i="2" s="1"/>
  <c r="R32" i="2"/>
  <c r="N32" i="2"/>
  <c r="J32" i="2"/>
  <c r="V32" i="2"/>
  <c r="U32" i="2" s="1"/>
  <c r="S32" i="2"/>
  <c r="O32" i="2"/>
  <c r="K32" i="2"/>
  <c r="G32" i="2"/>
  <c r="R31" i="2"/>
  <c r="Q31" i="2"/>
  <c r="J31" i="2"/>
  <c r="I31" i="2"/>
  <c r="BX31" i="2"/>
  <c r="BW31" i="2" s="1"/>
  <c r="BF31" i="2"/>
  <c r="BE31" i="2" s="1"/>
  <c r="AN31" i="2"/>
  <c r="AM31" i="2" s="1"/>
  <c r="T31" i="2"/>
  <c r="S31" i="2"/>
  <c r="P31" i="2"/>
  <c r="O31" i="2"/>
  <c r="L31" i="2"/>
  <c r="K31" i="2"/>
  <c r="H31" i="2"/>
  <c r="G31" i="2"/>
  <c r="V31" i="2"/>
  <c r="U31" i="2" s="1"/>
  <c r="N31" i="2"/>
  <c r="M31" i="2"/>
  <c r="F31" i="2"/>
  <c r="E31" i="2"/>
  <c r="BX30" i="2"/>
  <c r="BW30" i="2" s="1"/>
  <c r="BF30" i="2"/>
  <c r="BE30" i="2"/>
  <c r="T30" i="2"/>
  <c r="Q30" i="2"/>
  <c r="M30" i="2"/>
  <c r="L30" i="2"/>
  <c r="E30" i="2"/>
  <c r="AN30" i="2"/>
  <c r="AM30" i="2" s="1"/>
  <c r="R30" i="2"/>
  <c r="N30" i="2"/>
  <c r="J30" i="2"/>
  <c r="P30" i="2"/>
  <c r="I30" i="2"/>
  <c r="H30" i="2"/>
  <c r="P29" i="2"/>
  <c r="O29" i="2"/>
  <c r="H29" i="2"/>
  <c r="G29" i="2"/>
  <c r="BX29" i="2"/>
  <c r="BW29" i="2" s="1"/>
  <c r="BF29" i="2"/>
  <c r="BE29" i="2" s="1"/>
  <c r="AN29" i="2"/>
  <c r="AM29" i="2" s="1"/>
  <c r="T29" i="2"/>
  <c r="S29" i="2"/>
  <c r="L29" i="2"/>
  <c r="K29" i="2"/>
  <c r="N28" i="2"/>
  <c r="BX28" i="2"/>
  <c r="BW28" i="2" s="1"/>
  <c r="BF28" i="2"/>
  <c r="BE28" i="2" s="1"/>
  <c r="R28" i="2"/>
  <c r="J28" i="2"/>
  <c r="AN28" i="2"/>
  <c r="AM28" i="2"/>
  <c r="T28" i="2"/>
  <c r="Q28" i="2"/>
  <c r="P28" i="2"/>
  <c r="M28" i="2"/>
  <c r="L28" i="2"/>
  <c r="I28" i="2"/>
  <c r="H28" i="2"/>
  <c r="E28" i="2"/>
  <c r="V28" i="2"/>
  <c r="U28" i="2" s="1"/>
  <c r="S28" i="2"/>
  <c r="O28" i="2"/>
  <c r="K28" i="2"/>
  <c r="G28" i="2"/>
  <c r="BX27" i="2"/>
  <c r="BW27" i="2" s="1"/>
  <c r="BF27" i="2"/>
  <c r="BE27" i="2" s="1"/>
  <c r="N27" i="2"/>
  <c r="M27" i="2"/>
  <c r="E27" i="2"/>
  <c r="V27" i="2"/>
  <c r="U27" i="2" s="1"/>
  <c r="R27" i="2"/>
  <c r="Q27" i="2"/>
  <c r="J27" i="2"/>
  <c r="I27" i="2"/>
  <c r="Q26" i="2"/>
  <c r="P26" i="2"/>
  <c r="M26" i="2"/>
  <c r="I26" i="2"/>
  <c r="H26" i="2"/>
  <c r="E26" i="2"/>
  <c r="BX26" i="2"/>
  <c r="BW26" i="2" s="1"/>
  <c r="BF26" i="2"/>
  <c r="BE26" i="2" s="1"/>
  <c r="AN26" i="2"/>
  <c r="AM26" i="2" s="1"/>
  <c r="S26" i="2"/>
  <c r="O26" i="2"/>
  <c r="K26" i="2"/>
  <c r="G26" i="2"/>
  <c r="T26" i="2"/>
  <c r="L26" i="2"/>
  <c r="BX25" i="2"/>
  <c r="BW25" i="2" s="1"/>
  <c r="BF25" i="2"/>
  <c r="BE25" i="2" s="1"/>
  <c r="T25" i="2"/>
  <c r="S25" i="2"/>
  <c r="P25" i="2"/>
  <c r="H25" i="2"/>
  <c r="AN25" i="2"/>
  <c r="AM25" i="2" s="1"/>
  <c r="Q25" i="2"/>
  <c r="N25" i="2"/>
  <c r="M25" i="2"/>
  <c r="J25" i="2"/>
  <c r="I25" i="2"/>
  <c r="E25" i="2"/>
  <c r="R25" i="2"/>
  <c r="O25" i="2"/>
  <c r="L25" i="2"/>
  <c r="K25" i="2"/>
  <c r="G25" i="2"/>
  <c r="BX24" i="2"/>
  <c r="BW24" i="2"/>
  <c r="BF24" i="2"/>
  <c r="BE24" i="2" s="1"/>
  <c r="N24" i="2"/>
  <c r="AN24" i="2"/>
  <c r="AM24" i="2"/>
  <c r="S24" i="2"/>
  <c r="Q24" i="2"/>
  <c r="P24" i="2"/>
  <c r="M24" i="2"/>
  <c r="L24" i="2"/>
  <c r="K24" i="2"/>
  <c r="I24" i="2"/>
  <c r="H24" i="2"/>
  <c r="E24" i="2"/>
  <c r="V24" i="2"/>
  <c r="U24" i="2"/>
  <c r="R24" i="2"/>
  <c r="O24" i="2"/>
  <c r="J24" i="2"/>
  <c r="G24" i="2"/>
  <c r="F24" i="2"/>
  <c r="Q23" i="2"/>
  <c r="M23" i="2"/>
  <c r="I23" i="2"/>
  <c r="E23" i="2"/>
  <c r="BX23" i="2"/>
  <c r="BW23" i="2" s="1"/>
  <c r="J23" i="2"/>
  <c r="BF23" i="2"/>
  <c r="BE23" i="2" s="1"/>
  <c r="P23" i="2"/>
  <c r="N23" i="2"/>
  <c r="L23" i="2"/>
  <c r="F23" i="2"/>
  <c r="AN23" i="2"/>
  <c r="AM23" i="2" s="1"/>
  <c r="T23" i="2"/>
  <c r="S23" i="2"/>
  <c r="O23" i="2"/>
  <c r="K23" i="2"/>
  <c r="G23" i="2"/>
  <c r="V23" i="2"/>
  <c r="U23" i="2"/>
  <c r="R23" i="2"/>
  <c r="H23" i="2"/>
  <c r="Q22" i="2"/>
  <c r="I22" i="2"/>
  <c r="BX22" i="2"/>
  <c r="BW22" i="2"/>
  <c r="K22" i="2"/>
  <c r="G22" i="2"/>
  <c r="BF22" i="2"/>
  <c r="BE22" i="2" s="1"/>
  <c r="T22" i="2"/>
  <c r="P22" i="2"/>
  <c r="O22" i="2"/>
  <c r="L22" i="2"/>
  <c r="H22" i="2"/>
  <c r="AN22" i="2"/>
  <c r="AM22" i="2" s="1"/>
  <c r="R22" i="2"/>
  <c r="N22" i="2"/>
  <c r="J22" i="2"/>
  <c r="S22" i="2"/>
  <c r="M22" i="2"/>
  <c r="E22" i="2"/>
  <c r="BX21" i="2"/>
  <c r="BW21" i="2" s="1"/>
  <c r="BF21" i="2"/>
  <c r="BE21" i="2" s="1"/>
  <c r="T21" i="2"/>
  <c r="L21" i="2"/>
  <c r="AN21" i="2"/>
  <c r="AM21" i="2" s="1"/>
  <c r="Q21" i="2"/>
  <c r="M21" i="2"/>
  <c r="I21" i="2"/>
  <c r="E21" i="2"/>
  <c r="S21" i="2"/>
  <c r="P21" i="2"/>
  <c r="O21" i="2"/>
  <c r="K21" i="2"/>
  <c r="H21" i="2"/>
  <c r="G21" i="2"/>
  <c r="BX20" i="2"/>
  <c r="BW20" i="2"/>
  <c r="BF20" i="2"/>
  <c r="BE20" i="2"/>
  <c r="S20" i="2"/>
  <c r="K20" i="2"/>
  <c r="AN20" i="2"/>
  <c r="AM20" i="2" s="1"/>
  <c r="T20" i="2"/>
  <c r="P20" i="2"/>
  <c r="L20" i="2"/>
  <c r="H20" i="2"/>
  <c r="V20" i="2"/>
  <c r="U20" i="2"/>
  <c r="R20" i="2"/>
  <c r="O20" i="2"/>
  <c r="N20" i="2"/>
  <c r="J20" i="2"/>
  <c r="G20" i="2"/>
  <c r="F20" i="2"/>
  <c r="BX19" i="2"/>
  <c r="BW19" i="2"/>
  <c r="BF19" i="2"/>
  <c r="BE19" i="2"/>
  <c r="AN19" i="2"/>
  <c r="AM19" i="2"/>
  <c r="R19" i="2"/>
  <c r="N19" i="2"/>
  <c r="J19" i="2"/>
  <c r="G19" i="2"/>
  <c r="V19" i="2"/>
  <c r="U19" i="2"/>
  <c r="T19" i="2"/>
  <c r="Q19" i="2"/>
  <c r="P19" i="2"/>
  <c r="M19" i="2"/>
  <c r="L19" i="2"/>
  <c r="I19" i="2"/>
  <c r="H19" i="2"/>
  <c r="E19" i="2"/>
  <c r="BX18" i="2"/>
  <c r="BW18" i="2" s="1"/>
  <c r="BF18" i="2"/>
  <c r="BE18" i="2" s="1"/>
  <c r="T18" i="2"/>
  <c r="L18" i="2"/>
  <c r="AN18" i="2"/>
  <c r="AM18" i="2" s="1"/>
  <c r="Q18" i="2"/>
  <c r="M18" i="2"/>
  <c r="I18" i="2"/>
  <c r="E18" i="2"/>
  <c r="S18" i="2"/>
  <c r="P18" i="2"/>
  <c r="O18" i="2"/>
  <c r="K18" i="2"/>
  <c r="H18" i="2"/>
  <c r="G18" i="2"/>
  <c r="BX17" i="2"/>
  <c r="BW17" i="2"/>
  <c r="BF17" i="2"/>
  <c r="BE17" i="2" s="1"/>
  <c r="AN17" i="2"/>
  <c r="AM17" i="2" s="1"/>
  <c r="T17" i="2"/>
  <c r="P17" i="2"/>
  <c r="L17" i="2"/>
  <c r="H17" i="2"/>
  <c r="V17" i="2"/>
  <c r="U17" i="2" s="1"/>
  <c r="S17" i="2"/>
  <c r="R17" i="2"/>
  <c r="O17" i="2"/>
  <c r="N17" i="2"/>
  <c r="K17" i="2"/>
  <c r="J17" i="2"/>
  <c r="G17" i="2"/>
  <c r="F17" i="2"/>
  <c r="D17" i="2" s="1"/>
  <c r="C17" i="2"/>
  <c r="BX16" i="2"/>
  <c r="BW16" i="2" s="1"/>
  <c r="BF16" i="2"/>
  <c r="BE16" i="2" s="1"/>
  <c r="R16" i="2"/>
  <c r="N16" i="2"/>
  <c r="J16" i="2"/>
  <c r="AN16" i="2"/>
  <c r="AM16" i="2" s="1"/>
  <c r="T16" i="2"/>
  <c r="S16" i="2"/>
  <c r="P16" i="2"/>
  <c r="O16" i="2"/>
  <c r="L16" i="2"/>
  <c r="K16" i="2"/>
  <c r="H16" i="2"/>
  <c r="G16" i="2"/>
  <c r="V16" i="2"/>
  <c r="U16" i="2" s="1"/>
  <c r="Q16" i="2"/>
  <c r="M16" i="2"/>
  <c r="I16" i="2"/>
  <c r="E16" i="2"/>
  <c r="BX15" i="2"/>
  <c r="BW15" i="2" s="1"/>
  <c r="BF15" i="2"/>
  <c r="BE15" i="2"/>
  <c r="M15" i="2"/>
  <c r="E15" i="2"/>
  <c r="AN15" i="2"/>
  <c r="AM15" i="2" s="1"/>
  <c r="S15" i="2"/>
  <c r="R15" i="2"/>
  <c r="O15" i="2"/>
  <c r="N15" i="2"/>
  <c r="K15" i="2"/>
  <c r="J15" i="2"/>
  <c r="G15" i="2"/>
  <c r="V15" i="2"/>
  <c r="U15" i="2" s="1"/>
  <c r="T15" i="2"/>
  <c r="Q15" i="2"/>
  <c r="P15" i="2"/>
  <c r="L15" i="2"/>
  <c r="I15" i="2"/>
  <c r="H15" i="2"/>
  <c r="T14" i="2"/>
  <c r="L14" i="2"/>
  <c r="BX14" i="2"/>
  <c r="BW14" i="2" s="1"/>
  <c r="BF14" i="2"/>
  <c r="BE14" i="2" s="1"/>
  <c r="AN14" i="2"/>
  <c r="AM14" i="2" s="1"/>
  <c r="R14" i="2"/>
  <c r="Q14" i="2"/>
  <c r="N14" i="2"/>
  <c r="M14" i="2"/>
  <c r="J14" i="2"/>
  <c r="I14" i="2"/>
  <c r="E14" i="2"/>
  <c r="S14" i="2"/>
  <c r="P14" i="2"/>
  <c r="O14" i="2"/>
  <c r="K14" i="2"/>
  <c r="H14" i="2"/>
  <c r="G14" i="2"/>
  <c r="O13" i="2"/>
  <c r="G13" i="2"/>
  <c r="BX13" i="2"/>
  <c r="BW13" i="2" s="1"/>
  <c r="BF13" i="2"/>
  <c r="BE13" i="2" s="1"/>
  <c r="S13" i="2"/>
  <c r="K13" i="2"/>
  <c r="AN13" i="2"/>
  <c r="AM13" i="2"/>
  <c r="T13" i="2"/>
  <c r="Q13" i="2"/>
  <c r="P13" i="2"/>
  <c r="M13" i="2"/>
  <c r="L13" i="2"/>
  <c r="I13" i="2"/>
  <c r="H13" i="2"/>
  <c r="E13" i="2"/>
  <c r="V13" i="2"/>
  <c r="U13" i="2" s="1"/>
  <c r="R13" i="2"/>
  <c r="N13" i="2"/>
  <c r="J13" i="2"/>
  <c r="F13" i="2"/>
  <c r="D13" i="2" s="1"/>
  <c r="C13" i="2" s="1"/>
  <c r="BX12" i="2"/>
  <c r="BW12" i="2" s="1"/>
  <c r="BF12" i="2"/>
  <c r="BE12" i="2" s="1"/>
  <c r="AN12" i="2"/>
  <c r="AM12" i="2" s="1"/>
  <c r="S12" i="2"/>
  <c r="O12" i="2"/>
  <c r="K12" i="2"/>
  <c r="G12" i="2"/>
  <c r="V12" i="2"/>
  <c r="U12" i="2" s="1"/>
  <c r="R12" i="2"/>
  <c r="Q12" i="2"/>
  <c r="N12" i="2"/>
  <c r="M12" i="2"/>
  <c r="J12" i="2"/>
  <c r="I12" i="2"/>
  <c r="F12" i="2"/>
  <c r="E12" i="2"/>
  <c r="A12" i="2"/>
  <c r="A13" i="2" s="1"/>
  <c r="A14" i="2" s="1"/>
  <c r="A15" i="2" s="1"/>
  <c r="A16" i="2" s="1"/>
  <c r="A17" i="2" s="1"/>
  <c r="A18" i="2" s="1"/>
  <c r="A19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50" i="2" s="1"/>
  <c r="A52" i="2" s="1"/>
  <c r="A53" i="2" s="1"/>
  <c r="A54" i="2" s="1"/>
  <c r="A55" i="2" s="1"/>
  <c r="A57" i="2" s="1"/>
  <c r="A58" i="2" s="1"/>
  <c r="A59" i="2" s="1"/>
  <c r="A60" i="2" s="1"/>
  <c r="A62" i="2" s="1"/>
  <c r="A63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79" i="2" s="1"/>
  <c r="A80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3" i="2" s="1"/>
  <c r="A94" i="2" s="1"/>
  <c r="A95" i="2" s="1"/>
  <c r="A97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6" i="2" s="1"/>
  <c r="A117" i="2" s="1"/>
  <c r="A118" i="2" s="1"/>
  <c r="A119" i="2" s="1"/>
  <c r="A120" i="2" s="1"/>
  <c r="A122" i="2" s="1"/>
  <c r="A124" i="2" s="1"/>
  <c r="A126" i="2" s="1"/>
  <c r="A128" i="2" s="1"/>
  <c r="A130" i="2" s="1"/>
  <c r="A132" i="2" s="1"/>
  <c r="A134" i="2" s="1"/>
  <c r="A136" i="2" s="1"/>
  <c r="A138" i="2" s="1"/>
  <c r="A139" i="2" s="1"/>
  <c r="A140" i="2" s="1"/>
  <c r="A141" i="2" s="1"/>
  <c r="A142" i="2" s="1"/>
  <c r="A144" i="2" s="1"/>
  <c r="A146" i="2" s="1"/>
  <c r="A148" i="2" s="1"/>
  <c r="CK150" i="2"/>
  <c r="CG150" i="2"/>
  <c r="CC150" i="2"/>
  <c r="BY150" i="2"/>
  <c r="BX11" i="2"/>
  <c r="BW11" i="2" s="1"/>
  <c r="BU150" i="2"/>
  <c r="BQ150" i="2"/>
  <c r="BM150" i="2"/>
  <c r="BI150" i="2"/>
  <c r="BF11" i="2"/>
  <c r="BE11" i="2"/>
  <c r="BE150" i="2" s="1"/>
  <c r="BA150" i="2"/>
  <c r="AW150" i="2"/>
  <c r="AS150" i="2"/>
  <c r="AO150" i="2"/>
  <c r="AN11" i="2"/>
  <c r="AM11" i="2" s="1"/>
  <c r="R11" i="2"/>
  <c r="N11" i="2"/>
  <c r="J11" i="2"/>
  <c r="V11" i="2"/>
  <c r="T11" i="2"/>
  <c r="Q11" i="2"/>
  <c r="P11" i="2"/>
  <c r="L11" i="2"/>
  <c r="I11" i="2"/>
  <c r="H11" i="2"/>
  <c r="F9" i="2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C9" i="2"/>
  <c r="D9" i="2" s="1"/>
  <c r="E9" i="2" s="1"/>
  <c r="BX149" i="5"/>
  <c r="BW149" i="5" s="1"/>
  <c r="BF149" i="5"/>
  <c r="BE149" i="5" s="1"/>
  <c r="AN149" i="5"/>
  <c r="AM149" i="5" s="1"/>
  <c r="V149" i="5"/>
  <c r="U149" i="5" s="1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D149" i="5" s="1"/>
  <c r="C149" i="5" s="1"/>
  <c r="E149" i="5"/>
  <c r="BX148" i="5"/>
  <c r="BW148" i="5" s="1"/>
  <c r="BF148" i="5"/>
  <c r="BE148" i="5" s="1"/>
  <c r="AN148" i="5"/>
  <c r="AM148" i="5" s="1"/>
  <c r="R148" i="5"/>
  <c r="N148" i="5"/>
  <c r="J148" i="5"/>
  <c r="V148" i="5"/>
  <c r="U148" i="5" s="1"/>
  <c r="T148" i="5"/>
  <c r="S148" i="5"/>
  <c r="Q148" i="5"/>
  <c r="P148" i="5"/>
  <c r="O148" i="5"/>
  <c r="M148" i="5"/>
  <c r="L148" i="5"/>
  <c r="K148" i="5"/>
  <c r="I148" i="5"/>
  <c r="H148" i="5"/>
  <c r="G148" i="5"/>
  <c r="E148" i="5"/>
  <c r="BX147" i="5"/>
  <c r="BW147" i="5" s="1"/>
  <c r="BF147" i="5"/>
  <c r="BE147" i="5" s="1"/>
  <c r="AN147" i="5"/>
  <c r="AM147" i="5" s="1"/>
  <c r="Q147" i="5"/>
  <c r="M147" i="5"/>
  <c r="I147" i="5"/>
  <c r="V147" i="5"/>
  <c r="U147" i="5" s="1"/>
  <c r="E147" i="5"/>
  <c r="T147" i="5"/>
  <c r="S147" i="5"/>
  <c r="R147" i="5"/>
  <c r="P147" i="5"/>
  <c r="O147" i="5"/>
  <c r="N147" i="5"/>
  <c r="L147" i="5"/>
  <c r="K147" i="5"/>
  <c r="J147" i="5"/>
  <c r="H147" i="5"/>
  <c r="G147" i="5"/>
  <c r="F147" i="5"/>
  <c r="D147" i="5"/>
  <c r="C147" i="5" s="1"/>
  <c r="BX146" i="5"/>
  <c r="BW146" i="5" s="1"/>
  <c r="BF146" i="5"/>
  <c r="BE146" i="5" s="1"/>
  <c r="AN146" i="5"/>
  <c r="AM146" i="5" s="1"/>
  <c r="T146" i="5"/>
  <c r="S146" i="5"/>
  <c r="P146" i="5"/>
  <c r="O146" i="5"/>
  <c r="L146" i="5"/>
  <c r="K146" i="5"/>
  <c r="H146" i="5"/>
  <c r="G146" i="5"/>
  <c r="V146" i="5"/>
  <c r="U146" i="5" s="1"/>
  <c r="R146" i="5"/>
  <c r="Q146" i="5"/>
  <c r="N146" i="5"/>
  <c r="M146" i="5"/>
  <c r="J146" i="5"/>
  <c r="I146" i="5"/>
  <c r="F146" i="5"/>
  <c r="D146" i="5" s="1"/>
  <c r="C146" i="5" s="1"/>
  <c r="E146" i="5"/>
  <c r="BX145" i="5"/>
  <c r="BW145" i="5"/>
  <c r="BF145" i="5"/>
  <c r="BE145" i="5" s="1"/>
  <c r="AN145" i="5"/>
  <c r="AM145" i="5"/>
  <c r="S145" i="5"/>
  <c r="R145" i="5"/>
  <c r="O145" i="5"/>
  <c r="N145" i="5"/>
  <c r="K145" i="5"/>
  <c r="J145" i="5"/>
  <c r="G145" i="5"/>
  <c r="V145" i="5"/>
  <c r="U145" i="5" s="1"/>
  <c r="T145" i="5"/>
  <c r="Q145" i="5"/>
  <c r="P145" i="5"/>
  <c r="M145" i="5"/>
  <c r="L145" i="5"/>
  <c r="I145" i="5"/>
  <c r="H145" i="5"/>
  <c r="E145" i="5"/>
  <c r="BX144" i="5"/>
  <c r="BW144" i="5" s="1"/>
  <c r="BF144" i="5"/>
  <c r="BE144" i="5"/>
  <c r="AN144" i="5"/>
  <c r="AM144" i="5" s="1"/>
  <c r="T144" i="5"/>
  <c r="Q144" i="5"/>
  <c r="P144" i="5"/>
  <c r="M144" i="5"/>
  <c r="L144" i="5"/>
  <c r="I144" i="5"/>
  <c r="H144" i="5"/>
  <c r="E144" i="5"/>
  <c r="V144" i="5"/>
  <c r="U144" i="5"/>
  <c r="S144" i="5"/>
  <c r="R144" i="5"/>
  <c r="O144" i="5"/>
  <c r="N144" i="5"/>
  <c r="K144" i="5"/>
  <c r="J144" i="5"/>
  <c r="G144" i="5"/>
  <c r="F144" i="5"/>
  <c r="BX143" i="5"/>
  <c r="BW143" i="5" s="1"/>
  <c r="BF143" i="5"/>
  <c r="BE143" i="5" s="1"/>
  <c r="AN143" i="5"/>
  <c r="AM143" i="5" s="1"/>
  <c r="T143" i="5"/>
  <c r="S143" i="5"/>
  <c r="P143" i="5"/>
  <c r="O143" i="5"/>
  <c r="L143" i="5"/>
  <c r="K143" i="5"/>
  <c r="H143" i="5"/>
  <c r="G143" i="5"/>
  <c r="V143" i="5"/>
  <c r="U143" i="5" s="1"/>
  <c r="R143" i="5"/>
  <c r="Q143" i="5"/>
  <c r="N143" i="5"/>
  <c r="M143" i="5"/>
  <c r="J143" i="5"/>
  <c r="I143" i="5"/>
  <c r="F143" i="5"/>
  <c r="E143" i="5"/>
  <c r="BX142" i="5"/>
  <c r="BW142" i="5" s="1"/>
  <c r="BF142" i="5"/>
  <c r="BE142" i="5" s="1"/>
  <c r="S142" i="5"/>
  <c r="O142" i="5"/>
  <c r="N142" i="5"/>
  <c r="AN142" i="5"/>
  <c r="AM142" i="5" s="1"/>
  <c r="T142" i="5"/>
  <c r="Q142" i="5"/>
  <c r="M142" i="5"/>
  <c r="J142" i="5"/>
  <c r="I142" i="5"/>
  <c r="H142" i="5"/>
  <c r="E142" i="5"/>
  <c r="V142" i="5"/>
  <c r="U142" i="5" s="1"/>
  <c r="R142" i="5"/>
  <c r="P142" i="5"/>
  <c r="L142" i="5"/>
  <c r="K142" i="5"/>
  <c r="G142" i="5"/>
  <c r="F142" i="5"/>
  <c r="D142" i="5" s="1"/>
  <c r="C142" i="5" s="1"/>
  <c r="BX141" i="5"/>
  <c r="BW141" i="5"/>
  <c r="BF141" i="5"/>
  <c r="BE141" i="5"/>
  <c r="S141" i="5"/>
  <c r="O141" i="5"/>
  <c r="AN141" i="5"/>
  <c r="AM141" i="5"/>
  <c r="T141" i="5"/>
  <c r="P141" i="5"/>
  <c r="L141" i="5"/>
  <c r="I141" i="5"/>
  <c r="H141" i="5"/>
  <c r="E141" i="5"/>
  <c r="V141" i="5"/>
  <c r="U141" i="5" s="1"/>
  <c r="R141" i="5"/>
  <c r="Q141" i="5"/>
  <c r="N141" i="5"/>
  <c r="M141" i="5"/>
  <c r="K141" i="5"/>
  <c r="J141" i="5"/>
  <c r="G141" i="5"/>
  <c r="F141" i="5"/>
  <c r="D141" i="5" s="1"/>
  <c r="C141" i="5" s="1"/>
  <c r="BX140" i="5"/>
  <c r="BW140" i="5" s="1"/>
  <c r="BF140" i="5"/>
  <c r="BE140" i="5" s="1"/>
  <c r="AN140" i="5"/>
  <c r="AM140" i="5" s="1"/>
  <c r="T140" i="5"/>
  <c r="P140" i="5"/>
  <c r="L140" i="5"/>
  <c r="H140" i="5"/>
  <c r="V140" i="5"/>
  <c r="U140" i="5" s="1"/>
  <c r="R140" i="5"/>
  <c r="Q140" i="5"/>
  <c r="O140" i="5"/>
  <c r="N140" i="5"/>
  <c r="M140" i="5"/>
  <c r="K140" i="5"/>
  <c r="J140" i="5"/>
  <c r="I140" i="5"/>
  <c r="G140" i="5"/>
  <c r="F140" i="5"/>
  <c r="E140" i="5"/>
  <c r="BX139" i="5"/>
  <c r="BW139" i="5" s="1"/>
  <c r="BF139" i="5"/>
  <c r="BE139" i="5" s="1"/>
  <c r="AN139" i="5"/>
  <c r="AM139" i="5" s="1"/>
  <c r="S139" i="5"/>
  <c r="R139" i="5"/>
  <c r="O139" i="5"/>
  <c r="N139" i="5"/>
  <c r="K139" i="5"/>
  <c r="J139" i="5"/>
  <c r="G139" i="5"/>
  <c r="V139" i="5"/>
  <c r="U139" i="5" s="1"/>
  <c r="T139" i="5"/>
  <c r="Q139" i="5"/>
  <c r="P139" i="5"/>
  <c r="M139" i="5"/>
  <c r="L139" i="5"/>
  <c r="I139" i="5"/>
  <c r="H139" i="5"/>
  <c r="E139" i="5"/>
  <c r="BX138" i="5"/>
  <c r="BW138" i="5"/>
  <c r="BF138" i="5"/>
  <c r="BE138" i="5" s="1"/>
  <c r="AN138" i="5"/>
  <c r="AM138" i="5"/>
  <c r="R138" i="5"/>
  <c r="Q138" i="5"/>
  <c r="N138" i="5"/>
  <c r="M138" i="5"/>
  <c r="J138" i="5"/>
  <c r="I138" i="5"/>
  <c r="V138" i="5"/>
  <c r="U138" i="5" s="1"/>
  <c r="E138" i="5"/>
  <c r="T138" i="5"/>
  <c r="S138" i="5"/>
  <c r="P138" i="5"/>
  <c r="O138" i="5"/>
  <c r="L138" i="5"/>
  <c r="K138" i="5"/>
  <c r="H138" i="5"/>
  <c r="G138" i="5"/>
  <c r="BX137" i="5"/>
  <c r="BW137" i="5" s="1"/>
  <c r="BF137" i="5"/>
  <c r="BE137" i="5" s="1"/>
  <c r="AN137" i="5"/>
  <c r="AM137" i="5" s="1"/>
  <c r="T137" i="5"/>
  <c r="Q137" i="5"/>
  <c r="P137" i="5"/>
  <c r="M137" i="5"/>
  <c r="L137" i="5"/>
  <c r="I137" i="5"/>
  <c r="H137" i="5"/>
  <c r="E137" i="5"/>
  <c r="V137" i="5"/>
  <c r="U137" i="5" s="1"/>
  <c r="S137" i="5"/>
  <c r="R137" i="5"/>
  <c r="O137" i="5"/>
  <c r="N137" i="5"/>
  <c r="K137" i="5"/>
  <c r="J137" i="5"/>
  <c r="G137" i="5"/>
  <c r="F137" i="5"/>
  <c r="D137" i="5" s="1"/>
  <c r="C137" i="5" s="1"/>
  <c r="BX136" i="5"/>
  <c r="BW136" i="5" s="1"/>
  <c r="BF136" i="5"/>
  <c r="BE136" i="5" s="1"/>
  <c r="AN136" i="5"/>
  <c r="AM136" i="5" s="1"/>
  <c r="S136" i="5"/>
  <c r="R136" i="5"/>
  <c r="O136" i="5"/>
  <c r="N136" i="5"/>
  <c r="K136" i="5"/>
  <c r="J136" i="5"/>
  <c r="G136" i="5"/>
  <c r="V136" i="5"/>
  <c r="U136" i="5" s="1"/>
  <c r="T136" i="5"/>
  <c r="Q136" i="5"/>
  <c r="P136" i="5"/>
  <c r="M136" i="5"/>
  <c r="L136" i="5"/>
  <c r="I136" i="5"/>
  <c r="H136" i="5"/>
  <c r="E136" i="5"/>
  <c r="BX135" i="5"/>
  <c r="BW135" i="5"/>
  <c r="BF135" i="5"/>
  <c r="BE135" i="5" s="1"/>
  <c r="AN135" i="5"/>
  <c r="AM135" i="5"/>
  <c r="R135" i="5"/>
  <c r="Q135" i="5"/>
  <c r="N135" i="5"/>
  <c r="M135" i="5"/>
  <c r="J135" i="5"/>
  <c r="I135" i="5"/>
  <c r="V135" i="5"/>
  <c r="U135" i="5" s="1"/>
  <c r="E135" i="5"/>
  <c r="T135" i="5"/>
  <c r="S135" i="5"/>
  <c r="P135" i="5"/>
  <c r="O135" i="5"/>
  <c r="L135" i="5"/>
  <c r="K135" i="5"/>
  <c r="H135" i="5"/>
  <c r="G135" i="5"/>
  <c r="BX134" i="5"/>
  <c r="BW134" i="5" s="1"/>
  <c r="BF134" i="5"/>
  <c r="BE134" i="5" s="1"/>
  <c r="AN134" i="5"/>
  <c r="AM134" i="5" s="1"/>
  <c r="T134" i="5"/>
  <c r="S134" i="5"/>
  <c r="P134" i="5"/>
  <c r="O134" i="5"/>
  <c r="L134" i="5"/>
  <c r="K134" i="5"/>
  <c r="H134" i="5"/>
  <c r="G134" i="5"/>
  <c r="V134" i="5"/>
  <c r="U134" i="5" s="1"/>
  <c r="R134" i="5"/>
  <c r="Q134" i="5"/>
  <c r="N134" i="5"/>
  <c r="M134" i="5"/>
  <c r="J134" i="5"/>
  <c r="I134" i="5"/>
  <c r="F134" i="5"/>
  <c r="E134" i="5"/>
  <c r="BX133" i="5"/>
  <c r="BW133" i="5" s="1"/>
  <c r="BF133" i="5"/>
  <c r="BE133" i="5" s="1"/>
  <c r="E133" i="5"/>
  <c r="AN133" i="5"/>
  <c r="AM133" i="5" s="1"/>
  <c r="S133" i="5"/>
  <c r="R133" i="5"/>
  <c r="O133" i="5"/>
  <c r="N133" i="5"/>
  <c r="K133" i="5"/>
  <c r="J133" i="5"/>
  <c r="G133" i="5"/>
  <c r="V133" i="5"/>
  <c r="U133" i="5" s="1"/>
  <c r="T133" i="5"/>
  <c r="Q133" i="5"/>
  <c r="P133" i="5"/>
  <c r="M133" i="5"/>
  <c r="L133" i="5"/>
  <c r="I133" i="5"/>
  <c r="H133" i="5"/>
  <c r="S132" i="5"/>
  <c r="O132" i="5"/>
  <c r="K132" i="5"/>
  <c r="G132" i="5"/>
  <c r="BX132" i="5"/>
  <c r="BW132" i="5"/>
  <c r="BF132" i="5"/>
  <c r="BE132" i="5" s="1"/>
  <c r="N132" i="5"/>
  <c r="AN132" i="5"/>
  <c r="AM132" i="5" s="1"/>
  <c r="V132" i="5"/>
  <c r="U132" i="5" s="1"/>
  <c r="R132" i="5"/>
  <c r="J132" i="5"/>
  <c r="R131" i="5"/>
  <c r="Q131" i="5"/>
  <c r="J131" i="5"/>
  <c r="I131" i="5"/>
  <c r="BX131" i="5"/>
  <c r="BW131" i="5" s="1"/>
  <c r="BF131" i="5"/>
  <c r="BE131" i="5"/>
  <c r="AN131" i="5"/>
  <c r="AM131" i="5" s="1"/>
  <c r="T131" i="5"/>
  <c r="S131" i="5"/>
  <c r="P131" i="5"/>
  <c r="O131" i="5"/>
  <c r="L131" i="5"/>
  <c r="K131" i="5"/>
  <c r="H131" i="5"/>
  <c r="G131" i="5"/>
  <c r="V131" i="5"/>
  <c r="U131" i="5"/>
  <c r="N131" i="5"/>
  <c r="M131" i="5"/>
  <c r="F131" i="5"/>
  <c r="E131" i="5"/>
  <c r="BX130" i="5"/>
  <c r="BW130" i="5" s="1"/>
  <c r="BF130" i="5"/>
  <c r="BE130" i="5" s="1"/>
  <c r="T130" i="5"/>
  <c r="S130" i="5"/>
  <c r="L130" i="5"/>
  <c r="K130" i="5"/>
  <c r="AN130" i="5"/>
  <c r="AM130" i="5"/>
  <c r="R130" i="5"/>
  <c r="Q130" i="5"/>
  <c r="N130" i="5"/>
  <c r="M130" i="5"/>
  <c r="J130" i="5"/>
  <c r="I130" i="5"/>
  <c r="E130" i="5"/>
  <c r="P130" i="5"/>
  <c r="O130" i="5"/>
  <c r="H130" i="5"/>
  <c r="G130" i="5"/>
  <c r="S129" i="5"/>
  <c r="O129" i="5"/>
  <c r="K129" i="5"/>
  <c r="BX129" i="5"/>
  <c r="BW129" i="5"/>
  <c r="Q129" i="5"/>
  <c r="BF129" i="5"/>
  <c r="BE129" i="5" s="1"/>
  <c r="J129" i="5"/>
  <c r="AN129" i="5"/>
  <c r="AM129" i="5" s="1"/>
  <c r="E129" i="5"/>
  <c r="V129" i="5"/>
  <c r="U129" i="5" s="1"/>
  <c r="R129" i="5"/>
  <c r="N129" i="5"/>
  <c r="M129" i="5"/>
  <c r="I129" i="5"/>
  <c r="G129" i="5"/>
  <c r="H128" i="5"/>
  <c r="BX128" i="5"/>
  <c r="BW128" i="5" s="1"/>
  <c r="BF128" i="5"/>
  <c r="BE128" i="5" s="1"/>
  <c r="T128" i="5"/>
  <c r="S128" i="5"/>
  <c r="P128" i="5"/>
  <c r="O128" i="5"/>
  <c r="K128" i="5"/>
  <c r="AN128" i="5"/>
  <c r="AM128" i="5"/>
  <c r="M128" i="5"/>
  <c r="I128" i="5"/>
  <c r="E128" i="5"/>
  <c r="Q128" i="5"/>
  <c r="L128" i="5"/>
  <c r="G128" i="5"/>
  <c r="BX127" i="5"/>
  <c r="BW127" i="5" s="1"/>
  <c r="BF127" i="5"/>
  <c r="BE127" i="5" s="1"/>
  <c r="AN127" i="5"/>
  <c r="AM127" i="5" s="1"/>
  <c r="S127" i="5"/>
  <c r="R127" i="5"/>
  <c r="O127" i="5"/>
  <c r="N127" i="5"/>
  <c r="K127" i="5"/>
  <c r="J127" i="5"/>
  <c r="G127" i="5"/>
  <c r="V127" i="5"/>
  <c r="U127" i="5" s="1"/>
  <c r="T127" i="5"/>
  <c r="Q127" i="5"/>
  <c r="P127" i="5"/>
  <c r="M127" i="5"/>
  <c r="L127" i="5"/>
  <c r="I127" i="5"/>
  <c r="H127" i="5"/>
  <c r="E127" i="5"/>
  <c r="BX126" i="5"/>
  <c r="BW126" i="5" s="1"/>
  <c r="BF126" i="5"/>
  <c r="BE126" i="5" s="1"/>
  <c r="AN126" i="5"/>
  <c r="AM126" i="5" s="1"/>
  <c r="T126" i="5"/>
  <c r="Q126" i="5"/>
  <c r="P126" i="5"/>
  <c r="M126" i="5"/>
  <c r="L126" i="5"/>
  <c r="I126" i="5"/>
  <c r="H126" i="5"/>
  <c r="E126" i="5"/>
  <c r="V126" i="5"/>
  <c r="U126" i="5" s="1"/>
  <c r="S126" i="5"/>
  <c r="R126" i="5"/>
  <c r="O126" i="5"/>
  <c r="N126" i="5"/>
  <c r="K126" i="5"/>
  <c r="J126" i="5"/>
  <c r="G126" i="5"/>
  <c r="F126" i="5"/>
  <c r="D126" i="5" s="1"/>
  <c r="C126" i="5" s="1"/>
  <c r="BX125" i="5"/>
  <c r="BW125" i="5" s="1"/>
  <c r="BF125" i="5"/>
  <c r="BE125" i="5"/>
  <c r="AN125" i="5"/>
  <c r="AM125" i="5" s="1"/>
  <c r="T125" i="5"/>
  <c r="S125" i="5"/>
  <c r="P125" i="5"/>
  <c r="O125" i="5"/>
  <c r="L125" i="5"/>
  <c r="K125" i="5"/>
  <c r="H125" i="5"/>
  <c r="G125" i="5"/>
  <c r="V125" i="5"/>
  <c r="U125" i="5"/>
  <c r="R125" i="5"/>
  <c r="Q125" i="5"/>
  <c r="N125" i="5"/>
  <c r="M125" i="5"/>
  <c r="J125" i="5"/>
  <c r="I125" i="5"/>
  <c r="F125" i="5"/>
  <c r="D125" i="5" s="1"/>
  <c r="C125" i="5" s="1"/>
  <c r="E125" i="5"/>
  <c r="BX124" i="5"/>
  <c r="BW124" i="5"/>
  <c r="BF124" i="5"/>
  <c r="BE124" i="5" s="1"/>
  <c r="AN124" i="5"/>
  <c r="AM124" i="5"/>
  <c r="R124" i="5"/>
  <c r="Q124" i="5"/>
  <c r="N124" i="5"/>
  <c r="M124" i="5"/>
  <c r="J124" i="5"/>
  <c r="I124" i="5"/>
  <c r="V124" i="5"/>
  <c r="U124" i="5" s="1"/>
  <c r="E124" i="5"/>
  <c r="T124" i="5"/>
  <c r="S124" i="5"/>
  <c r="P124" i="5"/>
  <c r="O124" i="5"/>
  <c r="L124" i="5"/>
  <c r="K124" i="5"/>
  <c r="H124" i="5"/>
  <c r="G124" i="5"/>
  <c r="BX123" i="5"/>
  <c r="BW123" i="5" s="1"/>
  <c r="BF123" i="5"/>
  <c r="BE123" i="5" s="1"/>
  <c r="AN123" i="5"/>
  <c r="AM123" i="5" s="1"/>
  <c r="T123" i="5"/>
  <c r="Q123" i="5"/>
  <c r="P123" i="5"/>
  <c r="M123" i="5"/>
  <c r="L123" i="5"/>
  <c r="I123" i="5"/>
  <c r="H123" i="5"/>
  <c r="E123" i="5"/>
  <c r="V123" i="5"/>
  <c r="U123" i="5" s="1"/>
  <c r="S123" i="5"/>
  <c r="R123" i="5"/>
  <c r="O123" i="5"/>
  <c r="N123" i="5"/>
  <c r="K123" i="5"/>
  <c r="J123" i="5"/>
  <c r="G123" i="5"/>
  <c r="F123" i="5"/>
  <c r="D123" i="5" s="1"/>
  <c r="C123" i="5" s="1"/>
  <c r="BX122" i="5"/>
  <c r="BW122" i="5" s="1"/>
  <c r="BF122" i="5"/>
  <c r="BE122" i="5" s="1"/>
  <c r="AN122" i="5"/>
  <c r="AM122" i="5" s="1"/>
  <c r="S122" i="5"/>
  <c r="R122" i="5"/>
  <c r="O122" i="5"/>
  <c r="N122" i="5"/>
  <c r="K122" i="5"/>
  <c r="J122" i="5"/>
  <c r="G122" i="5"/>
  <c r="T122" i="5"/>
  <c r="Q122" i="5"/>
  <c r="P122" i="5"/>
  <c r="M122" i="5"/>
  <c r="L122" i="5"/>
  <c r="I122" i="5"/>
  <c r="H122" i="5"/>
  <c r="E122" i="5"/>
  <c r="O121" i="5"/>
  <c r="G121" i="5"/>
  <c r="BX121" i="5"/>
  <c r="BW121" i="5"/>
  <c r="BF121" i="5"/>
  <c r="BE121" i="5" s="1"/>
  <c r="AN121" i="5"/>
  <c r="AM121" i="5"/>
  <c r="R121" i="5"/>
  <c r="N121" i="5"/>
  <c r="J121" i="5"/>
  <c r="V121" i="5"/>
  <c r="U121" i="5" s="1"/>
  <c r="T121" i="5"/>
  <c r="S121" i="5"/>
  <c r="P121" i="5"/>
  <c r="L121" i="5"/>
  <c r="K121" i="5"/>
  <c r="H121" i="5"/>
  <c r="BX120" i="5"/>
  <c r="BW120" i="5" s="1"/>
  <c r="BF120" i="5"/>
  <c r="BE120" i="5"/>
  <c r="M120" i="5"/>
  <c r="AN120" i="5"/>
  <c r="AM120" i="5" s="1"/>
  <c r="E120" i="5"/>
  <c r="T120" i="5"/>
  <c r="P120" i="5"/>
  <c r="L120" i="5"/>
  <c r="H120" i="5"/>
  <c r="V120" i="5"/>
  <c r="U120" i="5"/>
  <c r="R120" i="5"/>
  <c r="Q120" i="5"/>
  <c r="N120" i="5"/>
  <c r="J120" i="5"/>
  <c r="I120" i="5"/>
  <c r="F120" i="5"/>
  <c r="D120" i="5" s="1"/>
  <c r="C120" i="5" s="1"/>
  <c r="BX119" i="5"/>
  <c r="BW119" i="5" s="1"/>
  <c r="BF119" i="5"/>
  <c r="BE119" i="5" s="1"/>
  <c r="T119" i="5"/>
  <c r="L119" i="5"/>
  <c r="AN119" i="5"/>
  <c r="AM119" i="5" s="1"/>
  <c r="S119" i="5"/>
  <c r="R119" i="5"/>
  <c r="O119" i="5"/>
  <c r="N119" i="5"/>
  <c r="K119" i="5"/>
  <c r="J119" i="5"/>
  <c r="G119" i="5"/>
  <c r="Q119" i="5"/>
  <c r="P119" i="5"/>
  <c r="M119" i="5"/>
  <c r="I119" i="5"/>
  <c r="H119" i="5"/>
  <c r="E119" i="5"/>
  <c r="O118" i="5"/>
  <c r="G118" i="5"/>
  <c r="BX118" i="5"/>
  <c r="BW118" i="5"/>
  <c r="BF118" i="5"/>
  <c r="BE118" i="5" s="1"/>
  <c r="AN118" i="5"/>
  <c r="AM118" i="5"/>
  <c r="R118" i="5"/>
  <c r="N118" i="5"/>
  <c r="V118" i="5"/>
  <c r="U118" i="5" s="1"/>
  <c r="T118" i="5"/>
  <c r="S118" i="5"/>
  <c r="P118" i="5"/>
  <c r="L118" i="5"/>
  <c r="K118" i="5"/>
  <c r="J118" i="5"/>
  <c r="H118" i="5"/>
  <c r="F118" i="5"/>
  <c r="D118" i="5" s="1"/>
  <c r="C118" i="5" s="1"/>
  <c r="BX117" i="5"/>
  <c r="BW117" i="5" s="1"/>
  <c r="BF117" i="5"/>
  <c r="BE117" i="5" s="1"/>
  <c r="AN117" i="5"/>
  <c r="AM117" i="5" s="1"/>
  <c r="R117" i="5"/>
  <c r="N117" i="5"/>
  <c r="J117" i="5"/>
  <c r="V117" i="5"/>
  <c r="U117" i="5" s="1"/>
  <c r="T117" i="5"/>
  <c r="S117" i="5"/>
  <c r="Q117" i="5"/>
  <c r="P117" i="5"/>
  <c r="O117" i="5"/>
  <c r="M117" i="5"/>
  <c r="L117" i="5"/>
  <c r="K117" i="5"/>
  <c r="I117" i="5"/>
  <c r="H117" i="5"/>
  <c r="G117" i="5"/>
  <c r="E117" i="5"/>
  <c r="BX116" i="5"/>
  <c r="BW116" i="5" s="1"/>
  <c r="BF116" i="5"/>
  <c r="BE116" i="5" s="1"/>
  <c r="AN116" i="5"/>
  <c r="AM116" i="5" s="1"/>
  <c r="Q116" i="5"/>
  <c r="M116" i="5"/>
  <c r="I116" i="5"/>
  <c r="E116" i="5"/>
  <c r="V116" i="5"/>
  <c r="U116" i="5" s="1"/>
  <c r="T116" i="5"/>
  <c r="S116" i="5"/>
  <c r="R116" i="5"/>
  <c r="P116" i="5"/>
  <c r="O116" i="5"/>
  <c r="N116" i="5"/>
  <c r="L116" i="5"/>
  <c r="K116" i="5"/>
  <c r="J116" i="5"/>
  <c r="H116" i="5"/>
  <c r="G116" i="5"/>
  <c r="F116" i="5"/>
  <c r="D116" i="5" s="1"/>
  <c r="C116" i="5" s="1"/>
  <c r="BX115" i="5"/>
  <c r="BW115" i="5" s="1"/>
  <c r="BF115" i="5"/>
  <c r="BE115" i="5" s="1"/>
  <c r="AN115" i="5"/>
  <c r="AM115" i="5" s="1"/>
  <c r="T115" i="5"/>
  <c r="P115" i="5"/>
  <c r="L115" i="5"/>
  <c r="H115" i="5"/>
  <c r="V115" i="5"/>
  <c r="U115" i="5" s="1"/>
  <c r="S115" i="5"/>
  <c r="R115" i="5"/>
  <c r="Q115" i="5"/>
  <c r="O115" i="5"/>
  <c r="N115" i="5"/>
  <c r="M115" i="5"/>
  <c r="K115" i="5"/>
  <c r="J115" i="5"/>
  <c r="I115" i="5"/>
  <c r="G115" i="5"/>
  <c r="F115" i="5"/>
  <c r="E115" i="5"/>
  <c r="BX114" i="5"/>
  <c r="BW114" i="5" s="1"/>
  <c r="BF114" i="5"/>
  <c r="BE114" i="5" s="1"/>
  <c r="AN114" i="5"/>
  <c r="AM114" i="5" s="1"/>
  <c r="R114" i="5"/>
  <c r="N114" i="5"/>
  <c r="J114" i="5"/>
  <c r="V114" i="5"/>
  <c r="U114" i="5" s="1"/>
  <c r="T114" i="5"/>
  <c r="S114" i="5"/>
  <c r="Q114" i="5"/>
  <c r="P114" i="5"/>
  <c r="O114" i="5"/>
  <c r="M114" i="5"/>
  <c r="L114" i="5"/>
  <c r="K114" i="5"/>
  <c r="I114" i="5"/>
  <c r="H114" i="5"/>
  <c r="G114" i="5"/>
  <c r="E114" i="5"/>
  <c r="BX113" i="5"/>
  <c r="BW113" i="5"/>
  <c r="BF113" i="5"/>
  <c r="BE113" i="5" s="1"/>
  <c r="AN113" i="5"/>
  <c r="AM113" i="5"/>
  <c r="Q113" i="5"/>
  <c r="M113" i="5"/>
  <c r="I113" i="5"/>
  <c r="V113" i="5"/>
  <c r="U113" i="5" s="1"/>
  <c r="E113" i="5"/>
  <c r="T113" i="5"/>
  <c r="S113" i="5"/>
  <c r="R113" i="5"/>
  <c r="P113" i="5"/>
  <c r="O113" i="5"/>
  <c r="N113" i="5"/>
  <c r="L113" i="5"/>
  <c r="K113" i="5"/>
  <c r="J113" i="5"/>
  <c r="H113" i="5"/>
  <c r="G113" i="5"/>
  <c r="F113" i="5"/>
  <c r="D113" i="5"/>
  <c r="C113" i="5"/>
  <c r="BX112" i="5"/>
  <c r="BW112" i="5" s="1"/>
  <c r="BF112" i="5"/>
  <c r="BE112" i="5" s="1"/>
  <c r="AN112" i="5"/>
  <c r="AM112" i="5" s="1"/>
  <c r="T112" i="5"/>
  <c r="Q112" i="5"/>
  <c r="P112" i="5"/>
  <c r="M112" i="5"/>
  <c r="L112" i="5"/>
  <c r="I112" i="5"/>
  <c r="H112" i="5"/>
  <c r="E112" i="5"/>
  <c r="V112" i="5"/>
  <c r="U112" i="5" s="1"/>
  <c r="S112" i="5"/>
  <c r="R112" i="5"/>
  <c r="O112" i="5"/>
  <c r="N112" i="5"/>
  <c r="K112" i="5"/>
  <c r="J112" i="5"/>
  <c r="G112" i="5"/>
  <c r="F112" i="5"/>
  <c r="D112" i="5" s="1"/>
  <c r="C112" i="5" s="1"/>
  <c r="BX111" i="5"/>
  <c r="BW111" i="5" s="1"/>
  <c r="BF111" i="5"/>
  <c r="BE111" i="5" s="1"/>
  <c r="AN111" i="5"/>
  <c r="AM111" i="5" s="1"/>
  <c r="T111" i="5"/>
  <c r="S111" i="5"/>
  <c r="P111" i="5"/>
  <c r="O111" i="5"/>
  <c r="L111" i="5"/>
  <c r="K111" i="5"/>
  <c r="H111" i="5"/>
  <c r="G111" i="5"/>
  <c r="V111" i="5"/>
  <c r="U111" i="5" s="1"/>
  <c r="R111" i="5"/>
  <c r="Q111" i="5"/>
  <c r="N111" i="5"/>
  <c r="M111" i="5"/>
  <c r="J111" i="5"/>
  <c r="I111" i="5"/>
  <c r="F111" i="5"/>
  <c r="E111" i="5"/>
  <c r="BX110" i="5"/>
  <c r="BW110" i="5" s="1"/>
  <c r="BF110" i="5"/>
  <c r="BE110" i="5" s="1"/>
  <c r="AN110" i="5"/>
  <c r="AM110" i="5" s="1"/>
  <c r="S110" i="5"/>
  <c r="R110" i="5"/>
  <c r="O110" i="5"/>
  <c r="N110" i="5"/>
  <c r="K110" i="5"/>
  <c r="J110" i="5"/>
  <c r="G110" i="5"/>
  <c r="V110" i="5"/>
  <c r="U110" i="5" s="1"/>
  <c r="T110" i="5"/>
  <c r="Q110" i="5"/>
  <c r="P110" i="5"/>
  <c r="M110" i="5"/>
  <c r="L110" i="5"/>
  <c r="I110" i="5"/>
  <c r="H110" i="5"/>
  <c r="E110" i="5"/>
  <c r="BX109" i="5"/>
  <c r="BW109" i="5" s="1"/>
  <c r="BF109" i="5"/>
  <c r="BE109" i="5" s="1"/>
  <c r="AN109" i="5"/>
  <c r="AM109" i="5" s="1"/>
  <c r="R109" i="5"/>
  <c r="Q109" i="5"/>
  <c r="N109" i="5"/>
  <c r="M109" i="5"/>
  <c r="J109" i="5"/>
  <c r="I109" i="5"/>
  <c r="V109" i="5"/>
  <c r="U109" i="5" s="1"/>
  <c r="E109" i="5"/>
  <c r="T109" i="5"/>
  <c r="S109" i="5"/>
  <c r="P109" i="5"/>
  <c r="O109" i="5"/>
  <c r="L109" i="5"/>
  <c r="K109" i="5"/>
  <c r="H109" i="5"/>
  <c r="G109" i="5"/>
  <c r="BX108" i="5"/>
  <c r="BW108" i="5" s="1"/>
  <c r="BF108" i="5"/>
  <c r="BE108" i="5" s="1"/>
  <c r="AN108" i="5"/>
  <c r="AM108" i="5" s="1"/>
  <c r="T108" i="5"/>
  <c r="Q108" i="5"/>
  <c r="P108" i="5"/>
  <c r="M108" i="5"/>
  <c r="L108" i="5"/>
  <c r="I108" i="5"/>
  <c r="H108" i="5"/>
  <c r="E108" i="5"/>
  <c r="V108" i="5"/>
  <c r="U108" i="5" s="1"/>
  <c r="S108" i="5"/>
  <c r="R108" i="5"/>
  <c r="O108" i="5"/>
  <c r="N108" i="5"/>
  <c r="K108" i="5"/>
  <c r="J108" i="5"/>
  <c r="G108" i="5"/>
  <c r="F108" i="5"/>
  <c r="D108" i="5" s="1"/>
  <c r="C108" i="5" s="1"/>
  <c r="BX107" i="5"/>
  <c r="BW107" i="5" s="1"/>
  <c r="BF107" i="5"/>
  <c r="BE107" i="5" s="1"/>
  <c r="AN107" i="5"/>
  <c r="AM107" i="5" s="1"/>
  <c r="T107" i="5"/>
  <c r="S107" i="5"/>
  <c r="P107" i="5"/>
  <c r="O107" i="5"/>
  <c r="L107" i="5"/>
  <c r="K107" i="5"/>
  <c r="H107" i="5"/>
  <c r="G107" i="5"/>
  <c r="V107" i="5"/>
  <c r="U107" i="5" s="1"/>
  <c r="R107" i="5"/>
  <c r="Q107" i="5"/>
  <c r="N107" i="5"/>
  <c r="M107" i="5"/>
  <c r="J107" i="5"/>
  <c r="I107" i="5"/>
  <c r="F107" i="5"/>
  <c r="E107" i="5"/>
  <c r="BX106" i="5"/>
  <c r="BW106" i="5" s="1"/>
  <c r="BF106" i="5"/>
  <c r="BE106" i="5" s="1"/>
  <c r="AN106" i="5"/>
  <c r="AM106" i="5" s="1"/>
  <c r="S106" i="5"/>
  <c r="R106" i="5"/>
  <c r="O106" i="5"/>
  <c r="N106" i="5"/>
  <c r="K106" i="5"/>
  <c r="J106" i="5"/>
  <c r="G106" i="5"/>
  <c r="V106" i="5"/>
  <c r="U106" i="5" s="1"/>
  <c r="T106" i="5"/>
  <c r="Q106" i="5"/>
  <c r="P106" i="5"/>
  <c r="M106" i="5"/>
  <c r="L106" i="5"/>
  <c r="I106" i="5"/>
  <c r="H106" i="5"/>
  <c r="E106" i="5"/>
  <c r="BX105" i="5"/>
  <c r="BW105" i="5" s="1"/>
  <c r="BF105" i="5"/>
  <c r="BE105" i="5" s="1"/>
  <c r="AN105" i="5"/>
  <c r="AM105" i="5" s="1"/>
  <c r="R105" i="5"/>
  <c r="Q105" i="5"/>
  <c r="N105" i="5"/>
  <c r="M105" i="5"/>
  <c r="J105" i="5"/>
  <c r="I105" i="5"/>
  <c r="V105" i="5"/>
  <c r="U105" i="5" s="1"/>
  <c r="E105" i="5"/>
  <c r="T105" i="5"/>
  <c r="S105" i="5"/>
  <c r="P105" i="5"/>
  <c r="O105" i="5"/>
  <c r="L105" i="5"/>
  <c r="K105" i="5"/>
  <c r="H105" i="5"/>
  <c r="G105" i="5"/>
  <c r="BX104" i="5"/>
  <c r="BW104" i="5" s="1"/>
  <c r="BF104" i="5"/>
  <c r="BE104" i="5" s="1"/>
  <c r="AN104" i="5"/>
  <c r="AM104" i="5" s="1"/>
  <c r="T104" i="5"/>
  <c r="Q104" i="5"/>
  <c r="P104" i="5"/>
  <c r="M104" i="5"/>
  <c r="L104" i="5"/>
  <c r="I104" i="5"/>
  <c r="H104" i="5"/>
  <c r="E104" i="5"/>
  <c r="V104" i="5"/>
  <c r="U104" i="5" s="1"/>
  <c r="S104" i="5"/>
  <c r="R104" i="5"/>
  <c r="O104" i="5"/>
  <c r="N104" i="5"/>
  <c r="K104" i="5"/>
  <c r="J104" i="5"/>
  <c r="G104" i="5"/>
  <c r="F104" i="5"/>
  <c r="D104" i="5" s="1"/>
  <c r="C104" i="5" s="1"/>
  <c r="BX103" i="5"/>
  <c r="BW103" i="5" s="1"/>
  <c r="BF103" i="5"/>
  <c r="BE103" i="5" s="1"/>
  <c r="AN103" i="5"/>
  <c r="AM103" i="5" s="1"/>
  <c r="S103" i="5"/>
  <c r="O103" i="5"/>
  <c r="K103" i="5"/>
  <c r="G103" i="5"/>
  <c r="V103" i="5"/>
  <c r="U103" i="5" s="1"/>
  <c r="R103" i="5"/>
  <c r="Q103" i="5"/>
  <c r="N103" i="5"/>
  <c r="M103" i="5"/>
  <c r="J103" i="5"/>
  <c r="I103" i="5"/>
  <c r="F103" i="5"/>
  <c r="E103" i="5"/>
  <c r="BX102" i="5"/>
  <c r="BW102" i="5" s="1"/>
  <c r="BF102" i="5"/>
  <c r="BE102" i="5" s="1"/>
  <c r="T102" i="5"/>
  <c r="L102" i="5"/>
  <c r="AN102" i="5"/>
  <c r="AM102" i="5" s="1"/>
  <c r="R102" i="5"/>
  <c r="N102" i="5"/>
  <c r="J102" i="5"/>
  <c r="Q102" i="5"/>
  <c r="P102" i="5"/>
  <c r="M102" i="5"/>
  <c r="I102" i="5"/>
  <c r="H102" i="5"/>
  <c r="E102" i="5"/>
  <c r="O101" i="5"/>
  <c r="G101" i="5"/>
  <c r="BX101" i="5"/>
  <c r="BW101" i="5" s="1"/>
  <c r="BF101" i="5"/>
  <c r="BE101" i="5" s="1"/>
  <c r="AN101" i="5"/>
  <c r="AM101" i="5" s="1"/>
  <c r="T101" i="5"/>
  <c r="S101" i="5"/>
  <c r="P101" i="5"/>
  <c r="L101" i="5"/>
  <c r="K101" i="5"/>
  <c r="H101" i="5"/>
  <c r="R100" i="5"/>
  <c r="J100" i="5"/>
  <c r="BX100" i="5"/>
  <c r="BW100" i="5" s="1"/>
  <c r="BF100" i="5"/>
  <c r="BE100" i="5"/>
  <c r="Q100" i="5"/>
  <c r="O100" i="5"/>
  <c r="M100" i="5"/>
  <c r="G100" i="5"/>
  <c r="AN100" i="5"/>
  <c r="AM100" i="5"/>
  <c r="T100" i="5"/>
  <c r="P100" i="5"/>
  <c r="L100" i="5"/>
  <c r="H100" i="5"/>
  <c r="E100" i="5"/>
  <c r="V100" i="5"/>
  <c r="U100" i="5" s="1"/>
  <c r="S100" i="5"/>
  <c r="N100" i="5"/>
  <c r="K100" i="5"/>
  <c r="I100" i="5"/>
  <c r="F100" i="5"/>
  <c r="BX99" i="5"/>
  <c r="BW99" i="5" s="1"/>
  <c r="BF99" i="5"/>
  <c r="BE99" i="5" s="1"/>
  <c r="Q99" i="5"/>
  <c r="M99" i="5"/>
  <c r="E99" i="5"/>
  <c r="AN99" i="5"/>
  <c r="AM99" i="5" s="1"/>
  <c r="R99" i="5"/>
  <c r="P99" i="5"/>
  <c r="J99" i="5"/>
  <c r="H99" i="5"/>
  <c r="V99" i="5"/>
  <c r="U99" i="5" s="1"/>
  <c r="T99" i="5"/>
  <c r="N99" i="5"/>
  <c r="L99" i="5"/>
  <c r="I99" i="5"/>
  <c r="H98" i="5"/>
  <c r="BX98" i="5"/>
  <c r="BW98" i="5" s="1"/>
  <c r="BF98" i="5"/>
  <c r="BE98" i="5"/>
  <c r="Q98" i="5"/>
  <c r="P98" i="5"/>
  <c r="AN98" i="5"/>
  <c r="AM98" i="5"/>
  <c r="S98" i="5"/>
  <c r="M98" i="5"/>
  <c r="K98" i="5"/>
  <c r="G98" i="5"/>
  <c r="E98" i="5"/>
  <c r="T98" i="5"/>
  <c r="O98" i="5"/>
  <c r="L98" i="5"/>
  <c r="I98" i="5"/>
  <c r="R97" i="5"/>
  <c r="J97" i="5"/>
  <c r="BX97" i="5"/>
  <c r="BW97" i="5" s="1"/>
  <c r="BF97" i="5"/>
  <c r="BE97" i="5"/>
  <c r="Q97" i="5"/>
  <c r="O97" i="5"/>
  <c r="M97" i="5"/>
  <c r="G97" i="5"/>
  <c r="AN97" i="5"/>
  <c r="AM97" i="5"/>
  <c r="T97" i="5"/>
  <c r="P97" i="5"/>
  <c r="L97" i="5"/>
  <c r="H97" i="5"/>
  <c r="E97" i="5"/>
  <c r="V97" i="5"/>
  <c r="U97" i="5" s="1"/>
  <c r="S97" i="5"/>
  <c r="N97" i="5"/>
  <c r="K97" i="5"/>
  <c r="I97" i="5"/>
  <c r="F97" i="5"/>
  <c r="BX96" i="5"/>
  <c r="BW96" i="5" s="1"/>
  <c r="BF96" i="5"/>
  <c r="BE96" i="5" s="1"/>
  <c r="Q96" i="5"/>
  <c r="M96" i="5"/>
  <c r="E96" i="5"/>
  <c r="AN96" i="5"/>
  <c r="AM96" i="5" s="1"/>
  <c r="R96" i="5"/>
  <c r="P96" i="5"/>
  <c r="J96" i="5"/>
  <c r="H96" i="5"/>
  <c r="V96" i="5"/>
  <c r="U96" i="5" s="1"/>
  <c r="T96" i="5"/>
  <c r="N96" i="5"/>
  <c r="L96" i="5"/>
  <c r="I96" i="5"/>
  <c r="G95" i="5"/>
  <c r="BX95" i="5"/>
  <c r="BW95" i="5"/>
  <c r="BF95" i="5"/>
  <c r="BE95" i="5" s="1"/>
  <c r="P95" i="5"/>
  <c r="O95" i="5"/>
  <c r="AN95" i="5"/>
  <c r="AM95" i="5" s="1"/>
  <c r="T95" i="5"/>
  <c r="R95" i="5"/>
  <c r="L95" i="5"/>
  <c r="J95" i="5"/>
  <c r="V95" i="5"/>
  <c r="U95" i="5" s="1"/>
  <c r="S95" i="5"/>
  <c r="N95" i="5"/>
  <c r="K95" i="5"/>
  <c r="H95" i="5"/>
  <c r="BX94" i="5"/>
  <c r="BW94" i="5" s="1"/>
  <c r="BF94" i="5"/>
  <c r="BE94" i="5" s="1"/>
  <c r="AN94" i="5"/>
  <c r="AM94" i="5" s="1"/>
  <c r="T94" i="5"/>
  <c r="S94" i="5"/>
  <c r="P94" i="5"/>
  <c r="O94" i="5"/>
  <c r="L94" i="5"/>
  <c r="K94" i="5"/>
  <c r="H94" i="5"/>
  <c r="G94" i="5"/>
  <c r="V94" i="5"/>
  <c r="U94" i="5" s="1"/>
  <c r="R94" i="5"/>
  <c r="Q94" i="5"/>
  <c r="N94" i="5"/>
  <c r="M94" i="5"/>
  <c r="J94" i="5"/>
  <c r="I94" i="5"/>
  <c r="F94" i="5"/>
  <c r="D94" i="5" s="1"/>
  <c r="C94" i="5" s="1"/>
  <c r="E94" i="5"/>
  <c r="BX93" i="5"/>
  <c r="BW93" i="5"/>
  <c r="BF93" i="5"/>
  <c r="BE93" i="5" s="1"/>
  <c r="AN93" i="5"/>
  <c r="AM93" i="5"/>
  <c r="S93" i="5"/>
  <c r="R93" i="5"/>
  <c r="O93" i="5"/>
  <c r="N93" i="5"/>
  <c r="K93" i="5"/>
  <c r="J93" i="5"/>
  <c r="G93" i="5"/>
  <c r="V93" i="5"/>
  <c r="U93" i="5" s="1"/>
  <c r="T93" i="5"/>
  <c r="Q93" i="5"/>
  <c r="P93" i="5"/>
  <c r="M93" i="5"/>
  <c r="L93" i="5"/>
  <c r="I93" i="5"/>
  <c r="H93" i="5"/>
  <c r="E93" i="5"/>
  <c r="BX92" i="5"/>
  <c r="BW92" i="5" s="1"/>
  <c r="BF92" i="5"/>
  <c r="BE92" i="5" s="1"/>
  <c r="AN92" i="5"/>
  <c r="AM92" i="5" s="1"/>
  <c r="R92" i="5"/>
  <c r="Q92" i="5"/>
  <c r="N92" i="5"/>
  <c r="M92" i="5"/>
  <c r="J92" i="5"/>
  <c r="I92" i="5"/>
  <c r="V92" i="5"/>
  <c r="U92" i="5" s="1"/>
  <c r="E92" i="5"/>
  <c r="T92" i="5"/>
  <c r="S92" i="5"/>
  <c r="P92" i="5"/>
  <c r="O92" i="5"/>
  <c r="L92" i="5"/>
  <c r="K92" i="5"/>
  <c r="H92" i="5"/>
  <c r="G92" i="5"/>
  <c r="BX91" i="5"/>
  <c r="BW91" i="5" s="1"/>
  <c r="BF91" i="5"/>
  <c r="BE91" i="5" s="1"/>
  <c r="AN91" i="5"/>
  <c r="AM91" i="5" s="1"/>
  <c r="T91" i="5"/>
  <c r="S91" i="5"/>
  <c r="P91" i="5"/>
  <c r="O91" i="5"/>
  <c r="L91" i="5"/>
  <c r="K91" i="5"/>
  <c r="H91" i="5"/>
  <c r="G91" i="5"/>
  <c r="V91" i="5"/>
  <c r="U91" i="5" s="1"/>
  <c r="R91" i="5"/>
  <c r="Q91" i="5"/>
  <c r="N91" i="5"/>
  <c r="M91" i="5"/>
  <c r="J91" i="5"/>
  <c r="I91" i="5"/>
  <c r="F91" i="5"/>
  <c r="D91" i="5" s="1"/>
  <c r="C91" i="5" s="1"/>
  <c r="E91" i="5"/>
  <c r="BX90" i="5"/>
  <c r="BW90" i="5"/>
  <c r="BF90" i="5"/>
  <c r="BE90" i="5" s="1"/>
  <c r="AN90" i="5"/>
  <c r="AM90" i="5"/>
  <c r="S90" i="5"/>
  <c r="R90" i="5"/>
  <c r="O90" i="5"/>
  <c r="N90" i="5"/>
  <c r="K90" i="5"/>
  <c r="J90" i="5"/>
  <c r="G90" i="5"/>
  <c r="V90" i="5"/>
  <c r="U90" i="5" s="1"/>
  <c r="T90" i="5"/>
  <c r="Q90" i="5"/>
  <c r="P90" i="5"/>
  <c r="M90" i="5"/>
  <c r="L90" i="5"/>
  <c r="I90" i="5"/>
  <c r="H90" i="5"/>
  <c r="E90" i="5"/>
  <c r="BX89" i="5"/>
  <c r="BW89" i="5" s="1"/>
  <c r="BF89" i="5"/>
  <c r="BE89" i="5" s="1"/>
  <c r="AN89" i="5"/>
  <c r="AM89" i="5" s="1"/>
  <c r="R89" i="5"/>
  <c r="Q89" i="5"/>
  <c r="N89" i="5"/>
  <c r="M89" i="5"/>
  <c r="J89" i="5"/>
  <c r="I89" i="5"/>
  <c r="V89" i="5"/>
  <c r="U89" i="5" s="1"/>
  <c r="E89" i="5"/>
  <c r="T89" i="5"/>
  <c r="S89" i="5"/>
  <c r="P89" i="5"/>
  <c r="O89" i="5"/>
  <c r="L89" i="5"/>
  <c r="K89" i="5"/>
  <c r="H89" i="5"/>
  <c r="G89" i="5"/>
  <c r="BX88" i="5"/>
  <c r="BW88" i="5" s="1"/>
  <c r="BF88" i="5"/>
  <c r="BE88" i="5"/>
  <c r="AN88" i="5"/>
  <c r="AM88" i="5" s="1"/>
  <c r="T88" i="5"/>
  <c r="Q88" i="5"/>
  <c r="P88" i="5"/>
  <c r="M88" i="5"/>
  <c r="L88" i="5"/>
  <c r="I88" i="5"/>
  <c r="H88" i="5"/>
  <c r="E88" i="5"/>
  <c r="V88" i="5"/>
  <c r="U88" i="5"/>
  <c r="S88" i="5"/>
  <c r="R88" i="5"/>
  <c r="O88" i="5"/>
  <c r="N88" i="5"/>
  <c r="K88" i="5"/>
  <c r="J88" i="5"/>
  <c r="G88" i="5"/>
  <c r="F88" i="5"/>
  <c r="BX87" i="5"/>
  <c r="BW87" i="5" s="1"/>
  <c r="BF87" i="5"/>
  <c r="BE87" i="5" s="1"/>
  <c r="AN87" i="5"/>
  <c r="AM87" i="5" s="1"/>
  <c r="T87" i="5"/>
  <c r="S87" i="5"/>
  <c r="P87" i="5"/>
  <c r="O87" i="5"/>
  <c r="L87" i="5"/>
  <c r="K87" i="5"/>
  <c r="H87" i="5"/>
  <c r="G87" i="5"/>
  <c r="V87" i="5"/>
  <c r="U87" i="5" s="1"/>
  <c r="R87" i="5"/>
  <c r="Q87" i="5"/>
  <c r="N87" i="5"/>
  <c r="M87" i="5"/>
  <c r="J87" i="5"/>
  <c r="I87" i="5"/>
  <c r="F87" i="5"/>
  <c r="D87" i="5" s="1"/>
  <c r="C87" i="5" s="1"/>
  <c r="E87" i="5"/>
  <c r="BX86" i="5"/>
  <c r="BW86" i="5" s="1"/>
  <c r="BF86" i="5"/>
  <c r="BE86" i="5" s="1"/>
  <c r="AN86" i="5"/>
  <c r="AM86" i="5" s="1"/>
  <c r="S86" i="5"/>
  <c r="R86" i="5"/>
  <c r="O86" i="5"/>
  <c r="N86" i="5"/>
  <c r="K86" i="5"/>
  <c r="J86" i="5"/>
  <c r="G86" i="5"/>
  <c r="V86" i="5"/>
  <c r="U86" i="5" s="1"/>
  <c r="T86" i="5"/>
  <c r="Q86" i="5"/>
  <c r="P86" i="5"/>
  <c r="M86" i="5"/>
  <c r="L86" i="5"/>
  <c r="I86" i="5"/>
  <c r="H86" i="5"/>
  <c r="E86" i="5"/>
  <c r="BX85" i="5"/>
  <c r="BW85" i="5" s="1"/>
  <c r="BF85" i="5"/>
  <c r="BE85" i="5" s="1"/>
  <c r="AN85" i="5"/>
  <c r="AM85" i="5" s="1"/>
  <c r="R85" i="5"/>
  <c r="Q85" i="5"/>
  <c r="N85" i="5"/>
  <c r="M85" i="5"/>
  <c r="J85" i="5"/>
  <c r="I85" i="5"/>
  <c r="V85" i="5"/>
  <c r="U85" i="5" s="1"/>
  <c r="E85" i="5"/>
  <c r="T85" i="5"/>
  <c r="S85" i="5"/>
  <c r="P85" i="5"/>
  <c r="O85" i="5"/>
  <c r="L85" i="5"/>
  <c r="K85" i="5"/>
  <c r="H85" i="5"/>
  <c r="G85" i="5"/>
  <c r="BX84" i="5"/>
  <c r="BW84" i="5" s="1"/>
  <c r="BF84" i="5"/>
  <c r="BE84" i="5" s="1"/>
  <c r="AN84" i="5"/>
  <c r="AM84" i="5" s="1"/>
  <c r="T84" i="5"/>
  <c r="Q84" i="5"/>
  <c r="P84" i="5"/>
  <c r="M84" i="5"/>
  <c r="L84" i="5"/>
  <c r="I84" i="5"/>
  <c r="H84" i="5"/>
  <c r="E84" i="5"/>
  <c r="V84" i="5"/>
  <c r="U84" i="5" s="1"/>
  <c r="S84" i="5"/>
  <c r="R84" i="5"/>
  <c r="O84" i="5"/>
  <c r="N84" i="5"/>
  <c r="K84" i="5"/>
  <c r="J84" i="5"/>
  <c r="G84" i="5"/>
  <c r="F84" i="5"/>
  <c r="D84" i="5" s="1"/>
  <c r="C84" i="5" s="1"/>
  <c r="BX83" i="5"/>
  <c r="BW83" i="5" s="1"/>
  <c r="BF83" i="5"/>
  <c r="BE83" i="5" s="1"/>
  <c r="AN83" i="5"/>
  <c r="AM83" i="5" s="1"/>
  <c r="T83" i="5"/>
  <c r="S83" i="5"/>
  <c r="P83" i="5"/>
  <c r="O83" i="5"/>
  <c r="L83" i="5"/>
  <c r="K83" i="5"/>
  <c r="H83" i="5"/>
  <c r="G83" i="5"/>
  <c r="V83" i="5"/>
  <c r="U83" i="5" s="1"/>
  <c r="R83" i="5"/>
  <c r="Q83" i="5"/>
  <c r="N83" i="5"/>
  <c r="M83" i="5"/>
  <c r="J83" i="5"/>
  <c r="I83" i="5"/>
  <c r="F83" i="5"/>
  <c r="D83" i="5" s="1"/>
  <c r="C83" i="5" s="1"/>
  <c r="E83" i="5"/>
  <c r="BX82" i="5"/>
  <c r="BW82" i="5" s="1"/>
  <c r="BF82" i="5"/>
  <c r="BE82" i="5" s="1"/>
  <c r="AN82" i="5"/>
  <c r="AM82" i="5" s="1"/>
  <c r="S82" i="5"/>
  <c r="R82" i="5"/>
  <c r="O82" i="5"/>
  <c r="N82" i="5"/>
  <c r="K82" i="5"/>
  <c r="J82" i="5"/>
  <c r="G82" i="5"/>
  <c r="V82" i="5"/>
  <c r="U82" i="5" s="1"/>
  <c r="T82" i="5"/>
  <c r="Q82" i="5"/>
  <c r="P82" i="5"/>
  <c r="M82" i="5"/>
  <c r="L82" i="5"/>
  <c r="I82" i="5"/>
  <c r="H82" i="5"/>
  <c r="E82" i="5"/>
  <c r="BX81" i="5"/>
  <c r="BW81" i="5" s="1"/>
  <c r="BF81" i="5"/>
  <c r="BE81" i="5" s="1"/>
  <c r="AN81" i="5"/>
  <c r="AM81" i="5" s="1"/>
  <c r="R81" i="5"/>
  <c r="Q81" i="5"/>
  <c r="N81" i="5"/>
  <c r="M81" i="5"/>
  <c r="J81" i="5"/>
  <c r="I81" i="5"/>
  <c r="V81" i="5"/>
  <c r="U81" i="5" s="1"/>
  <c r="E81" i="5"/>
  <c r="T81" i="5"/>
  <c r="S81" i="5"/>
  <c r="P81" i="5"/>
  <c r="O81" i="5"/>
  <c r="L81" i="5"/>
  <c r="K81" i="5"/>
  <c r="H81" i="5"/>
  <c r="G81" i="5"/>
  <c r="BX80" i="5"/>
  <c r="BW80" i="5" s="1"/>
  <c r="BF80" i="5"/>
  <c r="BE80" i="5" s="1"/>
  <c r="AN80" i="5"/>
  <c r="AM80" i="5" s="1"/>
  <c r="T80" i="5"/>
  <c r="S80" i="5"/>
  <c r="P80" i="5"/>
  <c r="O80" i="5"/>
  <c r="L80" i="5"/>
  <c r="K80" i="5"/>
  <c r="H80" i="5"/>
  <c r="G80" i="5"/>
  <c r="V80" i="5"/>
  <c r="U80" i="5" s="1"/>
  <c r="R80" i="5"/>
  <c r="Q80" i="5"/>
  <c r="N80" i="5"/>
  <c r="M80" i="5"/>
  <c r="J80" i="5"/>
  <c r="I80" i="5"/>
  <c r="F80" i="5"/>
  <c r="D80" i="5" s="1"/>
  <c r="C80" i="5" s="1"/>
  <c r="E80" i="5"/>
  <c r="BX79" i="5"/>
  <c r="BW79" i="5" s="1"/>
  <c r="BF79" i="5"/>
  <c r="BE79" i="5" s="1"/>
  <c r="AN79" i="5"/>
  <c r="AM79" i="5" s="1"/>
  <c r="S79" i="5"/>
  <c r="R79" i="5"/>
  <c r="O79" i="5"/>
  <c r="N79" i="5"/>
  <c r="K79" i="5"/>
  <c r="J79" i="5"/>
  <c r="G79" i="5"/>
  <c r="V79" i="5"/>
  <c r="U79" i="5" s="1"/>
  <c r="T79" i="5"/>
  <c r="Q79" i="5"/>
  <c r="P79" i="5"/>
  <c r="M79" i="5"/>
  <c r="L79" i="5"/>
  <c r="I79" i="5"/>
  <c r="H79" i="5"/>
  <c r="E79" i="5"/>
  <c r="BX78" i="5"/>
  <c r="BW78" i="5" s="1"/>
  <c r="BF78" i="5"/>
  <c r="BE78" i="5" s="1"/>
  <c r="AN78" i="5"/>
  <c r="AM78" i="5" s="1"/>
  <c r="R78" i="5"/>
  <c r="Q78" i="5"/>
  <c r="N78" i="5"/>
  <c r="M78" i="5"/>
  <c r="J78" i="5"/>
  <c r="I78" i="5"/>
  <c r="V78" i="5"/>
  <c r="U78" i="5" s="1"/>
  <c r="E78" i="5"/>
  <c r="T78" i="5"/>
  <c r="S78" i="5"/>
  <c r="P78" i="5"/>
  <c r="O78" i="5"/>
  <c r="L78" i="5"/>
  <c r="K78" i="5"/>
  <c r="H78" i="5"/>
  <c r="G78" i="5"/>
  <c r="BX77" i="5"/>
  <c r="BW77" i="5" s="1"/>
  <c r="BF77" i="5"/>
  <c r="BE77" i="5" s="1"/>
  <c r="AN77" i="5"/>
  <c r="AM77" i="5" s="1"/>
  <c r="T77" i="5"/>
  <c r="S77" i="5"/>
  <c r="P77" i="5"/>
  <c r="O77" i="5"/>
  <c r="L77" i="5"/>
  <c r="K77" i="5"/>
  <c r="H77" i="5"/>
  <c r="G77" i="5"/>
  <c r="V77" i="5"/>
  <c r="U77" i="5" s="1"/>
  <c r="R77" i="5"/>
  <c r="Q77" i="5"/>
  <c r="N77" i="5"/>
  <c r="M77" i="5"/>
  <c r="J77" i="5"/>
  <c r="I77" i="5"/>
  <c r="F77" i="5"/>
  <c r="D77" i="5" s="1"/>
  <c r="C77" i="5" s="1"/>
  <c r="E77" i="5"/>
  <c r="Q76" i="5"/>
  <c r="I76" i="5"/>
  <c r="BX76" i="5"/>
  <c r="BW76" i="5" s="1"/>
  <c r="BF76" i="5"/>
  <c r="BE76" i="5" s="1"/>
  <c r="AN76" i="5"/>
  <c r="AM76" i="5" s="1"/>
  <c r="R76" i="5"/>
  <c r="N76" i="5"/>
  <c r="J76" i="5"/>
  <c r="V76" i="5"/>
  <c r="U76" i="5"/>
  <c r="T76" i="5"/>
  <c r="P76" i="5"/>
  <c r="M76" i="5"/>
  <c r="L76" i="5"/>
  <c r="H76" i="5"/>
  <c r="E76" i="5"/>
  <c r="BX75" i="5"/>
  <c r="BW75" i="5" s="1"/>
  <c r="BF75" i="5"/>
  <c r="BE75" i="5" s="1"/>
  <c r="S75" i="5"/>
  <c r="O75" i="5"/>
  <c r="K75" i="5"/>
  <c r="G75" i="5"/>
  <c r="AN75" i="5"/>
  <c r="AM75" i="5"/>
  <c r="T75" i="5"/>
  <c r="Q75" i="5"/>
  <c r="P75" i="5"/>
  <c r="M75" i="5"/>
  <c r="L75" i="5"/>
  <c r="I75" i="5"/>
  <c r="H75" i="5"/>
  <c r="E75" i="5"/>
  <c r="V75" i="5"/>
  <c r="U75" i="5" s="1"/>
  <c r="R75" i="5"/>
  <c r="N75" i="5"/>
  <c r="J75" i="5"/>
  <c r="F75" i="5"/>
  <c r="D75" i="5" s="1"/>
  <c r="C75" i="5" s="1"/>
  <c r="N74" i="5"/>
  <c r="BX74" i="5"/>
  <c r="BW74" i="5" s="1"/>
  <c r="BF74" i="5"/>
  <c r="BE74" i="5" s="1"/>
  <c r="AN74" i="5"/>
  <c r="AM74" i="5" s="1"/>
  <c r="S74" i="5"/>
  <c r="O74" i="5"/>
  <c r="K74" i="5"/>
  <c r="G74" i="5"/>
  <c r="V74" i="5"/>
  <c r="U74" i="5" s="1"/>
  <c r="R74" i="5"/>
  <c r="Q74" i="5"/>
  <c r="M74" i="5"/>
  <c r="J74" i="5"/>
  <c r="I74" i="5"/>
  <c r="E74" i="5"/>
  <c r="Q73" i="5"/>
  <c r="I73" i="5"/>
  <c r="BX73" i="5"/>
  <c r="BW73" i="5" s="1"/>
  <c r="BF73" i="5"/>
  <c r="BE73" i="5" s="1"/>
  <c r="T73" i="5"/>
  <c r="L73" i="5"/>
  <c r="AN73" i="5"/>
  <c r="AM73" i="5" s="1"/>
  <c r="P73" i="5"/>
  <c r="M73" i="5"/>
  <c r="H73" i="5"/>
  <c r="E73" i="5"/>
  <c r="O72" i="5"/>
  <c r="BX72" i="5"/>
  <c r="BW72" i="5" s="1"/>
  <c r="BF72" i="5"/>
  <c r="BE72" i="5" s="1"/>
  <c r="T72" i="5"/>
  <c r="L72" i="5"/>
  <c r="H72" i="5"/>
  <c r="AN72" i="5"/>
  <c r="AM72" i="5" s="1"/>
  <c r="R72" i="5"/>
  <c r="N72" i="5"/>
  <c r="V72" i="5"/>
  <c r="U72" i="5" s="1"/>
  <c r="S72" i="5"/>
  <c r="P72" i="5"/>
  <c r="K72" i="5"/>
  <c r="J72" i="5"/>
  <c r="G72" i="5"/>
  <c r="BX71" i="5"/>
  <c r="BW71" i="5"/>
  <c r="BF71" i="5"/>
  <c r="BE71" i="5" s="1"/>
  <c r="R71" i="5"/>
  <c r="N71" i="5"/>
  <c r="AN71" i="5"/>
  <c r="AM71" i="5" s="1"/>
  <c r="S71" i="5"/>
  <c r="K71" i="5"/>
  <c r="I71" i="5"/>
  <c r="G71" i="5"/>
  <c r="V71" i="5"/>
  <c r="U71" i="5"/>
  <c r="Q71" i="5"/>
  <c r="O71" i="5"/>
  <c r="M71" i="5"/>
  <c r="J71" i="5"/>
  <c r="E71" i="5"/>
  <c r="I70" i="5"/>
  <c r="BX70" i="5"/>
  <c r="BW70" i="5" s="1"/>
  <c r="H70" i="5"/>
  <c r="BF70" i="5"/>
  <c r="BE70" i="5" s="1"/>
  <c r="R70" i="5"/>
  <c r="N70" i="5"/>
  <c r="L70" i="5"/>
  <c r="F70" i="5"/>
  <c r="T70" i="5"/>
  <c r="S70" i="5"/>
  <c r="O70" i="5"/>
  <c r="K70" i="5"/>
  <c r="G70" i="5"/>
  <c r="V70" i="5"/>
  <c r="U70" i="5"/>
  <c r="Q70" i="5"/>
  <c r="P70" i="5"/>
  <c r="M70" i="5"/>
  <c r="J70" i="5"/>
  <c r="E70" i="5"/>
  <c r="S69" i="5"/>
  <c r="G69" i="5"/>
  <c r="BX69" i="5"/>
  <c r="BW69" i="5"/>
  <c r="Q69" i="5"/>
  <c r="M69" i="5"/>
  <c r="BF69" i="5"/>
  <c r="BE69" i="5" s="1"/>
  <c r="T69" i="5"/>
  <c r="O69" i="5"/>
  <c r="AN69" i="5"/>
  <c r="AM69" i="5" s="1"/>
  <c r="R69" i="5"/>
  <c r="N69" i="5"/>
  <c r="J69" i="5"/>
  <c r="I69" i="5"/>
  <c r="P69" i="5"/>
  <c r="L69" i="5"/>
  <c r="K69" i="5"/>
  <c r="H69" i="5"/>
  <c r="E69" i="5"/>
  <c r="S68" i="5"/>
  <c r="G68" i="5"/>
  <c r="BX68" i="5"/>
  <c r="BW68" i="5"/>
  <c r="BF68" i="5"/>
  <c r="BE68" i="5" s="1"/>
  <c r="R68" i="5"/>
  <c r="O68" i="5"/>
  <c r="N68" i="5"/>
  <c r="AN68" i="5"/>
  <c r="AM68" i="5" s="1"/>
  <c r="T68" i="5"/>
  <c r="L68" i="5"/>
  <c r="J68" i="5"/>
  <c r="H68" i="5"/>
  <c r="V68" i="5"/>
  <c r="U68" i="5" s="1"/>
  <c r="P68" i="5"/>
  <c r="K68" i="5"/>
  <c r="F68" i="5"/>
  <c r="J67" i="5"/>
  <c r="BX67" i="5"/>
  <c r="BW67" i="5"/>
  <c r="I67" i="5"/>
  <c r="BF67" i="5"/>
  <c r="BE67" i="5"/>
  <c r="S67" i="5"/>
  <c r="O67" i="5"/>
  <c r="M67" i="5"/>
  <c r="G67" i="5"/>
  <c r="AN67" i="5"/>
  <c r="AM67" i="5"/>
  <c r="T67" i="5"/>
  <c r="P67" i="5"/>
  <c r="L67" i="5"/>
  <c r="H67" i="5"/>
  <c r="E67" i="5"/>
  <c r="V67" i="5"/>
  <c r="U67" i="5" s="1"/>
  <c r="R67" i="5"/>
  <c r="Q67" i="5"/>
  <c r="N67" i="5"/>
  <c r="K67" i="5"/>
  <c r="F67" i="5"/>
  <c r="T66" i="5"/>
  <c r="P66" i="5"/>
  <c r="L66" i="5"/>
  <c r="H66" i="5"/>
  <c r="BX66" i="5"/>
  <c r="BW66" i="5" s="1"/>
  <c r="BF66" i="5"/>
  <c r="BE66" i="5" s="1"/>
  <c r="AN66" i="5"/>
  <c r="AM66" i="5"/>
  <c r="R66" i="5"/>
  <c r="Q66" i="5"/>
  <c r="N66" i="5"/>
  <c r="M66" i="5"/>
  <c r="J66" i="5"/>
  <c r="I66" i="5"/>
  <c r="V66" i="5"/>
  <c r="U66" i="5" s="1"/>
  <c r="E66" i="5"/>
  <c r="S66" i="5"/>
  <c r="O66" i="5"/>
  <c r="K66" i="5"/>
  <c r="G66" i="5"/>
  <c r="BX65" i="5"/>
  <c r="BW65" i="5" s="1"/>
  <c r="BF65" i="5"/>
  <c r="BE65" i="5" s="1"/>
  <c r="AN65" i="5"/>
  <c r="AM65" i="5" s="1"/>
  <c r="T65" i="5"/>
  <c r="Q65" i="5"/>
  <c r="P65" i="5"/>
  <c r="M65" i="5"/>
  <c r="L65" i="5"/>
  <c r="I65" i="5"/>
  <c r="H65" i="5"/>
  <c r="E65" i="5"/>
  <c r="V65" i="5"/>
  <c r="U65" i="5" s="1"/>
  <c r="S65" i="5"/>
  <c r="R65" i="5"/>
  <c r="O65" i="5"/>
  <c r="N65" i="5"/>
  <c r="K65" i="5"/>
  <c r="J65" i="5"/>
  <c r="G65" i="5"/>
  <c r="F65" i="5"/>
  <c r="D65" i="5" s="1"/>
  <c r="C65" i="5" s="1"/>
  <c r="BX64" i="5"/>
  <c r="BW64" i="5" s="1"/>
  <c r="BF64" i="5"/>
  <c r="BE64" i="5"/>
  <c r="AN64" i="5"/>
  <c r="AM64" i="5" s="1"/>
  <c r="T64" i="5"/>
  <c r="S64" i="5"/>
  <c r="P64" i="5"/>
  <c r="O64" i="5"/>
  <c r="L64" i="5"/>
  <c r="K64" i="5"/>
  <c r="H64" i="5"/>
  <c r="G64" i="5"/>
  <c r="V64" i="5"/>
  <c r="U64" i="5"/>
  <c r="R64" i="5"/>
  <c r="Q64" i="5"/>
  <c r="N64" i="5"/>
  <c r="M64" i="5"/>
  <c r="J64" i="5"/>
  <c r="I64" i="5"/>
  <c r="F64" i="5"/>
  <c r="D64" i="5" s="1"/>
  <c r="C64" i="5" s="1"/>
  <c r="E64" i="5"/>
  <c r="BX63" i="5"/>
  <c r="BW63" i="5"/>
  <c r="BF63" i="5"/>
  <c r="BE63" i="5" s="1"/>
  <c r="AN63" i="5"/>
  <c r="AM63" i="5"/>
  <c r="R63" i="5"/>
  <c r="Q63" i="5"/>
  <c r="N63" i="5"/>
  <c r="M63" i="5"/>
  <c r="J63" i="5"/>
  <c r="I63" i="5"/>
  <c r="V63" i="5"/>
  <c r="U63" i="5" s="1"/>
  <c r="E63" i="5"/>
  <c r="T63" i="5"/>
  <c r="S63" i="5"/>
  <c r="P63" i="5"/>
  <c r="O63" i="5"/>
  <c r="L63" i="5"/>
  <c r="K63" i="5"/>
  <c r="H63" i="5"/>
  <c r="G63" i="5"/>
  <c r="BX62" i="5"/>
  <c r="BW62" i="5" s="1"/>
  <c r="BF62" i="5"/>
  <c r="BE62" i="5" s="1"/>
  <c r="AN62" i="5"/>
  <c r="AM62" i="5" s="1"/>
  <c r="T62" i="5"/>
  <c r="Q62" i="5"/>
  <c r="P62" i="5"/>
  <c r="M62" i="5"/>
  <c r="L62" i="5"/>
  <c r="I62" i="5"/>
  <c r="H62" i="5"/>
  <c r="E62" i="5"/>
  <c r="V62" i="5"/>
  <c r="U62" i="5" s="1"/>
  <c r="S62" i="5"/>
  <c r="R62" i="5"/>
  <c r="O62" i="5"/>
  <c r="N62" i="5"/>
  <c r="K62" i="5"/>
  <c r="J62" i="5"/>
  <c r="G62" i="5"/>
  <c r="F62" i="5"/>
  <c r="D62" i="5" s="1"/>
  <c r="C62" i="5" s="1"/>
  <c r="BX61" i="5"/>
  <c r="BW61" i="5" s="1"/>
  <c r="BF61" i="5"/>
  <c r="BE61" i="5"/>
  <c r="M61" i="5"/>
  <c r="AN61" i="5"/>
  <c r="AM61" i="5" s="1"/>
  <c r="E61" i="5"/>
  <c r="T61" i="5"/>
  <c r="P61" i="5"/>
  <c r="L61" i="5"/>
  <c r="H61" i="5"/>
  <c r="V61" i="5"/>
  <c r="U61" i="5"/>
  <c r="R61" i="5"/>
  <c r="Q61" i="5"/>
  <c r="N61" i="5"/>
  <c r="J61" i="5"/>
  <c r="I61" i="5"/>
  <c r="F61" i="5"/>
  <c r="D61" i="5" s="1"/>
  <c r="C61" i="5" s="1"/>
  <c r="O60" i="5"/>
  <c r="G60" i="5"/>
  <c r="BX60" i="5"/>
  <c r="BW60" i="5"/>
  <c r="BF60" i="5"/>
  <c r="BE60" i="5" s="1"/>
  <c r="AN60" i="5"/>
  <c r="AM60" i="5"/>
  <c r="R60" i="5"/>
  <c r="N60" i="5"/>
  <c r="J60" i="5"/>
  <c r="V60" i="5"/>
  <c r="U60" i="5" s="1"/>
  <c r="T60" i="5"/>
  <c r="S60" i="5"/>
  <c r="P60" i="5"/>
  <c r="L60" i="5"/>
  <c r="K60" i="5"/>
  <c r="H60" i="5"/>
  <c r="R59" i="5"/>
  <c r="N59" i="5"/>
  <c r="J59" i="5"/>
  <c r="BX59" i="5"/>
  <c r="BW59" i="5" s="1"/>
  <c r="BF59" i="5"/>
  <c r="BE59" i="5" s="1"/>
  <c r="AN59" i="5"/>
  <c r="AM59" i="5" s="1"/>
  <c r="Q59" i="5"/>
  <c r="M59" i="5"/>
  <c r="I59" i="5"/>
  <c r="E59" i="5"/>
  <c r="V59" i="5"/>
  <c r="U59" i="5" s="1"/>
  <c r="S59" i="5"/>
  <c r="O59" i="5"/>
  <c r="K59" i="5"/>
  <c r="H59" i="5"/>
  <c r="G59" i="5"/>
  <c r="F59" i="5"/>
  <c r="D59" i="5" s="1"/>
  <c r="R58" i="5"/>
  <c r="J58" i="5"/>
  <c r="BX58" i="5"/>
  <c r="BW58" i="5" s="1"/>
  <c r="O58" i="5"/>
  <c r="K58" i="5"/>
  <c r="BF58" i="5"/>
  <c r="BE58" i="5"/>
  <c r="Q58" i="5"/>
  <c r="M58" i="5"/>
  <c r="AN58" i="5"/>
  <c r="AM58" i="5" s="1"/>
  <c r="E58" i="5"/>
  <c r="T58" i="5"/>
  <c r="P58" i="5"/>
  <c r="L58" i="5"/>
  <c r="H58" i="5"/>
  <c r="G58" i="5"/>
  <c r="V58" i="5"/>
  <c r="U58" i="5" s="1"/>
  <c r="S58" i="5"/>
  <c r="N58" i="5"/>
  <c r="I58" i="5"/>
  <c r="BX57" i="5"/>
  <c r="BW57" i="5" s="1"/>
  <c r="BF57" i="5"/>
  <c r="BE57" i="5"/>
  <c r="Q57" i="5"/>
  <c r="M57" i="5"/>
  <c r="AN57" i="5"/>
  <c r="AM57" i="5" s="1"/>
  <c r="E57" i="5"/>
  <c r="R57" i="5"/>
  <c r="J57" i="5"/>
  <c r="H57" i="5"/>
  <c r="V57" i="5"/>
  <c r="U57" i="5" s="1"/>
  <c r="T57" i="5"/>
  <c r="P57" i="5"/>
  <c r="N57" i="5"/>
  <c r="L57" i="5"/>
  <c r="I57" i="5"/>
  <c r="BX56" i="5"/>
  <c r="BW56" i="5"/>
  <c r="R56" i="5"/>
  <c r="BF56" i="5"/>
  <c r="BE56" i="5"/>
  <c r="AN56" i="5"/>
  <c r="AM56" i="5"/>
  <c r="O56" i="5"/>
  <c r="K56" i="5"/>
  <c r="G56" i="5"/>
  <c r="V56" i="5"/>
  <c r="U56" i="5"/>
  <c r="T56" i="5"/>
  <c r="P56" i="5"/>
  <c r="N56" i="5"/>
  <c r="L56" i="5"/>
  <c r="J56" i="5"/>
  <c r="H56" i="5"/>
  <c r="F56" i="5"/>
  <c r="D56" i="5" s="1"/>
  <c r="C56" i="5" s="1"/>
  <c r="I55" i="5"/>
  <c r="BX55" i="5"/>
  <c r="BW55" i="5" s="1"/>
  <c r="E55" i="5"/>
  <c r="N55" i="5"/>
  <c r="J55" i="5"/>
  <c r="BF55" i="5"/>
  <c r="BE55" i="5" s="1"/>
  <c r="T55" i="5"/>
  <c r="Q55" i="5"/>
  <c r="P55" i="5"/>
  <c r="L55" i="5"/>
  <c r="AN55" i="5"/>
  <c r="AM55" i="5" s="1"/>
  <c r="S55" i="5"/>
  <c r="O55" i="5"/>
  <c r="K55" i="5"/>
  <c r="G55" i="5"/>
  <c r="V55" i="5"/>
  <c r="U55" i="5" s="1"/>
  <c r="R55" i="5"/>
  <c r="M55" i="5"/>
  <c r="H55" i="5"/>
  <c r="I54" i="5"/>
  <c r="E54" i="5"/>
  <c r="BX54" i="5"/>
  <c r="BW54" i="5"/>
  <c r="O54" i="5"/>
  <c r="K54" i="5"/>
  <c r="BF54" i="5"/>
  <c r="BE54" i="5"/>
  <c r="T54" i="5"/>
  <c r="Q54" i="5"/>
  <c r="P54" i="5"/>
  <c r="L54" i="5"/>
  <c r="AN54" i="5"/>
  <c r="AM54" i="5" s="1"/>
  <c r="R54" i="5"/>
  <c r="N54" i="5"/>
  <c r="J54" i="5"/>
  <c r="G54" i="5"/>
  <c r="S54" i="5"/>
  <c r="M54" i="5"/>
  <c r="H54" i="5"/>
  <c r="BX53" i="5"/>
  <c r="BW53" i="5" s="1"/>
  <c r="BF53" i="5"/>
  <c r="BE53" i="5"/>
  <c r="AN53" i="5"/>
  <c r="AM53" i="5" s="1"/>
  <c r="T53" i="5"/>
  <c r="S53" i="5"/>
  <c r="P53" i="5"/>
  <c r="O53" i="5"/>
  <c r="L53" i="5"/>
  <c r="K53" i="5"/>
  <c r="H53" i="5"/>
  <c r="G53" i="5"/>
  <c r="V53" i="5"/>
  <c r="U53" i="5"/>
  <c r="R53" i="5"/>
  <c r="Q53" i="5"/>
  <c r="N53" i="5"/>
  <c r="M53" i="5"/>
  <c r="J53" i="5"/>
  <c r="I53" i="5"/>
  <c r="F53" i="5"/>
  <c r="D53" i="5" s="1"/>
  <c r="C53" i="5" s="1"/>
  <c r="E53" i="5"/>
  <c r="BX52" i="5"/>
  <c r="BW52" i="5" s="1"/>
  <c r="BF52" i="5"/>
  <c r="BE52" i="5" s="1"/>
  <c r="AN52" i="5"/>
  <c r="AM52" i="5" s="1"/>
  <c r="S52" i="5"/>
  <c r="R52" i="5"/>
  <c r="O52" i="5"/>
  <c r="N52" i="5"/>
  <c r="K52" i="5"/>
  <c r="J52" i="5"/>
  <c r="G52" i="5"/>
  <c r="V52" i="5"/>
  <c r="U52" i="5" s="1"/>
  <c r="T52" i="5"/>
  <c r="Q52" i="5"/>
  <c r="P52" i="5"/>
  <c r="M52" i="5"/>
  <c r="L52" i="5"/>
  <c r="I52" i="5"/>
  <c r="H52" i="5"/>
  <c r="E52" i="5"/>
  <c r="BX51" i="5"/>
  <c r="BW51" i="5"/>
  <c r="BF51" i="5"/>
  <c r="BE51" i="5" s="1"/>
  <c r="AN51" i="5"/>
  <c r="AM51" i="5"/>
  <c r="R51" i="5"/>
  <c r="Q51" i="5"/>
  <c r="N51" i="5"/>
  <c r="M51" i="5"/>
  <c r="J51" i="5"/>
  <c r="I51" i="5"/>
  <c r="V51" i="5"/>
  <c r="U51" i="5" s="1"/>
  <c r="E51" i="5"/>
  <c r="T51" i="5"/>
  <c r="S51" i="5"/>
  <c r="P51" i="5"/>
  <c r="O51" i="5"/>
  <c r="L51" i="5"/>
  <c r="K51" i="5"/>
  <c r="H51" i="5"/>
  <c r="G51" i="5"/>
  <c r="BX50" i="5"/>
  <c r="BW50" i="5" s="1"/>
  <c r="BF50" i="5"/>
  <c r="BE50" i="5"/>
  <c r="AN50" i="5"/>
  <c r="AM50" i="5" s="1"/>
  <c r="T50" i="5"/>
  <c r="S50" i="5"/>
  <c r="P50" i="5"/>
  <c r="O50" i="5"/>
  <c r="L50" i="5"/>
  <c r="K50" i="5"/>
  <c r="H50" i="5"/>
  <c r="G50" i="5"/>
  <c r="V50" i="5"/>
  <c r="U50" i="5"/>
  <c r="R50" i="5"/>
  <c r="Q50" i="5"/>
  <c r="N50" i="5"/>
  <c r="M50" i="5"/>
  <c r="J50" i="5"/>
  <c r="I50" i="5"/>
  <c r="F50" i="5"/>
  <c r="D50" i="5" s="1"/>
  <c r="C50" i="5" s="1"/>
  <c r="E50" i="5"/>
  <c r="BX49" i="5"/>
  <c r="BW49" i="5" s="1"/>
  <c r="BF49" i="5"/>
  <c r="BE49" i="5" s="1"/>
  <c r="AN49" i="5"/>
  <c r="AM49" i="5" s="1"/>
  <c r="S49" i="5"/>
  <c r="R49" i="5"/>
  <c r="O49" i="5"/>
  <c r="N49" i="5"/>
  <c r="K49" i="5"/>
  <c r="J49" i="5"/>
  <c r="G49" i="5"/>
  <c r="V49" i="5"/>
  <c r="U49" i="5" s="1"/>
  <c r="T49" i="5"/>
  <c r="Q49" i="5"/>
  <c r="P49" i="5"/>
  <c r="M49" i="5"/>
  <c r="L49" i="5"/>
  <c r="I49" i="5"/>
  <c r="H49" i="5"/>
  <c r="E49" i="5"/>
  <c r="BX48" i="5"/>
  <c r="BW48" i="5" s="1"/>
  <c r="BF48" i="5"/>
  <c r="BE48" i="5" s="1"/>
  <c r="AN48" i="5"/>
  <c r="AM48" i="5" s="1"/>
  <c r="T48" i="5"/>
  <c r="Q48" i="5"/>
  <c r="P48" i="5"/>
  <c r="M48" i="5"/>
  <c r="L48" i="5"/>
  <c r="I48" i="5"/>
  <c r="H48" i="5"/>
  <c r="E48" i="5"/>
  <c r="V48" i="5"/>
  <c r="U48" i="5" s="1"/>
  <c r="S48" i="5"/>
  <c r="R48" i="5"/>
  <c r="O48" i="5"/>
  <c r="N48" i="5"/>
  <c r="K48" i="5"/>
  <c r="J48" i="5"/>
  <c r="G48" i="5"/>
  <c r="F48" i="5"/>
  <c r="D48" i="5" s="1"/>
  <c r="C48" i="5" s="1"/>
  <c r="BX47" i="5"/>
  <c r="BW47" i="5" s="1"/>
  <c r="BF47" i="5"/>
  <c r="BE47" i="5"/>
  <c r="AN47" i="5"/>
  <c r="AM47" i="5" s="1"/>
  <c r="T47" i="5"/>
  <c r="S47" i="5"/>
  <c r="P47" i="5"/>
  <c r="O47" i="5"/>
  <c r="L47" i="5"/>
  <c r="K47" i="5"/>
  <c r="H47" i="5"/>
  <c r="G47" i="5"/>
  <c r="V47" i="5"/>
  <c r="U47" i="5"/>
  <c r="R47" i="5"/>
  <c r="Q47" i="5"/>
  <c r="N47" i="5"/>
  <c r="M47" i="5"/>
  <c r="J47" i="5"/>
  <c r="I47" i="5"/>
  <c r="F47" i="5"/>
  <c r="D47" i="5" s="1"/>
  <c r="C47" i="5" s="1"/>
  <c r="E47" i="5"/>
  <c r="BX46" i="5"/>
  <c r="BW46" i="5" s="1"/>
  <c r="BF46" i="5"/>
  <c r="BE46" i="5" s="1"/>
  <c r="AN46" i="5"/>
  <c r="AM46" i="5" s="1"/>
  <c r="S46" i="5"/>
  <c r="R46" i="5"/>
  <c r="O46" i="5"/>
  <c r="N46" i="5"/>
  <c r="K46" i="5"/>
  <c r="J46" i="5"/>
  <c r="G46" i="5"/>
  <c r="V46" i="5"/>
  <c r="U46" i="5" s="1"/>
  <c r="T46" i="5"/>
  <c r="Q46" i="5"/>
  <c r="P46" i="5"/>
  <c r="M46" i="5"/>
  <c r="L46" i="5"/>
  <c r="I46" i="5"/>
  <c r="H46" i="5"/>
  <c r="E46" i="5"/>
  <c r="BX45" i="5"/>
  <c r="BW45" i="5"/>
  <c r="BF45" i="5"/>
  <c r="BE45" i="5" s="1"/>
  <c r="AN45" i="5"/>
  <c r="AM45" i="5"/>
  <c r="R45" i="5"/>
  <c r="Q45" i="5"/>
  <c r="N45" i="5"/>
  <c r="M45" i="5"/>
  <c r="J45" i="5"/>
  <c r="I45" i="5"/>
  <c r="V45" i="5"/>
  <c r="U45" i="5" s="1"/>
  <c r="E45" i="5"/>
  <c r="T45" i="5"/>
  <c r="S45" i="5"/>
  <c r="P45" i="5"/>
  <c r="O45" i="5"/>
  <c r="L45" i="5"/>
  <c r="K45" i="5"/>
  <c r="H45" i="5"/>
  <c r="G45" i="5"/>
  <c r="BX44" i="5"/>
  <c r="BW44" i="5" s="1"/>
  <c r="BF44" i="5"/>
  <c r="BE44" i="5" s="1"/>
  <c r="AN44" i="5"/>
  <c r="AM44" i="5" s="1"/>
  <c r="T44" i="5"/>
  <c r="Q44" i="5"/>
  <c r="P44" i="5"/>
  <c r="M44" i="5"/>
  <c r="L44" i="5"/>
  <c r="I44" i="5"/>
  <c r="H44" i="5"/>
  <c r="E44" i="5"/>
  <c r="V44" i="5"/>
  <c r="U44" i="5" s="1"/>
  <c r="S44" i="5"/>
  <c r="R44" i="5"/>
  <c r="O44" i="5"/>
  <c r="N44" i="5"/>
  <c r="K44" i="5"/>
  <c r="J44" i="5"/>
  <c r="G44" i="5"/>
  <c r="F44" i="5"/>
  <c r="D44" i="5" s="1"/>
  <c r="C44" i="5" s="1"/>
  <c r="BX43" i="5"/>
  <c r="BW43" i="5" s="1"/>
  <c r="BF43" i="5"/>
  <c r="BE43" i="5"/>
  <c r="AN43" i="5"/>
  <c r="AM43" i="5" s="1"/>
  <c r="T43" i="5"/>
  <c r="S43" i="5"/>
  <c r="P43" i="5"/>
  <c r="O43" i="5"/>
  <c r="L43" i="5"/>
  <c r="K43" i="5"/>
  <c r="H43" i="5"/>
  <c r="G43" i="5"/>
  <c r="V43" i="5"/>
  <c r="U43" i="5"/>
  <c r="R43" i="5"/>
  <c r="Q43" i="5"/>
  <c r="N43" i="5"/>
  <c r="M43" i="5"/>
  <c r="J43" i="5"/>
  <c r="I43" i="5"/>
  <c r="F43" i="5"/>
  <c r="D43" i="5" s="1"/>
  <c r="C43" i="5" s="1"/>
  <c r="E43" i="5"/>
  <c r="BX42" i="5"/>
  <c r="BW42" i="5" s="1"/>
  <c r="BF42" i="5"/>
  <c r="BE42" i="5" s="1"/>
  <c r="AN42" i="5"/>
  <c r="AM42" i="5" s="1"/>
  <c r="S42" i="5"/>
  <c r="R42" i="5"/>
  <c r="O42" i="5"/>
  <c r="N42" i="5"/>
  <c r="K42" i="5"/>
  <c r="J42" i="5"/>
  <c r="G42" i="5"/>
  <c r="V42" i="5"/>
  <c r="U42" i="5" s="1"/>
  <c r="T42" i="5"/>
  <c r="Q42" i="5"/>
  <c r="P42" i="5"/>
  <c r="M42" i="5"/>
  <c r="L42" i="5"/>
  <c r="I42" i="5"/>
  <c r="H42" i="5"/>
  <c r="E42" i="5"/>
  <c r="BX41" i="5"/>
  <c r="BW41" i="5"/>
  <c r="BF41" i="5"/>
  <c r="BE41" i="5" s="1"/>
  <c r="AN41" i="5"/>
  <c r="AM41" i="5"/>
  <c r="R41" i="5"/>
  <c r="Q41" i="5"/>
  <c r="N41" i="5"/>
  <c r="M41" i="5"/>
  <c r="J41" i="5"/>
  <c r="I41" i="5"/>
  <c r="V41" i="5"/>
  <c r="U41" i="5" s="1"/>
  <c r="E41" i="5"/>
  <c r="T41" i="5"/>
  <c r="S41" i="5"/>
  <c r="P41" i="5"/>
  <c r="O41" i="5"/>
  <c r="L41" i="5"/>
  <c r="K41" i="5"/>
  <c r="H41" i="5"/>
  <c r="G41" i="5"/>
  <c r="BX40" i="5"/>
  <c r="BW40" i="5" s="1"/>
  <c r="BF40" i="5"/>
  <c r="BE40" i="5" s="1"/>
  <c r="AN40" i="5"/>
  <c r="AM40" i="5" s="1"/>
  <c r="T40" i="5"/>
  <c r="Q40" i="5"/>
  <c r="P40" i="5"/>
  <c r="M40" i="5"/>
  <c r="L40" i="5"/>
  <c r="I40" i="5"/>
  <c r="H40" i="5"/>
  <c r="E40" i="5"/>
  <c r="V40" i="5"/>
  <c r="U40" i="5" s="1"/>
  <c r="S40" i="5"/>
  <c r="R40" i="5"/>
  <c r="O40" i="5"/>
  <c r="N40" i="5"/>
  <c r="K40" i="5"/>
  <c r="J40" i="5"/>
  <c r="G40" i="5"/>
  <c r="F40" i="5"/>
  <c r="D40" i="5" s="1"/>
  <c r="C40" i="5" s="1"/>
  <c r="BX39" i="5"/>
  <c r="BW39" i="5" s="1"/>
  <c r="BF39" i="5"/>
  <c r="BE39" i="5"/>
  <c r="AN39" i="5"/>
  <c r="AM39" i="5" s="1"/>
  <c r="T39" i="5"/>
  <c r="S39" i="5"/>
  <c r="P39" i="5"/>
  <c r="O39" i="5"/>
  <c r="L39" i="5"/>
  <c r="K39" i="5"/>
  <c r="H39" i="5"/>
  <c r="G39" i="5"/>
  <c r="V39" i="5"/>
  <c r="U39" i="5"/>
  <c r="R39" i="5"/>
  <c r="Q39" i="5"/>
  <c r="N39" i="5"/>
  <c r="M39" i="5"/>
  <c r="J39" i="5"/>
  <c r="I39" i="5"/>
  <c r="F39" i="5"/>
  <c r="D39" i="5" s="1"/>
  <c r="C39" i="5" s="1"/>
  <c r="E39" i="5"/>
  <c r="BX38" i="5"/>
  <c r="BW38" i="5" s="1"/>
  <c r="BF38" i="5"/>
  <c r="BE38" i="5" s="1"/>
  <c r="AN38" i="5"/>
  <c r="AM38" i="5" s="1"/>
  <c r="S38" i="5"/>
  <c r="R38" i="5"/>
  <c r="O38" i="5"/>
  <c r="N38" i="5"/>
  <c r="K38" i="5"/>
  <c r="J38" i="5"/>
  <c r="G38" i="5"/>
  <c r="V38" i="5"/>
  <c r="U38" i="5" s="1"/>
  <c r="T38" i="5"/>
  <c r="Q38" i="5"/>
  <c r="P38" i="5"/>
  <c r="M38" i="5"/>
  <c r="L38" i="5"/>
  <c r="I38" i="5"/>
  <c r="H38" i="5"/>
  <c r="E38" i="5"/>
  <c r="BX37" i="5"/>
  <c r="BW37" i="5"/>
  <c r="BF37" i="5"/>
  <c r="BE37" i="5" s="1"/>
  <c r="AN37" i="5"/>
  <c r="AM37" i="5"/>
  <c r="R37" i="5"/>
  <c r="Q37" i="5"/>
  <c r="N37" i="5"/>
  <c r="M37" i="5"/>
  <c r="J37" i="5"/>
  <c r="I37" i="5"/>
  <c r="V37" i="5"/>
  <c r="U37" i="5" s="1"/>
  <c r="E37" i="5"/>
  <c r="T37" i="5"/>
  <c r="S37" i="5"/>
  <c r="P37" i="5"/>
  <c r="O37" i="5"/>
  <c r="L37" i="5"/>
  <c r="K37" i="5"/>
  <c r="H37" i="5"/>
  <c r="G37" i="5"/>
  <c r="BX36" i="5"/>
  <c r="BW36" i="5" s="1"/>
  <c r="BF36" i="5"/>
  <c r="BE36" i="5" s="1"/>
  <c r="AN36" i="5"/>
  <c r="AM36" i="5" s="1"/>
  <c r="T36" i="5"/>
  <c r="Q36" i="5"/>
  <c r="P36" i="5"/>
  <c r="M36" i="5"/>
  <c r="L36" i="5"/>
  <c r="I36" i="5"/>
  <c r="H36" i="5"/>
  <c r="E36" i="5"/>
  <c r="V36" i="5"/>
  <c r="U36" i="5" s="1"/>
  <c r="S36" i="5"/>
  <c r="R36" i="5"/>
  <c r="O36" i="5"/>
  <c r="N36" i="5"/>
  <c r="K36" i="5"/>
  <c r="J36" i="5"/>
  <c r="G36" i="5"/>
  <c r="F36" i="5"/>
  <c r="D36" i="5" s="1"/>
  <c r="C36" i="5" s="1"/>
  <c r="BX35" i="5"/>
  <c r="BW35" i="5" s="1"/>
  <c r="BF35" i="5"/>
  <c r="BE35" i="5"/>
  <c r="AN35" i="5"/>
  <c r="AM35" i="5" s="1"/>
  <c r="T35" i="5"/>
  <c r="S35" i="5"/>
  <c r="P35" i="5"/>
  <c r="O35" i="5"/>
  <c r="L35" i="5"/>
  <c r="K35" i="5"/>
  <c r="H35" i="5"/>
  <c r="G35" i="5"/>
  <c r="V35" i="5"/>
  <c r="U35" i="5"/>
  <c r="R35" i="5"/>
  <c r="Q35" i="5"/>
  <c r="N35" i="5"/>
  <c r="M35" i="5"/>
  <c r="J35" i="5"/>
  <c r="I35" i="5"/>
  <c r="F35" i="5"/>
  <c r="D35" i="5" s="1"/>
  <c r="C35" i="5" s="1"/>
  <c r="E35" i="5"/>
  <c r="BX34" i="5"/>
  <c r="BW34" i="5" s="1"/>
  <c r="BF34" i="5"/>
  <c r="BE34" i="5" s="1"/>
  <c r="AN34" i="5"/>
  <c r="AM34" i="5" s="1"/>
  <c r="S34" i="5"/>
  <c r="R34" i="5"/>
  <c r="O34" i="5"/>
  <c r="N34" i="5"/>
  <c r="K34" i="5"/>
  <c r="J34" i="5"/>
  <c r="G34" i="5"/>
  <c r="V34" i="5"/>
  <c r="U34" i="5" s="1"/>
  <c r="T34" i="5"/>
  <c r="Q34" i="5"/>
  <c r="P34" i="5"/>
  <c r="M34" i="5"/>
  <c r="L34" i="5"/>
  <c r="I34" i="5"/>
  <c r="H34" i="5"/>
  <c r="E34" i="5"/>
  <c r="BX33" i="5"/>
  <c r="BW33" i="5"/>
  <c r="BF33" i="5"/>
  <c r="BE33" i="5" s="1"/>
  <c r="AN33" i="5"/>
  <c r="AM33" i="5"/>
  <c r="R33" i="5"/>
  <c r="Q33" i="5"/>
  <c r="N33" i="5"/>
  <c r="M33" i="5"/>
  <c r="J33" i="5"/>
  <c r="I33" i="5"/>
  <c r="V33" i="5"/>
  <c r="U33" i="5" s="1"/>
  <c r="E33" i="5"/>
  <c r="T33" i="5"/>
  <c r="S33" i="5"/>
  <c r="P33" i="5"/>
  <c r="O33" i="5"/>
  <c r="L33" i="5"/>
  <c r="K33" i="5"/>
  <c r="H33" i="5"/>
  <c r="G33" i="5"/>
  <c r="BX32" i="5"/>
  <c r="BW32" i="5" s="1"/>
  <c r="BF32" i="5"/>
  <c r="BE32" i="5" s="1"/>
  <c r="AN32" i="5"/>
  <c r="AM32" i="5" s="1"/>
  <c r="T32" i="5"/>
  <c r="Q32" i="5"/>
  <c r="P32" i="5"/>
  <c r="M32" i="5"/>
  <c r="L32" i="5"/>
  <c r="I32" i="5"/>
  <c r="H32" i="5"/>
  <c r="E32" i="5"/>
  <c r="V32" i="5"/>
  <c r="U32" i="5" s="1"/>
  <c r="S32" i="5"/>
  <c r="R32" i="5"/>
  <c r="O32" i="5"/>
  <c r="N32" i="5"/>
  <c r="K32" i="5"/>
  <c r="J32" i="5"/>
  <c r="G32" i="5"/>
  <c r="F32" i="5"/>
  <c r="D32" i="5" s="1"/>
  <c r="C32" i="5" s="1"/>
  <c r="BX31" i="5"/>
  <c r="BW31" i="5" s="1"/>
  <c r="BF31" i="5"/>
  <c r="BE31" i="5"/>
  <c r="AN31" i="5"/>
  <c r="AM31" i="5" s="1"/>
  <c r="T31" i="5"/>
  <c r="S31" i="5"/>
  <c r="P31" i="5"/>
  <c r="O31" i="5"/>
  <c r="L31" i="5"/>
  <c r="K31" i="5"/>
  <c r="H31" i="5"/>
  <c r="G31" i="5"/>
  <c r="V31" i="5"/>
  <c r="U31" i="5"/>
  <c r="R31" i="5"/>
  <c r="Q31" i="5"/>
  <c r="N31" i="5"/>
  <c r="M31" i="5"/>
  <c r="J31" i="5"/>
  <c r="I31" i="5"/>
  <c r="F31" i="5"/>
  <c r="D31" i="5" s="1"/>
  <c r="C31" i="5" s="1"/>
  <c r="E31" i="5"/>
  <c r="BX30" i="5"/>
  <c r="BW30" i="5" s="1"/>
  <c r="BF30" i="5"/>
  <c r="BE30" i="5" s="1"/>
  <c r="AN30" i="5"/>
  <c r="AM30" i="5" s="1"/>
  <c r="S30" i="5"/>
  <c r="R30" i="5"/>
  <c r="O30" i="5"/>
  <c r="N30" i="5"/>
  <c r="K30" i="5"/>
  <c r="J30" i="5"/>
  <c r="G30" i="5"/>
  <c r="V30" i="5"/>
  <c r="U30" i="5" s="1"/>
  <c r="T30" i="5"/>
  <c r="Q30" i="5"/>
  <c r="P30" i="5"/>
  <c r="M30" i="5"/>
  <c r="L30" i="5"/>
  <c r="I30" i="5"/>
  <c r="H30" i="5"/>
  <c r="E30" i="5"/>
  <c r="BX29" i="5"/>
  <c r="BW29" i="5"/>
  <c r="BF29" i="5"/>
  <c r="BE29" i="5" s="1"/>
  <c r="AN29" i="5"/>
  <c r="AM29" i="5"/>
  <c r="R29" i="5"/>
  <c r="Q29" i="5"/>
  <c r="N29" i="5"/>
  <c r="M29" i="5"/>
  <c r="J29" i="5"/>
  <c r="I29" i="5"/>
  <c r="V29" i="5"/>
  <c r="U29" i="5" s="1"/>
  <c r="E29" i="5"/>
  <c r="T29" i="5"/>
  <c r="S29" i="5"/>
  <c r="P29" i="5"/>
  <c r="O29" i="5"/>
  <c r="L29" i="5"/>
  <c r="K29" i="5"/>
  <c r="H29" i="5"/>
  <c r="G29" i="5"/>
  <c r="BX28" i="5"/>
  <c r="BW28" i="5" s="1"/>
  <c r="BF28" i="5"/>
  <c r="BE28" i="5" s="1"/>
  <c r="AN28" i="5"/>
  <c r="AM28" i="5" s="1"/>
  <c r="T28" i="5"/>
  <c r="Q28" i="5"/>
  <c r="P28" i="5"/>
  <c r="M28" i="5"/>
  <c r="L28" i="5"/>
  <c r="I28" i="5"/>
  <c r="H28" i="5"/>
  <c r="E28" i="5"/>
  <c r="V28" i="5"/>
  <c r="U28" i="5" s="1"/>
  <c r="S28" i="5"/>
  <c r="R28" i="5"/>
  <c r="O28" i="5"/>
  <c r="N28" i="5"/>
  <c r="K28" i="5"/>
  <c r="J28" i="5"/>
  <c r="G28" i="5"/>
  <c r="F28" i="5"/>
  <c r="D28" i="5" s="1"/>
  <c r="C28" i="5" s="1"/>
  <c r="BX27" i="5"/>
  <c r="BW27" i="5" s="1"/>
  <c r="BF27" i="5"/>
  <c r="BE27" i="5"/>
  <c r="AN27" i="5"/>
  <c r="AM27" i="5" s="1"/>
  <c r="T27" i="5"/>
  <c r="S27" i="5"/>
  <c r="P27" i="5"/>
  <c r="O27" i="5"/>
  <c r="L27" i="5"/>
  <c r="K27" i="5"/>
  <c r="H27" i="5"/>
  <c r="G27" i="5"/>
  <c r="V27" i="5"/>
  <c r="U27" i="5"/>
  <c r="R27" i="5"/>
  <c r="Q27" i="5"/>
  <c r="N27" i="5"/>
  <c r="M27" i="5"/>
  <c r="J27" i="5"/>
  <c r="I27" i="5"/>
  <c r="F27" i="5"/>
  <c r="D27" i="5" s="1"/>
  <c r="C27" i="5" s="1"/>
  <c r="E27" i="5"/>
  <c r="BX26" i="5"/>
  <c r="BW26" i="5" s="1"/>
  <c r="BF26" i="5"/>
  <c r="BE26" i="5" s="1"/>
  <c r="AN26" i="5"/>
  <c r="AM26" i="5" s="1"/>
  <c r="S26" i="5"/>
  <c r="R26" i="5"/>
  <c r="O26" i="5"/>
  <c r="N26" i="5"/>
  <c r="K26" i="5"/>
  <c r="J26" i="5"/>
  <c r="G26" i="5"/>
  <c r="V26" i="5"/>
  <c r="U26" i="5" s="1"/>
  <c r="T26" i="5"/>
  <c r="Q26" i="5"/>
  <c r="P26" i="5"/>
  <c r="M26" i="5"/>
  <c r="L26" i="5"/>
  <c r="I26" i="5"/>
  <c r="H26" i="5"/>
  <c r="E26" i="5"/>
  <c r="BX25" i="5"/>
  <c r="BW25" i="5"/>
  <c r="BF25" i="5"/>
  <c r="BE25" i="5" s="1"/>
  <c r="AN25" i="5"/>
  <c r="AM25" i="5"/>
  <c r="R25" i="5"/>
  <c r="Q25" i="5"/>
  <c r="N25" i="5"/>
  <c r="M25" i="5"/>
  <c r="J25" i="5"/>
  <c r="I25" i="5"/>
  <c r="V25" i="5"/>
  <c r="U25" i="5" s="1"/>
  <c r="E25" i="5"/>
  <c r="T25" i="5"/>
  <c r="S25" i="5"/>
  <c r="P25" i="5"/>
  <c r="O25" i="5"/>
  <c r="L25" i="5"/>
  <c r="K25" i="5"/>
  <c r="H25" i="5"/>
  <c r="G25" i="5"/>
  <c r="BX24" i="5"/>
  <c r="BW24" i="5" s="1"/>
  <c r="BF24" i="5"/>
  <c r="BE24" i="5" s="1"/>
  <c r="AN24" i="5"/>
  <c r="AM24" i="5" s="1"/>
  <c r="T24" i="5"/>
  <c r="Q24" i="5"/>
  <c r="P24" i="5"/>
  <c r="M24" i="5"/>
  <c r="L24" i="5"/>
  <c r="I24" i="5"/>
  <c r="H24" i="5"/>
  <c r="E24" i="5"/>
  <c r="V24" i="5"/>
  <c r="U24" i="5" s="1"/>
  <c r="S24" i="5"/>
  <c r="R24" i="5"/>
  <c r="O24" i="5"/>
  <c r="N24" i="5"/>
  <c r="K24" i="5"/>
  <c r="J24" i="5"/>
  <c r="G24" i="5"/>
  <c r="F24" i="5"/>
  <c r="D24" i="5" s="1"/>
  <c r="C24" i="5" s="1"/>
  <c r="BX23" i="5"/>
  <c r="BW23" i="5" s="1"/>
  <c r="BF23" i="5"/>
  <c r="BE23" i="5"/>
  <c r="AN23" i="5"/>
  <c r="AM23" i="5" s="1"/>
  <c r="T23" i="5"/>
  <c r="S23" i="5"/>
  <c r="P23" i="5"/>
  <c r="O23" i="5"/>
  <c r="L23" i="5"/>
  <c r="K23" i="5"/>
  <c r="H23" i="5"/>
  <c r="G23" i="5"/>
  <c r="V23" i="5"/>
  <c r="U23" i="5"/>
  <c r="R23" i="5"/>
  <c r="Q23" i="5"/>
  <c r="N23" i="5"/>
  <c r="M23" i="5"/>
  <c r="J23" i="5"/>
  <c r="I23" i="5"/>
  <c r="F23" i="5"/>
  <c r="D23" i="5" s="1"/>
  <c r="C23" i="5" s="1"/>
  <c r="E23" i="5"/>
  <c r="P22" i="5"/>
  <c r="H22" i="5"/>
  <c r="BX22" i="5"/>
  <c r="BW22" i="5" s="1"/>
  <c r="BF22" i="5"/>
  <c r="BE22" i="5" s="1"/>
  <c r="AN22" i="5"/>
  <c r="AM22" i="5" s="1"/>
  <c r="S22" i="5"/>
  <c r="O22" i="5"/>
  <c r="K22" i="5"/>
  <c r="G22" i="5"/>
  <c r="T22" i="5"/>
  <c r="Q22" i="5"/>
  <c r="M22" i="5"/>
  <c r="L22" i="5"/>
  <c r="I22" i="5"/>
  <c r="E22" i="5"/>
  <c r="BX21" i="5"/>
  <c r="BW21" i="5" s="1"/>
  <c r="BF21" i="5"/>
  <c r="BE21" i="5" s="1"/>
  <c r="T21" i="5"/>
  <c r="S21" i="5"/>
  <c r="L21" i="5"/>
  <c r="K21" i="5"/>
  <c r="AN21" i="5"/>
  <c r="AM21" i="5"/>
  <c r="R21" i="5"/>
  <c r="Q21" i="5"/>
  <c r="N21" i="5"/>
  <c r="M21" i="5"/>
  <c r="J21" i="5"/>
  <c r="I21" i="5"/>
  <c r="E21" i="5"/>
  <c r="P21" i="5"/>
  <c r="O21" i="5"/>
  <c r="H21" i="5"/>
  <c r="G21" i="5"/>
  <c r="S20" i="5"/>
  <c r="O20" i="5"/>
  <c r="K20" i="5"/>
  <c r="G20" i="5"/>
  <c r="BX20" i="5"/>
  <c r="BW20" i="5"/>
  <c r="BF20" i="5"/>
  <c r="BE20" i="5" s="1"/>
  <c r="N20" i="5"/>
  <c r="AN20" i="5"/>
  <c r="AM20" i="5" s="1"/>
  <c r="V20" i="5"/>
  <c r="U20" i="5" s="1"/>
  <c r="R20" i="5"/>
  <c r="J20" i="5"/>
  <c r="Q19" i="5"/>
  <c r="P19" i="5"/>
  <c r="I19" i="5"/>
  <c r="H19" i="5"/>
  <c r="BX19" i="5"/>
  <c r="BW19" i="5" s="1"/>
  <c r="BF19" i="5"/>
  <c r="BE19" i="5" s="1"/>
  <c r="AN19" i="5"/>
  <c r="AM19" i="5" s="1"/>
  <c r="S19" i="5"/>
  <c r="O19" i="5"/>
  <c r="K19" i="5"/>
  <c r="G19" i="5"/>
  <c r="T19" i="5"/>
  <c r="M19" i="5"/>
  <c r="L19" i="5"/>
  <c r="E19" i="5"/>
  <c r="BX18" i="5"/>
  <c r="BW18" i="5" s="1"/>
  <c r="BF18" i="5"/>
  <c r="BE18" i="5" s="1"/>
  <c r="T18" i="5"/>
  <c r="S18" i="5"/>
  <c r="L18" i="5"/>
  <c r="K18" i="5"/>
  <c r="AN18" i="5"/>
  <c r="AM18" i="5"/>
  <c r="R18" i="5"/>
  <c r="Q18" i="5"/>
  <c r="N18" i="5"/>
  <c r="M18" i="5"/>
  <c r="J18" i="5"/>
  <c r="I18" i="5"/>
  <c r="E18" i="5"/>
  <c r="P18" i="5"/>
  <c r="O18" i="5"/>
  <c r="H18" i="5"/>
  <c r="G18" i="5"/>
  <c r="S17" i="5"/>
  <c r="O17" i="5"/>
  <c r="K17" i="5"/>
  <c r="G17" i="5"/>
  <c r="BX17" i="5"/>
  <c r="BW17" i="5"/>
  <c r="BF17" i="5"/>
  <c r="BE17" i="5" s="1"/>
  <c r="N17" i="5"/>
  <c r="AN17" i="5"/>
  <c r="AM17" i="5" s="1"/>
  <c r="V17" i="5"/>
  <c r="U17" i="5" s="1"/>
  <c r="R17" i="5"/>
  <c r="J17" i="5"/>
  <c r="R16" i="5"/>
  <c r="Q16" i="5"/>
  <c r="J16" i="5"/>
  <c r="I16" i="5"/>
  <c r="BX16" i="5"/>
  <c r="BW16" i="5" s="1"/>
  <c r="BF16" i="5"/>
  <c r="BE16" i="5" s="1"/>
  <c r="AN16" i="5"/>
  <c r="AM16" i="5" s="1"/>
  <c r="T16" i="5"/>
  <c r="S16" i="5"/>
  <c r="P16" i="5"/>
  <c r="O16" i="5"/>
  <c r="L16" i="5"/>
  <c r="K16" i="5"/>
  <c r="H16" i="5"/>
  <c r="G16" i="5"/>
  <c r="V16" i="5"/>
  <c r="U16" i="5"/>
  <c r="N16" i="5"/>
  <c r="M16" i="5"/>
  <c r="F16" i="5"/>
  <c r="E16" i="5"/>
  <c r="BX15" i="5"/>
  <c r="BW15" i="5" s="1"/>
  <c r="BF15" i="5"/>
  <c r="BE15" i="5"/>
  <c r="T15" i="5"/>
  <c r="M15" i="5"/>
  <c r="L15" i="5"/>
  <c r="E15" i="5"/>
  <c r="AN15" i="5"/>
  <c r="AM15" i="5" s="1"/>
  <c r="R15" i="5"/>
  <c r="N15" i="5"/>
  <c r="J15" i="5"/>
  <c r="Q15" i="5"/>
  <c r="P15" i="5"/>
  <c r="I15" i="5"/>
  <c r="H15" i="5"/>
  <c r="P14" i="5"/>
  <c r="O14" i="5"/>
  <c r="H14" i="5"/>
  <c r="G14" i="5"/>
  <c r="BX14" i="5"/>
  <c r="BW14" i="5"/>
  <c r="BF14" i="5"/>
  <c r="BE14" i="5" s="1"/>
  <c r="AN14" i="5"/>
  <c r="AM14" i="5" s="1"/>
  <c r="T14" i="5"/>
  <c r="S14" i="5"/>
  <c r="L14" i="5"/>
  <c r="K14" i="5"/>
  <c r="J13" i="5"/>
  <c r="BX13" i="5"/>
  <c r="BW13" i="5" s="1"/>
  <c r="K13" i="5"/>
  <c r="G13" i="5"/>
  <c r="BF13" i="5"/>
  <c r="BE13" i="5"/>
  <c r="O13" i="5"/>
  <c r="M13" i="5"/>
  <c r="AN13" i="5"/>
  <c r="AM13" i="5"/>
  <c r="T13" i="5"/>
  <c r="Q13" i="5"/>
  <c r="P13" i="5"/>
  <c r="L13" i="5"/>
  <c r="H13" i="5"/>
  <c r="E13" i="5"/>
  <c r="V13" i="5"/>
  <c r="U13" i="5" s="1"/>
  <c r="S13" i="5"/>
  <c r="R13" i="5"/>
  <c r="N13" i="5"/>
  <c r="I13" i="5"/>
  <c r="BX12" i="5"/>
  <c r="BW12" i="5" s="1"/>
  <c r="BF12" i="5"/>
  <c r="BE12" i="5" s="1"/>
  <c r="Q12" i="5"/>
  <c r="M12" i="5"/>
  <c r="L12" i="5"/>
  <c r="E12" i="5"/>
  <c r="AN12" i="5"/>
  <c r="AM12" i="5" s="1"/>
  <c r="R12" i="5"/>
  <c r="P12" i="5"/>
  <c r="J12" i="5"/>
  <c r="V12" i="5"/>
  <c r="U12" i="5" s="1"/>
  <c r="T12" i="5"/>
  <c r="N12" i="5"/>
  <c r="I12" i="5"/>
  <c r="H12" i="5"/>
  <c r="A12" i="5"/>
  <c r="A13" i="5" s="1"/>
  <c r="A14" i="5" s="1"/>
  <c r="A15" i="5" s="1"/>
  <c r="A16" i="5" s="1"/>
  <c r="A17" i="5" s="1"/>
  <c r="A18" i="5" s="1"/>
  <c r="A19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50" i="5" s="1"/>
  <c r="A52" i="5" s="1"/>
  <c r="A53" i="5" s="1"/>
  <c r="A54" i="5" s="1"/>
  <c r="A55" i="5" s="1"/>
  <c r="A57" i="5" s="1"/>
  <c r="A58" i="5" s="1"/>
  <c r="A59" i="5" s="1"/>
  <c r="A60" i="5" s="1"/>
  <c r="A62" i="5" s="1"/>
  <c r="A63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7" i="5" s="1"/>
  <c r="A79" i="5" s="1"/>
  <c r="A80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3" i="5" s="1"/>
  <c r="A94" i="5" s="1"/>
  <c r="A95" i="5" s="1"/>
  <c r="A97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6" i="5" s="1"/>
  <c r="A117" i="5" s="1"/>
  <c r="A118" i="5" s="1"/>
  <c r="A119" i="5" s="1"/>
  <c r="A120" i="5" s="1"/>
  <c r="A122" i="5" s="1"/>
  <c r="A124" i="5" s="1"/>
  <c r="A126" i="5" s="1"/>
  <c r="A128" i="5" s="1"/>
  <c r="A130" i="5" s="1"/>
  <c r="A132" i="5" s="1"/>
  <c r="A134" i="5" s="1"/>
  <c r="A136" i="5" s="1"/>
  <c r="A138" i="5" s="1"/>
  <c r="A139" i="5" s="1"/>
  <c r="A140" i="5" s="1"/>
  <c r="A141" i="5" s="1"/>
  <c r="A142" i="5" s="1"/>
  <c r="A144" i="5" s="1"/>
  <c r="A146" i="5" s="1"/>
  <c r="A148" i="5" s="1"/>
  <c r="CK150" i="5"/>
  <c r="CG150" i="5"/>
  <c r="CC150" i="5"/>
  <c r="CB150" i="5"/>
  <c r="BY150" i="5"/>
  <c r="BX11" i="5"/>
  <c r="BW11" i="5" s="1"/>
  <c r="BW150" i="5" s="1"/>
  <c r="BU150" i="5"/>
  <c r="BQ150" i="5"/>
  <c r="BM150" i="5"/>
  <c r="BI150" i="5"/>
  <c r="BD150" i="5"/>
  <c r="BC150" i="5"/>
  <c r="BA150" i="5"/>
  <c r="AZ150" i="5"/>
  <c r="AY150" i="5"/>
  <c r="AW150" i="5"/>
  <c r="AV150" i="5"/>
  <c r="AU150" i="5"/>
  <c r="AS150" i="5"/>
  <c r="AR150" i="5"/>
  <c r="AQ150" i="5"/>
  <c r="AO150" i="5"/>
  <c r="AN11" i="5"/>
  <c r="AM11" i="5" s="1"/>
  <c r="AK150" i="5"/>
  <c r="AI150" i="5"/>
  <c r="AG150" i="5"/>
  <c r="AE150" i="5"/>
  <c r="AC150" i="5"/>
  <c r="AA150" i="5"/>
  <c r="Y150" i="5"/>
  <c r="W150" i="5"/>
  <c r="T11" i="5"/>
  <c r="S11" i="5"/>
  <c r="Q11" i="5"/>
  <c r="O11" i="5"/>
  <c r="M11" i="5"/>
  <c r="I11" i="5"/>
  <c r="H11" i="5"/>
  <c r="AM9" i="5"/>
  <c r="AN9" i="5" s="1"/>
  <c r="AO9" i="5" s="1"/>
  <c r="AP9" i="5" s="1"/>
  <c r="AQ9" i="5" s="1"/>
  <c r="AR9" i="5" s="1"/>
  <c r="AS9" i="5" s="1"/>
  <c r="AT9" i="5" s="1"/>
  <c r="AU9" i="5" s="1"/>
  <c r="AV9" i="5" s="1"/>
  <c r="AW9" i="5" s="1"/>
  <c r="AX9" i="5" s="1"/>
  <c r="AY9" i="5" s="1"/>
  <c r="AZ9" i="5" s="1"/>
  <c r="BA9" i="5" s="1"/>
  <c r="BB9" i="5" s="1"/>
  <c r="BC9" i="5" s="1"/>
  <c r="BD9" i="5" s="1"/>
  <c r="C9" i="5"/>
  <c r="D9" i="5" s="1"/>
  <c r="E9" i="5" s="1"/>
  <c r="F9" i="5" s="1"/>
  <c r="G9" i="5" s="1"/>
  <c r="H9" i="5" s="1"/>
  <c r="I9" i="5" s="1"/>
  <c r="J9" i="5" s="1"/>
  <c r="K9" i="5" s="1"/>
  <c r="L9" i="5" s="1"/>
  <c r="M9" i="5" s="1"/>
  <c r="N9" i="5" s="1"/>
  <c r="O9" i="5" s="1"/>
  <c r="P9" i="5" s="1"/>
  <c r="Q9" i="5" s="1"/>
  <c r="R9" i="5" s="1"/>
  <c r="S9" i="5" s="1"/>
  <c r="T9" i="5" s="1"/>
  <c r="BX149" i="7"/>
  <c r="BW149" i="7"/>
  <c r="BF149" i="7"/>
  <c r="BE149" i="7" s="1"/>
  <c r="O149" i="7"/>
  <c r="AN149" i="7"/>
  <c r="AM149" i="7" s="1"/>
  <c r="Q149" i="7"/>
  <c r="M149" i="7"/>
  <c r="I149" i="7"/>
  <c r="E149" i="7"/>
  <c r="V149" i="7"/>
  <c r="U149" i="7"/>
  <c r="T149" i="7"/>
  <c r="S149" i="7"/>
  <c r="R149" i="7"/>
  <c r="P149" i="7"/>
  <c r="N149" i="7"/>
  <c r="L149" i="7"/>
  <c r="K149" i="7"/>
  <c r="J149" i="7"/>
  <c r="H149" i="7"/>
  <c r="G149" i="7"/>
  <c r="F149" i="7"/>
  <c r="D149" i="7" s="1"/>
  <c r="C149" i="7" s="1"/>
  <c r="BX148" i="7"/>
  <c r="BW148" i="7"/>
  <c r="BF148" i="7"/>
  <c r="BE148" i="7"/>
  <c r="Q148" i="7"/>
  <c r="M148" i="7"/>
  <c r="I148" i="7"/>
  <c r="E148" i="7"/>
  <c r="AN148" i="7"/>
  <c r="AM148" i="7"/>
  <c r="S148" i="7"/>
  <c r="R148" i="7"/>
  <c r="O148" i="7"/>
  <c r="N148" i="7"/>
  <c r="K148" i="7"/>
  <c r="J148" i="7"/>
  <c r="G148" i="7"/>
  <c r="V148" i="7"/>
  <c r="U148" i="7" s="1"/>
  <c r="T148" i="7"/>
  <c r="P148" i="7"/>
  <c r="L148" i="7"/>
  <c r="H148" i="7"/>
  <c r="T147" i="7"/>
  <c r="L147" i="7"/>
  <c r="BX147" i="7"/>
  <c r="BW147" i="7" s="1"/>
  <c r="BF147" i="7"/>
  <c r="BE147" i="7" s="1"/>
  <c r="AN147" i="7"/>
  <c r="AM147" i="7" s="1"/>
  <c r="R147" i="7"/>
  <c r="Q147" i="7"/>
  <c r="N147" i="7"/>
  <c r="M147" i="7"/>
  <c r="J147" i="7"/>
  <c r="I147" i="7"/>
  <c r="E147" i="7"/>
  <c r="S147" i="7"/>
  <c r="P147" i="7"/>
  <c r="O147" i="7"/>
  <c r="K147" i="7"/>
  <c r="H147" i="7"/>
  <c r="G147" i="7"/>
  <c r="BX146" i="7"/>
  <c r="BW146" i="7" s="1"/>
  <c r="BF146" i="7"/>
  <c r="BE146" i="7" s="1"/>
  <c r="R146" i="7"/>
  <c r="N146" i="7"/>
  <c r="J146" i="7"/>
  <c r="AN146" i="7"/>
  <c r="AM146" i="7" s="1"/>
  <c r="T146" i="7"/>
  <c r="S146" i="7"/>
  <c r="P146" i="7"/>
  <c r="O146" i="7"/>
  <c r="L146" i="7"/>
  <c r="K146" i="7"/>
  <c r="H146" i="7"/>
  <c r="G146" i="7"/>
  <c r="V146" i="7"/>
  <c r="U146" i="7" s="1"/>
  <c r="Q146" i="7"/>
  <c r="M146" i="7"/>
  <c r="I146" i="7"/>
  <c r="E146" i="7"/>
  <c r="BX145" i="7"/>
  <c r="BW145" i="7"/>
  <c r="BF145" i="7"/>
  <c r="BE145" i="7"/>
  <c r="Q145" i="7"/>
  <c r="M145" i="7"/>
  <c r="I145" i="7"/>
  <c r="E145" i="7"/>
  <c r="AN145" i="7"/>
  <c r="AM145" i="7"/>
  <c r="S145" i="7"/>
  <c r="R145" i="7"/>
  <c r="O145" i="7"/>
  <c r="N145" i="7"/>
  <c r="K145" i="7"/>
  <c r="J145" i="7"/>
  <c r="G145" i="7"/>
  <c r="V145" i="7"/>
  <c r="U145" i="7" s="1"/>
  <c r="T145" i="7"/>
  <c r="P145" i="7"/>
  <c r="L145" i="7"/>
  <c r="H145" i="7"/>
  <c r="BX144" i="7"/>
  <c r="BW144" i="7"/>
  <c r="BF144" i="7"/>
  <c r="BE144" i="7"/>
  <c r="S144" i="7"/>
  <c r="K144" i="7"/>
  <c r="G144" i="7"/>
  <c r="AN144" i="7"/>
  <c r="AM144" i="7" s="1"/>
  <c r="T144" i="7"/>
  <c r="P144" i="7"/>
  <c r="L144" i="7"/>
  <c r="H144" i="7"/>
  <c r="V144" i="7"/>
  <c r="U144" i="7"/>
  <c r="R144" i="7"/>
  <c r="O144" i="7"/>
  <c r="N144" i="7"/>
  <c r="J144" i="7"/>
  <c r="F144" i="7"/>
  <c r="BX143" i="7"/>
  <c r="BW143" i="7" s="1"/>
  <c r="BF143" i="7"/>
  <c r="BE143" i="7" s="1"/>
  <c r="N143" i="7"/>
  <c r="AN143" i="7"/>
  <c r="AM143" i="7" s="1"/>
  <c r="T143" i="7"/>
  <c r="S143" i="7"/>
  <c r="P143" i="7"/>
  <c r="O143" i="7"/>
  <c r="L143" i="7"/>
  <c r="K143" i="7"/>
  <c r="H143" i="7"/>
  <c r="G143" i="7"/>
  <c r="V143" i="7"/>
  <c r="U143" i="7" s="1"/>
  <c r="R143" i="7"/>
  <c r="Q143" i="7"/>
  <c r="M143" i="7"/>
  <c r="J143" i="7"/>
  <c r="I143" i="7"/>
  <c r="E143" i="7"/>
  <c r="BX142" i="7"/>
  <c r="BW142" i="7" s="1"/>
  <c r="N142" i="7"/>
  <c r="BF142" i="7"/>
  <c r="BE142" i="7" s="1"/>
  <c r="P142" i="7"/>
  <c r="AN142" i="7"/>
  <c r="AM142" i="7" s="1"/>
  <c r="Q142" i="7"/>
  <c r="M142" i="7"/>
  <c r="I142" i="7"/>
  <c r="V142" i="7"/>
  <c r="U142" i="7" s="1"/>
  <c r="E142" i="7"/>
  <c r="T142" i="7"/>
  <c r="S142" i="7"/>
  <c r="O142" i="7"/>
  <c r="L142" i="7"/>
  <c r="K142" i="7"/>
  <c r="J142" i="7"/>
  <c r="H142" i="7"/>
  <c r="G142" i="7"/>
  <c r="BX141" i="7"/>
  <c r="BW141" i="7" s="1"/>
  <c r="BF141" i="7"/>
  <c r="BE141" i="7" s="1"/>
  <c r="R141" i="7"/>
  <c r="N141" i="7"/>
  <c r="M141" i="7"/>
  <c r="Q141" i="7"/>
  <c r="O141" i="7"/>
  <c r="V141" i="7"/>
  <c r="U141" i="7"/>
  <c r="J141" i="7"/>
  <c r="I141" i="7"/>
  <c r="E141" i="7"/>
  <c r="BX140" i="7"/>
  <c r="BW140" i="7" s="1"/>
  <c r="T140" i="7"/>
  <c r="BF140" i="7"/>
  <c r="BE140" i="7" s="1"/>
  <c r="Q140" i="7"/>
  <c r="M140" i="7"/>
  <c r="I140" i="7"/>
  <c r="AN140" i="7"/>
  <c r="AM140" i="7" s="1"/>
  <c r="E140" i="7"/>
  <c r="S140" i="7"/>
  <c r="R140" i="7"/>
  <c r="O140" i="7"/>
  <c r="N140" i="7"/>
  <c r="K140" i="7"/>
  <c r="J140" i="7"/>
  <c r="G140" i="7"/>
  <c r="F140" i="7"/>
  <c r="P140" i="7"/>
  <c r="L140" i="7"/>
  <c r="H140" i="7"/>
  <c r="D140" i="7"/>
  <c r="C140" i="7" s="1"/>
  <c r="BX139" i="7"/>
  <c r="BW139" i="7"/>
  <c r="BF139" i="7"/>
  <c r="BE139" i="7" s="1"/>
  <c r="S139" i="7"/>
  <c r="O139" i="7"/>
  <c r="K139" i="7"/>
  <c r="G139" i="7"/>
  <c r="AN139" i="7"/>
  <c r="AM139" i="7" s="1"/>
  <c r="T139" i="7"/>
  <c r="P139" i="7"/>
  <c r="L139" i="7"/>
  <c r="H139" i="7"/>
  <c r="V139" i="7"/>
  <c r="U139" i="7" s="1"/>
  <c r="R139" i="7"/>
  <c r="N139" i="7"/>
  <c r="J139" i="7"/>
  <c r="F139" i="7"/>
  <c r="D139" i="7" s="1"/>
  <c r="C139" i="7" s="1"/>
  <c r="J138" i="7"/>
  <c r="BX138" i="7"/>
  <c r="BW138" i="7" s="1"/>
  <c r="BF138" i="7"/>
  <c r="BE138" i="7" s="1"/>
  <c r="AN138" i="7"/>
  <c r="AM138" i="7" s="1"/>
  <c r="S138" i="7"/>
  <c r="O138" i="7"/>
  <c r="K138" i="7"/>
  <c r="G138" i="7"/>
  <c r="V138" i="7"/>
  <c r="U138" i="7" s="1"/>
  <c r="R138" i="7"/>
  <c r="Q138" i="7"/>
  <c r="M138" i="7"/>
  <c r="I138" i="7"/>
  <c r="E138" i="7"/>
  <c r="Q137" i="7"/>
  <c r="M137" i="7"/>
  <c r="I137" i="7"/>
  <c r="E137" i="7"/>
  <c r="BX137" i="7"/>
  <c r="BW137" i="7" s="1"/>
  <c r="BF137" i="7"/>
  <c r="BE137" i="7" s="1"/>
  <c r="AN137" i="7"/>
  <c r="AM137" i="7" s="1"/>
  <c r="S137" i="7"/>
  <c r="R137" i="7"/>
  <c r="O137" i="7"/>
  <c r="N137" i="7"/>
  <c r="K137" i="7"/>
  <c r="J137" i="7"/>
  <c r="G137" i="7"/>
  <c r="V137" i="7"/>
  <c r="U137" i="7"/>
  <c r="T137" i="7"/>
  <c r="P137" i="7"/>
  <c r="L137" i="7"/>
  <c r="H137" i="7"/>
  <c r="BX136" i="7"/>
  <c r="BW136" i="7"/>
  <c r="BF136" i="7"/>
  <c r="BE136" i="7" s="1"/>
  <c r="S136" i="7"/>
  <c r="O136" i="7"/>
  <c r="K136" i="7"/>
  <c r="G136" i="7"/>
  <c r="AN136" i="7"/>
  <c r="AM136" i="7" s="1"/>
  <c r="T136" i="7"/>
  <c r="P136" i="7"/>
  <c r="L136" i="7"/>
  <c r="H136" i="7"/>
  <c r="V136" i="7"/>
  <c r="U136" i="7" s="1"/>
  <c r="R136" i="7"/>
  <c r="N136" i="7"/>
  <c r="J136" i="7"/>
  <c r="F136" i="7"/>
  <c r="D136" i="7" s="1"/>
  <c r="C136" i="7" s="1"/>
  <c r="BX135" i="7"/>
  <c r="BW135" i="7" s="1"/>
  <c r="BF135" i="7"/>
  <c r="BE135" i="7" s="1"/>
  <c r="N135" i="7"/>
  <c r="AN135" i="7"/>
  <c r="AM135" i="7" s="1"/>
  <c r="S135" i="7"/>
  <c r="O135" i="7"/>
  <c r="K135" i="7"/>
  <c r="G135" i="7"/>
  <c r="V135" i="7"/>
  <c r="U135" i="7" s="1"/>
  <c r="R135" i="7"/>
  <c r="Q135" i="7"/>
  <c r="M135" i="7"/>
  <c r="J135" i="7"/>
  <c r="I135" i="7"/>
  <c r="E135" i="7"/>
  <c r="H134" i="7"/>
  <c r="BX134" i="7"/>
  <c r="BW134" i="7" s="1"/>
  <c r="BF134" i="7"/>
  <c r="BE134" i="7" s="1"/>
  <c r="T134" i="7"/>
  <c r="L134" i="7"/>
  <c r="AN134" i="7"/>
  <c r="AM134" i="7" s="1"/>
  <c r="R134" i="7"/>
  <c r="Q134" i="7"/>
  <c r="N134" i="7"/>
  <c r="M134" i="7"/>
  <c r="J134" i="7"/>
  <c r="I134" i="7"/>
  <c r="E134" i="7"/>
  <c r="S134" i="7"/>
  <c r="P134" i="7"/>
  <c r="O134" i="7"/>
  <c r="K134" i="7"/>
  <c r="G134" i="7"/>
  <c r="O133" i="7"/>
  <c r="G133" i="7"/>
  <c r="BX133" i="7"/>
  <c r="BW133" i="7" s="1"/>
  <c r="BF133" i="7"/>
  <c r="BE133" i="7" s="1"/>
  <c r="AN133" i="7"/>
  <c r="AM133" i="7"/>
  <c r="T133" i="7"/>
  <c r="Q133" i="7"/>
  <c r="P133" i="7"/>
  <c r="M133" i="7"/>
  <c r="L133" i="7"/>
  <c r="I133" i="7"/>
  <c r="H133" i="7"/>
  <c r="E133" i="7"/>
  <c r="V133" i="7"/>
  <c r="U133" i="7" s="1"/>
  <c r="R133" i="7"/>
  <c r="N133" i="7"/>
  <c r="J133" i="7"/>
  <c r="F133" i="7"/>
  <c r="D133" i="7" s="1"/>
  <c r="C133" i="7" s="1"/>
  <c r="BX132" i="7"/>
  <c r="BW132" i="7" s="1"/>
  <c r="BF132" i="7"/>
  <c r="BE132" i="7"/>
  <c r="M132" i="7"/>
  <c r="E132" i="7"/>
  <c r="AN132" i="7"/>
  <c r="AM132" i="7" s="1"/>
  <c r="S132" i="7"/>
  <c r="R132" i="7"/>
  <c r="O132" i="7"/>
  <c r="N132" i="7"/>
  <c r="K132" i="7"/>
  <c r="J132" i="7"/>
  <c r="G132" i="7"/>
  <c r="T132" i="7"/>
  <c r="Q132" i="7"/>
  <c r="P132" i="7"/>
  <c r="L132" i="7"/>
  <c r="I132" i="7"/>
  <c r="H132" i="7"/>
  <c r="P131" i="7"/>
  <c r="H131" i="7"/>
  <c r="BX131" i="7"/>
  <c r="BW131" i="7" s="1"/>
  <c r="BF131" i="7"/>
  <c r="BE131" i="7" s="1"/>
  <c r="S131" i="7"/>
  <c r="O131" i="7"/>
  <c r="K131" i="7"/>
  <c r="G131" i="7"/>
  <c r="AN131" i="7"/>
  <c r="AM131" i="7"/>
  <c r="Q131" i="7"/>
  <c r="M131" i="7"/>
  <c r="I131" i="7"/>
  <c r="V131" i="7"/>
  <c r="U131" i="7" s="1"/>
  <c r="E131" i="7"/>
  <c r="T131" i="7"/>
  <c r="L131" i="7"/>
  <c r="F131" i="7"/>
  <c r="BX130" i="7"/>
  <c r="BW130" i="7" s="1"/>
  <c r="BF130" i="7"/>
  <c r="BE130" i="7" s="1"/>
  <c r="N130" i="7"/>
  <c r="M130" i="7"/>
  <c r="AN130" i="7"/>
  <c r="AM130" i="7" s="1"/>
  <c r="T130" i="7"/>
  <c r="S130" i="7"/>
  <c r="R130" i="7"/>
  <c r="P130" i="7"/>
  <c r="O130" i="7"/>
  <c r="L130" i="7"/>
  <c r="K130" i="7"/>
  <c r="H130" i="7"/>
  <c r="G130" i="7"/>
  <c r="V130" i="7"/>
  <c r="U130" i="7" s="1"/>
  <c r="Q130" i="7"/>
  <c r="J130" i="7"/>
  <c r="I130" i="7"/>
  <c r="F130" i="7"/>
  <c r="E130" i="7"/>
  <c r="T129" i="7"/>
  <c r="P129" i="7"/>
  <c r="H129" i="7"/>
  <c r="BX129" i="7"/>
  <c r="BW129" i="7" s="1"/>
  <c r="BF129" i="7"/>
  <c r="BE129" i="7" s="1"/>
  <c r="O129" i="7"/>
  <c r="K129" i="7"/>
  <c r="AN129" i="7"/>
  <c r="AM129" i="7"/>
  <c r="M129" i="7"/>
  <c r="I129" i="7"/>
  <c r="E129" i="7"/>
  <c r="Q129" i="7"/>
  <c r="L129" i="7"/>
  <c r="G129" i="7"/>
  <c r="BX128" i="7"/>
  <c r="BW128" i="7"/>
  <c r="I128" i="7"/>
  <c r="E128" i="7"/>
  <c r="BF128" i="7"/>
  <c r="BE128" i="7" s="1"/>
  <c r="R128" i="7"/>
  <c r="O128" i="7"/>
  <c r="N128" i="7"/>
  <c r="M128" i="7"/>
  <c r="K128" i="7"/>
  <c r="AN128" i="7"/>
  <c r="AM128" i="7" s="1"/>
  <c r="T128" i="7"/>
  <c r="S128" i="7"/>
  <c r="P128" i="7"/>
  <c r="L128" i="7"/>
  <c r="H128" i="7"/>
  <c r="G128" i="7"/>
  <c r="V128" i="7"/>
  <c r="U128" i="7" s="1"/>
  <c r="Q128" i="7"/>
  <c r="J128" i="7"/>
  <c r="F128" i="7"/>
  <c r="D128" i="7" s="1"/>
  <c r="BX127" i="7"/>
  <c r="BW127" i="7" s="1"/>
  <c r="BF127" i="7"/>
  <c r="BE127" i="7" s="1"/>
  <c r="AN127" i="7"/>
  <c r="AM127" i="7" s="1"/>
  <c r="S127" i="7"/>
  <c r="O127" i="7"/>
  <c r="K127" i="7"/>
  <c r="G127" i="7"/>
  <c r="V127" i="7"/>
  <c r="U127" i="7" s="1"/>
  <c r="R127" i="7"/>
  <c r="Q127" i="7"/>
  <c r="N127" i="7"/>
  <c r="M127" i="7"/>
  <c r="J127" i="7"/>
  <c r="I127" i="7"/>
  <c r="F127" i="7"/>
  <c r="E127" i="7"/>
  <c r="BX126" i="7"/>
  <c r="BW126" i="7" s="1"/>
  <c r="BF126" i="7"/>
  <c r="BE126" i="7" s="1"/>
  <c r="T126" i="7"/>
  <c r="P126" i="7"/>
  <c r="L126" i="7"/>
  <c r="H126" i="7"/>
  <c r="AN126" i="7"/>
  <c r="AM126" i="7" s="1"/>
  <c r="Q126" i="7"/>
  <c r="M126" i="7"/>
  <c r="I126" i="7"/>
  <c r="E126" i="7"/>
  <c r="S126" i="7"/>
  <c r="O126" i="7"/>
  <c r="K126" i="7"/>
  <c r="G126" i="7"/>
  <c r="BX125" i="7"/>
  <c r="BW125" i="7" s="1"/>
  <c r="BF125" i="7"/>
  <c r="BE125" i="7" s="1"/>
  <c r="AN125" i="7"/>
  <c r="AM125" i="7"/>
  <c r="T125" i="7"/>
  <c r="Q125" i="7"/>
  <c r="P125" i="7"/>
  <c r="M125" i="7"/>
  <c r="L125" i="7"/>
  <c r="I125" i="7"/>
  <c r="H125" i="7"/>
  <c r="E125" i="7"/>
  <c r="V125" i="7"/>
  <c r="U125" i="7" s="1"/>
  <c r="S125" i="7"/>
  <c r="R125" i="7"/>
  <c r="O125" i="7"/>
  <c r="N125" i="7"/>
  <c r="K125" i="7"/>
  <c r="J125" i="7"/>
  <c r="G125" i="7"/>
  <c r="F125" i="7"/>
  <c r="D125" i="7" s="1"/>
  <c r="C125" i="7"/>
  <c r="BX124" i="7"/>
  <c r="BW124" i="7" s="1"/>
  <c r="BF124" i="7"/>
  <c r="BE124" i="7"/>
  <c r="M124" i="7"/>
  <c r="I124" i="7"/>
  <c r="E124" i="7"/>
  <c r="AN124" i="7"/>
  <c r="AM124" i="7" s="1"/>
  <c r="R124" i="7"/>
  <c r="N124" i="7"/>
  <c r="J124" i="7"/>
  <c r="V124" i="7"/>
  <c r="U124" i="7" s="1"/>
  <c r="T124" i="7"/>
  <c r="Q124" i="7"/>
  <c r="P124" i="7"/>
  <c r="L124" i="7"/>
  <c r="H124" i="7"/>
  <c r="BX123" i="7"/>
  <c r="BW123" i="7" s="1"/>
  <c r="BF123" i="7"/>
  <c r="BE123" i="7" s="1"/>
  <c r="T123" i="7"/>
  <c r="P123" i="7"/>
  <c r="L123" i="7"/>
  <c r="H123" i="7"/>
  <c r="AN123" i="7"/>
  <c r="AM123" i="7" s="1"/>
  <c r="Q123" i="7"/>
  <c r="M123" i="7"/>
  <c r="I123" i="7"/>
  <c r="E123" i="7"/>
  <c r="S123" i="7"/>
  <c r="O123" i="7"/>
  <c r="K123" i="7"/>
  <c r="G123" i="7"/>
  <c r="N122" i="7"/>
  <c r="BF122" i="7"/>
  <c r="BE122" i="7" s="1"/>
  <c r="AN122" i="7"/>
  <c r="AM122" i="7" s="1"/>
  <c r="S122" i="7"/>
  <c r="O122" i="7"/>
  <c r="K122" i="7"/>
  <c r="G122" i="7"/>
  <c r="V122" i="7"/>
  <c r="U122" i="7" s="1"/>
  <c r="R122" i="7"/>
  <c r="Q122" i="7"/>
  <c r="M122" i="7"/>
  <c r="J122" i="7"/>
  <c r="I122" i="7"/>
  <c r="E122" i="7"/>
  <c r="Q121" i="7"/>
  <c r="I121" i="7"/>
  <c r="BX121" i="7"/>
  <c r="BW121" i="7" s="1"/>
  <c r="BF121" i="7"/>
  <c r="BE121" i="7" s="1"/>
  <c r="AN121" i="7"/>
  <c r="AM121" i="7" s="1"/>
  <c r="S121" i="7"/>
  <c r="R121" i="7"/>
  <c r="O121" i="7"/>
  <c r="N121" i="7"/>
  <c r="K121" i="7"/>
  <c r="J121" i="7"/>
  <c r="G121" i="7"/>
  <c r="V121" i="7"/>
  <c r="U121" i="7"/>
  <c r="T121" i="7"/>
  <c r="P121" i="7"/>
  <c r="M121" i="7"/>
  <c r="L121" i="7"/>
  <c r="H121" i="7"/>
  <c r="E121" i="7"/>
  <c r="BX120" i="7"/>
  <c r="BW120" i="7"/>
  <c r="BF120" i="7"/>
  <c r="BE120" i="7" s="1"/>
  <c r="S120" i="7"/>
  <c r="O120" i="7"/>
  <c r="K120" i="7"/>
  <c r="G120" i="7"/>
  <c r="AN120" i="7"/>
  <c r="AM120" i="7" s="1"/>
  <c r="T120" i="7"/>
  <c r="P120" i="7"/>
  <c r="L120" i="7"/>
  <c r="H120" i="7"/>
  <c r="V120" i="7"/>
  <c r="U120" i="7" s="1"/>
  <c r="R120" i="7"/>
  <c r="N120" i="7"/>
  <c r="J120" i="7"/>
  <c r="F120" i="7"/>
  <c r="D120" i="7" s="1"/>
  <c r="C120" i="7" s="1"/>
  <c r="N119" i="7"/>
  <c r="BF119" i="7"/>
  <c r="BE119" i="7" s="1"/>
  <c r="AN119" i="7"/>
  <c r="AM119" i="7" s="1"/>
  <c r="S119" i="7"/>
  <c r="O119" i="7"/>
  <c r="K119" i="7"/>
  <c r="G119" i="7"/>
  <c r="V119" i="7"/>
  <c r="U119" i="7" s="1"/>
  <c r="R119" i="7"/>
  <c r="Q119" i="7"/>
  <c r="M119" i="7"/>
  <c r="J119" i="7"/>
  <c r="I119" i="7"/>
  <c r="E119" i="7"/>
  <c r="Q118" i="7"/>
  <c r="P118" i="7"/>
  <c r="M118" i="7"/>
  <c r="I118" i="7"/>
  <c r="H118" i="7"/>
  <c r="E118" i="7"/>
  <c r="BX118" i="7"/>
  <c r="BW118" i="7" s="1"/>
  <c r="BF118" i="7"/>
  <c r="BE118" i="7" s="1"/>
  <c r="AN118" i="7"/>
  <c r="AM118" i="7" s="1"/>
  <c r="S118" i="7"/>
  <c r="O118" i="7"/>
  <c r="K118" i="7"/>
  <c r="G118" i="7"/>
  <c r="T118" i="7"/>
  <c r="L118" i="7"/>
  <c r="BX117" i="7"/>
  <c r="BW117" i="7" s="1"/>
  <c r="BF117" i="7"/>
  <c r="BE117" i="7" s="1"/>
  <c r="T117" i="7"/>
  <c r="S117" i="7"/>
  <c r="P117" i="7"/>
  <c r="L117" i="7"/>
  <c r="K117" i="7"/>
  <c r="AN117" i="7"/>
  <c r="AM117" i="7" s="1"/>
  <c r="R117" i="7"/>
  <c r="Q117" i="7"/>
  <c r="N117" i="7"/>
  <c r="M117" i="7"/>
  <c r="J117" i="7"/>
  <c r="I117" i="7"/>
  <c r="E117" i="7"/>
  <c r="O117" i="7"/>
  <c r="H117" i="7"/>
  <c r="G117" i="7"/>
  <c r="BX116" i="7"/>
  <c r="BW116" i="7"/>
  <c r="BF116" i="7"/>
  <c r="BE116" i="7" s="1"/>
  <c r="R116" i="7"/>
  <c r="N116" i="7"/>
  <c r="J116" i="7"/>
  <c r="V116" i="7"/>
  <c r="U116" i="7" s="1"/>
  <c r="S116" i="7"/>
  <c r="O116" i="7"/>
  <c r="K116" i="7"/>
  <c r="G116" i="7"/>
  <c r="R115" i="7"/>
  <c r="J115" i="7"/>
  <c r="I115" i="7"/>
  <c r="BX115" i="7"/>
  <c r="BW115" i="7" s="1"/>
  <c r="L115" i="7"/>
  <c r="BF115" i="7"/>
  <c r="BE115" i="7" s="1"/>
  <c r="AN115" i="7"/>
  <c r="AM115" i="7" s="1"/>
  <c r="T115" i="7"/>
  <c r="S115" i="7"/>
  <c r="O115" i="7"/>
  <c r="K115" i="7"/>
  <c r="G115" i="7"/>
  <c r="V115" i="7"/>
  <c r="U115" i="7"/>
  <c r="Q115" i="7"/>
  <c r="P115" i="7"/>
  <c r="M115" i="7"/>
  <c r="H115" i="7"/>
  <c r="E115" i="7"/>
  <c r="T114" i="7"/>
  <c r="BX114" i="7"/>
  <c r="BW114" i="7" s="1"/>
  <c r="J114" i="7"/>
  <c r="S114" i="7"/>
  <c r="O114" i="7"/>
  <c r="N114" i="7"/>
  <c r="K114" i="7"/>
  <c r="AN114" i="7"/>
  <c r="AM114" i="7"/>
  <c r="Q114" i="7"/>
  <c r="M114" i="7"/>
  <c r="I114" i="7"/>
  <c r="E114" i="7"/>
  <c r="V114" i="7"/>
  <c r="U114" i="7" s="1"/>
  <c r="R114" i="7"/>
  <c r="L114" i="7"/>
  <c r="G114" i="7"/>
  <c r="BX113" i="7"/>
  <c r="BW113" i="7"/>
  <c r="BF113" i="7"/>
  <c r="BE113" i="7" s="1"/>
  <c r="N113" i="7"/>
  <c r="AN113" i="7"/>
  <c r="AM113" i="7"/>
  <c r="S113" i="7"/>
  <c r="Q113" i="7"/>
  <c r="M113" i="7"/>
  <c r="K113" i="7"/>
  <c r="I113" i="7"/>
  <c r="E113" i="7"/>
  <c r="V113" i="7"/>
  <c r="U113" i="7"/>
  <c r="R113" i="7"/>
  <c r="O113" i="7"/>
  <c r="J113" i="7"/>
  <c r="G113" i="7"/>
  <c r="Q112" i="7"/>
  <c r="M112" i="7"/>
  <c r="I112" i="7"/>
  <c r="E112" i="7"/>
  <c r="BX112" i="7"/>
  <c r="BW112" i="7" s="1"/>
  <c r="R112" i="7"/>
  <c r="J112" i="7"/>
  <c r="BF112" i="7"/>
  <c r="BE112" i="7" s="1"/>
  <c r="P112" i="7"/>
  <c r="N112" i="7"/>
  <c r="L112" i="7"/>
  <c r="F112" i="7"/>
  <c r="AN112" i="7"/>
  <c r="AM112" i="7" s="1"/>
  <c r="T112" i="7"/>
  <c r="S112" i="7"/>
  <c r="O112" i="7"/>
  <c r="K112" i="7"/>
  <c r="G112" i="7"/>
  <c r="V112" i="7"/>
  <c r="U112" i="7"/>
  <c r="H112" i="7"/>
  <c r="M111" i="7"/>
  <c r="E111" i="7"/>
  <c r="BX111" i="7"/>
  <c r="BW111" i="7"/>
  <c r="K111" i="7"/>
  <c r="G111" i="7"/>
  <c r="BF111" i="7"/>
  <c r="BE111" i="7" s="1"/>
  <c r="T111" i="7"/>
  <c r="P111" i="7"/>
  <c r="O111" i="7"/>
  <c r="L111" i="7"/>
  <c r="H111" i="7"/>
  <c r="AN111" i="7"/>
  <c r="AM111" i="7" s="1"/>
  <c r="R111" i="7"/>
  <c r="N111" i="7"/>
  <c r="J111" i="7"/>
  <c r="I111" i="7"/>
  <c r="S111" i="7"/>
  <c r="Q110" i="7"/>
  <c r="M110" i="7"/>
  <c r="I110" i="7"/>
  <c r="E110" i="7"/>
  <c r="BX110" i="7"/>
  <c r="BW110" i="7"/>
  <c r="BF110" i="7"/>
  <c r="BE110" i="7" s="1"/>
  <c r="AN110" i="7"/>
  <c r="AM110" i="7"/>
  <c r="R110" i="7"/>
  <c r="N110" i="7"/>
  <c r="J110" i="7"/>
  <c r="V110" i="7"/>
  <c r="U110" i="7" s="1"/>
  <c r="T110" i="7"/>
  <c r="P110" i="7"/>
  <c r="L110" i="7"/>
  <c r="H110" i="7"/>
  <c r="BX109" i="7"/>
  <c r="BW109" i="7" s="1"/>
  <c r="BF109" i="7"/>
  <c r="BE109" i="7" s="1"/>
  <c r="T109" i="7"/>
  <c r="P109" i="7"/>
  <c r="L109" i="7"/>
  <c r="H109" i="7"/>
  <c r="AN109" i="7"/>
  <c r="AM109" i="7" s="1"/>
  <c r="Q109" i="7"/>
  <c r="M109" i="7"/>
  <c r="I109" i="7"/>
  <c r="E109" i="7"/>
  <c r="S109" i="7"/>
  <c r="O109" i="7"/>
  <c r="K109" i="7"/>
  <c r="G109" i="7"/>
  <c r="BX108" i="7"/>
  <c r="BW108" i="7" s="1"/>
  <c r="BF108" i="7"/>
  <c r="BE108" i="7"/>
  <c r="AN108" i="7"/>
  <c r="AM108" i="7"/>
  <c r="T108" i="7"/>
  <c r="Q108" i="7"/>
  <c r="P108" i="7"/>
  <c r="M108" i="7"/>
  <c r="L108" i="7"/>
  <c r="I108" i="7"/>
  <c r="H108" i="7"/>
  <c r="E108" i="7"/>
  <c r="V108" i="7"/>
  <c r="U108" i="7"/>
  <c r="S108" i="7"/>
  <c r="R108" i="7"/>
  <c r="O108" i="7"/>
  <c r="N108" i="7"/>
  <c r="K108" i="7"/>
  <c r="J108" i="7"/>
  <c r="G108" i="7"/>
  <c r="F108" i="7"/>
  <c r="BX107" i="7"/>
  <c r="BW107" i="7" s="1"/>
  <c r="BF107" i="7"/>
  <c r="BE107" i="7" s="1"/>
  <c r="R107" i="7"/>
  <c r="N107" i="7"/>
  <c r="J107" i="7"/>
  <c r="S107" i="7"/>
  <c r="O107" i="7"/>
  <c r="K107" i="7"/>
  <c r="G107" i="7"/>
  <c r="V107" i="7"/>
  <c r="U107" i="7" s="1"/>
  <c r="Q107" i="7"/>
  <c r="M107" i="7"/>
  <c r="I107" i="7"/>
  <c r="E107" i="7"/>
  <c r="BX106" i="7"/>
  <c r="BW106" i="7"/>
  <c r="BF106" i="7"/>
  <c r="BE106" i="7" s="1"/>
  <c r="Q106" i="7"/>
  <c r="I106" i="7"/>
  <c r="AN106" i="7"/>
  <c r="AM106" i="7"/>
  <c r="S106" i="7"/>
  <c r="R106" i="7"/>
  <c r="O106" i="7"/>
  <c r="N106" i="7"/>
  <c r="K106" i="7"/>
  <c r="J106" i="7"/>
  <c r="G106" i="7"/>
  <c r="V106" i="7"/>
  <c r="U106" i="7"/>
  <c r="T106" i="7"/>
  <c r="P106" i="7"/>
  <c r="M106" i="7"/>
  <c r="L106" i="7"/>
  <c r="H106" i="7"/>
  <c r="E106" i="7"/>
  <c r="BX105" i="7"/>
  <c r="BW105" i="7" s="1"/>
  <c r="BF105" i="7"/>
  <c r="BE105" i="7" s="1"/>
  <c r="AN105" i="7"/>
  <c r="AM105" i="7" s="1"/>
  <c r="Q105" i="7"/>
  <c r="M105" i="7"/>
  <c r="I105" i="7"/>
  <c r="E105" i="7"/>
  <c r="T105" i="7"/>
  <c r="S105" i="7"/>
  <c r="P105" i="7"/>
  <c r="O105" i="7"/>
  <c r="L105" i="7"/>
  <c r="K105" i="7"/>
  <c r="H105" i="7"/>
  <c r="G105" i="7"/>
  <c r="BX104" i="7"/>
  <c r="BW104" i="7"/>
  <c r="BF104" i="7"/>
  <c r="BE104" i="7" s="1"/>
  <c r="S104" i="7"/>
  <c r="O104" i="7"/>
  <c r="K104" i="7"/>
  <c r="G104" i="7"/>
  <c r="AN104" i="7"/>
  <c r="AM104" i="7" s="1"/>
  <c r="T104" i="7"/>
  <c r="P104" i="7"/>
  <c r="L104" i="7"/>
  <c r="H104" i="7"/>
  <c r="V104" i="7"/>
  <c r="U104" i="7" s="1"/>
  <c r="R104" i="7"/>
  <c r="N104" i="7"/>
  <c r="J104" i="7"/>
  <c r="F104" i="7"/>
  <c r="D104" i="7" s="1"/>
  <c r="C104" i="7" s="1"/>
  <c r="BX103" i="7"/>
  <c r="BW103" i="7" s="1"/>
  <c r="BF103" i="7"/>
  <c r="BE103" i="7" s="1"/>
  <c r="AN103" i="7"/>
  <c r="AM103" i="7" s="1"/>
  <c r="S103" i="7"/>
  <c r="O103" i="7"/>
  <c r="K103" i="7"/>
  <c r="G103" i="7"/>
  <c r="V103" i="7"/>
  <c r="U103" i="7" s="1"/>
  <c r="R103" i="7"/>
  <c r="Q103" i="7"/>
  <c r="M103" i="7"/>
  <c r="J103" i="7"/>
  <c r="I103" i="7"/>
  <c r="E103" i="7"/>
  <c r="Q102" i="7"/>
  <c r="I102" i="7"/>
  <c r="BX102" i="7"/>
  <c r="BW102" i="7" s="1"/>
  <c r="BF102" i="7"/>
  <c r="BE102" i="7" s="1"/>
  <c r="AN102" i="7"/>
  <c r="AM102" i="7" s="1"/>
  <c r="S102" i="7"/>
  <c r="R102" i="7"/>
  <c r="O102" i="7"/>
  <c r="N102" i="7"/>
  <c r="K102" i="7"/>
  <c r="J102" i="7"/>
  <c r="G102" i="7"/>
  <c r="V102" i="7"/>
  <c r="U102" i="7"/>
  <c r="T102" i="7"/>
  <c r="P102" i="7"/>
  <c r="M102" i="7"/>
  <c r="L102" i="7"/>
  <c r="H102" i="7"/>
  <c r="E102" i="7"/>
  <c r="BX101" i="7"/>
  <c r="BW101" i="7" s="1"/>
  <c r="BF101" i="7"/>
  <c r="BE101" i="7" s="1"/>
  <c r="T101" i="7"/>
  <c r="L101" i="7"/>
  <c r="AN101" i="7"/>
  <c r="AM101" i="7" s="1"/>
  <c r="Q101" i="7"/>
  <c r="M101" i="7"/>
  <c r="I101" i="7"/>
  <c r="E101" i="7"/>
  <c r="S101" i="7"/>
  <c r="P101" i="7"/>
  <c r="O101" i="7"/>
  <c r="K101" i="7"/>
  <c r="H101" i="7"/>
  <c r="G101" i="7"/>
  <c r="O100" i="7"/>
  <c r="G100" i="7"/>
  <c r="BX100" i="7"/>
  <c r="BW100" i="7"/>
  <c r="BF100" i="7"/>
  <c r="BE100" i="7" s="1"/>
  <c r="AN100" i="7"/>
  <c r="AM100" i="7" s="1"/>
  <c r="T100" i="7"/>
  <c r="P100" i="7"/>
  <c r="L100" i="7"/>
  <c r="H100" i="7"/>
  <c r="V100" i="7"/>
  <c r="U100" i="7" s="1"/>
  <c r="S100" i="7"/>
  <c r="R100" i="7"/>
  <c r="N100" i="7"/>
  <c r="K100" i="7"/>
  <c r="J100" i="7"/>
  <c r="F100" i="7"/>
  <c r="D100" i="7" s="1"/>
  <c r="C100" i="7"/>
  <c r="BX99" i="7"/>
  <c r="BW99" i="7" s="1"/>
  <c r="BF99" i="7"/>
  <c r="BE99" i="7" s="1"/>
  <c r="R99" i="7"/>
  <c r="N99" i="7"/>
  <c r="J99" i="7"/>
  <c r="S99" i="7"/>
  <c r="O99" i="7"/>
  <c r="K99" i="7"/>
  <c r="G99" i="7"/>
  <c r="V99" i="7"/>
  <c r="U99" i="7" s="1"/>
  <c r="Q99" i="7"/>
  <c r="M99" i="7"/>
  <c r="I99" i="7"/>
  <c r="E99" i="7"/>
  <c r="BX98" i="7"/>
  <c r="BW98" i="7" s="1"/>
  <c r="BF98" i="7"/>
  <c r="BE98" i="7"/>
  <c r="M98" i="7"/>
  <c r="E98" i="7"/>
  <c r="AN98" i="7"/>
  <c r="AM98" i="7" s="1"/>
  <c r="S98" i="7"/>
  <c r="R98" i="7"/>
  <c r="O98" i="7"/>
  <c r="N98" i="7"/>
  <c r="K98" i="7"/>
  <c r="J98" i="7"/>
  <c r="G98" i="7"/>
  <c r="V98" i="7"/>
  <c r="U98" i="7" s="1"/>
  <c r="T98" i="7"/>
  <c r="Q98" i="7"/>
  <c r="P98" i="7"/>
  <c r="L98" i="7"/>
  <c r="I98" i="7"/>
  <c r="H98" i="7"/>
  <c r="O97" i="7"/>
  <c r="G97" i="7"/>
  <c r="BX97" i="7"/>
  <c r="BW97" i="7"/>
  <c r="BF97" i="7"/>
  <c r="BE97" i="7" s="1"/>
  <c r="AN97" i="7"/>
  <c r="AM97" i="7" s="1"/>
  <c r="T97" i="7"/>
  <c r="P97" i="7"/>
  <c r="L97" i="7"/>
  <c r="H97" i="7"/>
  <c r="V97" i="7"/>
  <c r="U97" i="7" s="1"/>
  <c r="S97" i="7"/>
  <c r="R97" i="7"/>
  <c r="N97" i="7"/>
  <c r="K97" i="7"/>
  <c r="J97" i="7"/>
  <c r="F97" i="7"/>
  <c r="D97" i="7" s="1"/>
  <c r="C97" i="7"/>
  <c r="BX96" i="7"/>
  <c r="BW96" i="7" s="1"/>
  <c r="BF96" i="7"/>
  <c r="BE96" i="7" s="1"/>
  <c r="R96" i="7"/>
  <c r="N96" i="7"/>
  <c r="J96" i="7"/>
  <c r="S96" i="7"/>
  <c r="O96" i="7"/>
  <c r="K96" i="7"/>
  <c r="G96" i="7"/>
  <c r="V96" i="7"/>
  <c r="U96" i="7" s="1"/>
  <c r="Q96" i="7"/>
  <c r="M96" i="7"/>
  <c r="I96" i="7"/>
  <c r="E96" i="7"/>
  <c r="O95" i="7"/>
  <c r="G95" i="7"/>
  <c r="BX95" i="7"/>
  <c r="BW95" i="7"/>
  <c r="BF95" i="7"/>
  <c r="BE95" i="7" s="1"/>
  <c r="T95" i="7"/>
  <c r="L95" i="7"/>
  <c r="AN95" i="7"/>
  <c r="AM95" i="7" s="1"/>
  <c r="R95" i="7"/>
  <c r="N95" i="7"/>
  <c r="J95" i="7"/>
  <c r="S95" i="7"/>
  <c r="P95" i="7"/>
  <c r="K95" i="7"/>
  <c r="H95" i="7"/>
  <c r="BX94" i="7"/>
  <c r="BW94" i="7"/>
  <c r="BF94" i="7"/>
  <c r="BE94" i="7" s="1"/>
  <c r="S94" i="7"/>
  <c r="R94" i="7"/>
  <c r="O94" i="7"/>
  <c r="K94" i="7"/>
  <c r="J94" i="7"/>
  <c r="G94" i="7"/>
  <c r="AN94" i="7"/>
  <c r="AM94" i="7" s="1"/>
  <c r="T94" i="7"/>
  <c r="P94" i="7"/>
  <c r="L94" i="7"/>
  <c r="H94" i="7"/>
  <c r="V94" i="7"/>
  <c r="U94" i="7" s="1"/>
  <c r="N94" i="7"/>
  <c r="F94" i="7"/>
  <c r="R93" i="7"/>
  <c r="J93" i="7"/>
  <c r="BX93" i="7"/>
  <c r="BW93" i="7" s="1"/>
  <c r="BF93" i="7"/>
  <c r="BE93" i="7"/>
  <c r="Q93" i="7"/>
  <c r="M93" i="7"/>
  <c r="I93" i="7"/>
  <c r="AN93" i="7"/>
  <c r="AM93" i="7" s="1"/>
  <c r="E93" i="7"/>
  <c r="T93" i="7"/>
  <c r="P93" i="7"/>
  <c r="L93" i="7"/>
  <c r="H93" i="7"/>
  <c r="V93" i="7"/>
  <c r="U93" i="7" s="1"/>
  <c r="N93" i="7"/>
  <c r="F93" i="7"/>
  <c r="P92" i="7"/>
  <c r="L92" i="7"/>
  <c r="H92" i="7"/>
  <c r="BX92" i="7"/>
  <c r="BW92" i="7" s="1"/>
  <c r="BF92" i="7"/>
  <c r="BE92" i="7"/>
  <c r="M92" i="7"/>
  <c r="E92" i="7"/>
  <c r="AN92" i="7"/>
  <c r="AM92" i="7" s="1"/>
  <c r="S92" i="7"/>
  <c r="R92" i="7"/>
  <c r="O92" i="7"/>
  <c r="N92" i="7"/>
  <c r="K92" i="7"/>
  <c r="J92" i="7"/>
  <c r="G92" i="7"/>
  <c r="T92" i="7"/>
  <c r="Q92" i="7"/>
  <c r="I92" i="7"/>
  <c r="BX91" i="7"/>
  <c r="BW91" i="7"/>
  <c r="I91" i="7"/>
  <c r="BF91" i="7"/>
  <c r="BE91" i="7" s="1"/>
  <c r="R91" i="7"/>
  <c r="O91" i="7"/>
  <c r="N91" i="7"/>
  <c r="M91" i="7"/>
  <c r="K91" i="7"/>
  <c r="AN91" i="7"/>
  <c r="AM91" i="7" s="1"/>
  <c r="T91" i="7"/>
  <c r="S91" i="7"/>
  <c r="P91" i="7"/>
  <c r="L91" i="7"/>
  <c r="H91" i="7"/>
  <c r="G91" i="7"/>
  <c r="V91" i="7"/>
  <c r="U91" i="7" s="1"/>
  <c r="Q91" i="7"/>
  <c r="J91" i="7"/>
  <c r="F91" i="7"/>
  <c r="D91" i="7" s="1"/>
  <c r="C91" i="7" s="1"/>
  <c r="E91" i="7"/>
  <c r="BX90" i="7"/>
  <c r="BW90" i="7" s="1"/>
  <c r="BF90" i="7"/>
  <c r="BE90" i="7" s="1"/>
  <c r="N90" i="7"/>
  <c r="M90" i="7"/>
  <c r="AN90" i="7"/>
  <c r="AM90" i="7" s="1"/>
  <c r="T90" i="7"/>
  <c r="S90" i="7"/>
  <c r="R90" i="7"/>
  <c r="P90" i="7"/>
  <c r="O90" i="7"/>
  <c r="L90" i="7"/>
  <c r="K90" i="7"/>
  <c r="H90" i="7"/>
  <c r="G90" i="7"/>
  <c r="V90" i="7"/>
  <c r="U90" i="7" s="1"/>
  <c r="Q90" i="7"/>
  <c r="J90" i="7"/>
  <c r="I90" i="7"/>
  <c r="F90" i="7"/>
  <c r="E90" i="7"/>
  <c r="T89" i="7"/>
  <c r="P89" i="7"/>
  <c r="H89" i="7"/>
  <c r="BX89" i="7"/>
  <c r="BW89" i="7" s="1"/>
  <c r="BF89" i="7"/>
  <c r="BE89" i="7" s="1"/>
  <c r="O89" i="7"/>
  <c r="K89" i="7"/>
  <c r="AN89" i="7"/>
  <c r="AM89" i="7"/>
  <c r="M89" i="7"/>
  <c r="I89" i="7"/>
  <c r="E89" i="7"/>
  <c r="Q89" i="7"/>
  <c r="L89" i="7"/>
  <c r="G89" i="7"/>
  <c r="P88" i="7"/>
  <c r="BX88" i="7"/>
  <c r="BW88" i="7" s="1"/>
  <c r="S88" i="7"/>
  <c r="O88" i="7"/>
  <c r="N88" i="7"/>
  <c r="K88" i="7"/>
  <c r="J88" i="7"/>
  <c r="AN88" i="7"/>
  <c r="AM88" i="7" s="1"/>
  <c r="Q88" i="7"/>
  <c r="M88" i="7"/>
  <c r="I88" i="7"/>
  <c r="E88" i="7"/>
  <c r="V88" i="7"/>
  <c r="U88" i="7" s="1"/>
  <c r="R88" i="7"/>
  <c r="L88" i="7"/>
  <c r="G88" i="7"/>
  <c r="BX87" i="7"/>
  <c r="BW87" i="7"/>
  <c r="BF87" i="7"/>
  <c r="BE87" i="7" s="1"/>
  <c r="O87" i="7"/>
  <c r="N87" i="7"/>
  <c r="AN87" i="7"/>
  <c r="AM87" i="7"/>
  <c r="T87" i="7"/>
  <c r="S87" i="7"/>
  <c r="Q87" i="7"/>
  <c r="P87" i="7"/>
  <c r="M87" i="7"/>
  <c r="L87" i="7"/>
  <c r="I87" i="7"/>
  <c r="H87" i="7"/>
  <c r="E87" i="7"/>
  <c r="V87" i="7"/>
  <c r="U87" i="7" s="1"/>
  <c r="R87" i="7"/>
  <c r="K87" i="7"/>
  <c r="J87" i="7"/>
  <c r="G87" i="7"/>
  <c r="F87" i="7"/>
  <c r="D87" i="7" s="1"/>
  <c r="Q86" i="7"/>
  <c r="M86" i="7"/>
  <c r="I86" i="7"/>
  <c r="E86" i="7"/>
  <c r="BX86" i="7"/>
  <c r="BW86" i="7" s="1"/>
  <c r="J86" i="7"/>
  <c r="N86" i="7"/>
  <c r="L86" i="7"/>
  <c r="AN86" i="7"/>
  <c r="AM86" i="7" s="1"/>
  <c r="S86" i="7"/>
  <c r="O86" i="7"/>
  <c r="K86" i="7"/>
  <c r="G86" i="7"/>
  <c r="V86" i="7"/>
  <c r="U86" i="7" s="1"/>
  <c r="R86" i="7"/>
  <c r="H86" i="7"/>
  <c r="Q85" i="7"/>
  <c r="BX85" i="7"/>
  <c r="BW85" i="7" s="1"/>
  <c r="G85" i="7"/>
  <c r="BF85" i="7"/>
  <c r="BE85" i="7" s="1"/>
  <c r="T85" i="7"/>
  <c r="P85" i="7"/>
  <c r="O85" i="7"/>
  <c r="L85" i="7"/>
  <c r="K85" i="7"/>
  <c r="AN85" i="7"/>
  <c r="AM85" i="7" s="1"/>
  <c r="R85" i="7"/>
  <c r="N85" i="7"/>
  <c r="J85" i="7"/>
  <c r="S85" i="7"/>
  <c r="M85" i="7"/>
  <c r="H85" i="7"/>
  <c r="BX84" i="7"/>
  <c r="BW84" i="7" s="1"/>
  <c r="BF84" i="7"/>
  <c r="BE84" i="7"/>
  <c r="M84" i="7"/>
  <c r="E84" i="7"/>
  <c r="AN84" i="7"/>
  <c r="AM84" i="7" s="1"/>
  <c r="S84" i="7"/>
  <c r="R84" i="7"/>
  <c r="O84" i="7"/>
  <c r="N84" i="7"/>
  <c r="K84" i="7"/>
  <c r="J84" i="7"/>
  <c r="G84" i="7"/>
  <c r="V84" i="7"/>
  <c r="U84" i="7" s="1"/>
  <c r="T84" i="7"/>
  <c r="Q84" i="7"/>
  <c r="P84" i="7"/>
  <c r="L84" i="7"/>
  <c r="I84" i="7"/>
  <c r="H84" i="7"/>
  <c r="T83" i="7"/>
  <c r="L83" i="7"/>
  <c r="H83" i="7"/>
  <c r="BX83" i="7"/>
  <c r="BW83" i="7" s="1"/>
  <c r="BF83" i="7"/>
  <c r="BE83" i="7" s="1"/>
  <c r="AN83" i="7"/>
  <c r="AM83" i="7" s="1"/>
  <c r="R83" i="7"/>
  <c r="Q83" i="7"/>
  <c r="N83" i="7"/>
  <c r="M83" i="7"/>
  <c r="J83" i="7"/>
  <c r="I83" i="7"/>
  <c r="E83" i="7"/>
  <c r="S83" i="7"/>
  <c r="P83" i="7"/>
  <c r="O83" i="7"/>
  <c r="K83" i="7"/>
  <c r="G83" i="7"/>
  <c r="O82" i="7"/>
  <c r="G82" i="7"/>
  <c r="BX82" i="7"/>
  <c r="BW82" i="7" s="1"/>
  <c r="BF82" i="7"/>
  <c r="BE82" i="7" s="1"/>
  <c r="AN82" i="7"/>
  <c r="AM82" i="7"/>
  <c r="T82" i="7"/>
  <c r="Q82" i="7"/>
  <c r="P82" i="7"/>
  <c r="M82" i="7"/>
  <c r="L82" i="7"/>
  <c r="I82" i="7"/>
  <c r="H82" i="7"/>
  <c r="E82" i="7"/>
  <c r="V82" i="7"/>
  <c r="U82" i="7" s="1"/>
  <c r="R82" i="7"/>
  <c r="N82" i="7"/>
  <c r="J82" i="7"/>
  <c r="F82" i="7"/>
  <c r="D82" i="7" s="1"/>
  <c r="C82" i="7" s="1"/>
  <c r="BX81" i="7"/>
  <c r="BW81" i="7" s="1"/>
  <c r="BF81" i="7"/>
  <c r="BE81" i="7" s="1"/>
  <c r="AN81" i="7"/>
  <c r="AM81" i="7" s="1"/>
  <c r="S81" i="7"/>
  <c r="O81" i="7"/>
  <c r="K81" i="7"/>
  <c r="G81" i="7"/>
  <c r="V81" i="7"/>
  <c r="U81" i="7" s="1"/>
  <c r="R81" i="7"/>
  <c r="Q81" i="7"/>
  <c r="N81" i="7"/>
  <c r="M81" i="7"/>
  <c r="J81" i="7"/>
  <c r="I81" i="7"/>
  <c r="F81" i="7"/>
  <c r="E81" i="7"/>
  <c r="BX80" i="7"/>
  <c r="BW80" i="7" s="1"/>
  <c r="BF80" i="7"/>
  <c r="BE80" i="7" s="1"/>
  <c r="AN80" i="7"/>
  <c r="AM80" i="7" s="1"/>
  <c r="R80" i="7"/>
  <c r="Q80" i="7"/>
  <c r="N80" i="7"/>
  <c r="M80" i="7"/>
  <c r="J80" i="7"/>
  <c r="I80" i="7"/>
  <c r="E80" i="7"/>
  <c r="T80" i="7"/>
  <c r="S80" i="7"/>
  <c r="P80" i="7"/>
  <c r="O80" i="7"/>
  <c r="L80" i="7"/>
  <c r="K80" i="7"/>
  <c r="H80" i="7"/>
  <c r="G80" i="7"/>
  <c r="BX79" i="7"/>
  <c r="BW79" i="7"/>
  <c r="BF79" i="7"/>
  <c r="BE79" i="7" s="1"/>
  <c r="S79" i="7"/>
  <c r="O79" i="7"/>
  <c r="K79" i="7"/>
  <c r="G79" i="7"/>
  <c r="AN79" i="7"/>
  <c r="AM79" i="7" s="1"/>
  <c r="T79" i="7"/>
  <c r="P79" i="7"/>
  <c r="L79" i="7"/>
  <c r="H79" i="7"/>
  <c r="V79" i="7"/>
  <c r="U79" i="7" s="1"/>
  <c r="R79" i="7"/>
  <c r="N79" i="7"/>
  <c r="J79" i="7"/>
  <c r="F79" i="7"/>
  <c r="D79" i="7" s="1"/>
  <c r="C79" i="7" s="1"/>
  <c r="N78" i="7"/>
  <c r="BF78" i="7"/>
  <c r="BE78" i="7" s="1"/>
  <c r="AN78" i="7"/>
  <c r="AM78" i="7" s="1"/>
  <c r="S78" i="7"/>
  <c r="O78" i="7"/>
  <c r="K78" i="7"/>
  <c r="G78" i="7"/>
  <c r="V78" i="7"/>
  <c r="U78" i="7" s="1"/>
  <c r="R78" i="7"/>
  <c r="Q78" i="7"/>
  <c r="M78" i="7"/>
  <c r="J78" i="7"/>
  <c r="I78" i="7"/>
  <c r="E78" i="7"/>
  <c r="T77" i="7"/>
  <c r="P77" i="7"/>
  <c r="H77" i="7"/>
  <c r="BF77" i="7"/>
  <c r="BE77" i="7" s="1"/>
  <c r="AN77" i="7"/>
  <c r="AM77" i="7" s="1"/>
  <c r="R77" i="7"/>
  <c r="Q77" i="7"/>
  <c r="N77" i="7"/>
  <c r="M77" i="7"/>
  <c r="J77" i="7"/>
  <c r="I77" i="7"/>
  <c r="E77" i="7"/>
  <c r="S77" i="7"/>
  <c r="O77" i="7"/>
  <c r="K77" i="7"/>
  <c r="G77" i="7"/>
  <c r="O76" i="7"/>
  <c r="G76" i="7"/>
  <c r="BX76" i="7"/>
  <c r="BW76" i="7" s="1"/>
  <c r="BF76" i="7"/>
  <c r="BE76" i="7" s="1"/>
  <c r="AN76" i="7"/>
  <c r="AM76" i="7"/>
  <c r="T76" i="7"/>
  <c r="Q76" i="7"/>
  <c r="P76" i="7"/>
  <c r="M76" i="7"/>
  <c r="L76" i="7"/>
  <c r="I76" i="7"/>
  <c r="H76" i="7"/>
  <c r="E76" i="7"/>
  <c r="V76" i="7"/>
  <c r="U76" i="7" s="1"/>
  <c r="R76" i="7"/>
  <c r="N76" i="7"/>
  <c r="J76" i="7"/>
  <c r="F76" i="7"/>
  <c r="D76" i="7" s="1"/>
  <c r="C76" i="7" s="1"/>
  <c r="BX75" i="7"/>
  <c r="BW75" i="7" s="1"/>
  <c r="BF75" i="7"/>
  <c r="BE75" i="7"/>
  <c r="M75" i="7"/>
  <c r="E75" i="7"/>
  <c r="AN75" i="7"/>
  <c r="AM75" i="7" s="1"/>
  <c r="S75" i="7"/>
  <c r="R75" i="7"/>
  <c r="O75" i="7"/>
  <c r="N75" i="7"/>
  <c r="K75" i="7"/>
  <c r="J75" i="7"/>
  <c r="G75" i="7"/>
  <c r="V75" i="7"/>
  <c r="U75" i="7" s="1"/>
  <c r="T75" i="7"/>
  <c r="Q75" i="7"/>
  <c r="P75" i="7"/>
  <c r="L75" i="7"/>
  <c r="I75" i="7"/>
  <c r="H75" i="7"/>
  <c r="P74" i="7"/>
  <c r="H74" i="7"/>
  <c r="BF74" i="7"/>
  <c r="BE74" i="7" s="1"/>
  <c r="AN74" i="7"/>
  <c r="AM74" i="7" s="1"/>
  <c r="R74" i="7"/>
  <c r="Q74" i="7"/>
  <c r="N74" i="7"/>
  <c r="M74" i="7"/>
  <c r="J74" i="7"/>
  <c r="I74" i="7"/>
  <c r="E74" i="7"/>
  <c r="S74" i="7"/>
  <c r="O74" i="7"/>
  <c r="K74" i="7"/>
  <c r="G74" i="7"/>
  <c r="O73" i="7"/>
  <c r="G73" i="7"/>
  <c r="BX73" i="7"/>
  <c r="BW73" i="7" s="1"/>
  <c r="BF73" i="7"/>
  <c r="BE73" i="7" s="1"/>
  <c r="AN73" i="7"/>
  <c r="AM73" i="7"/>
  <c r="T73" i="7"/>
  <c r="Q73" i="7"/>
  <c r="P73" i="7"/>
  <c r="M73" i="7"/>
  <c r="L73" i="7"/>
  <c r="I73" i="7"/>
  <c r="H73" i="7"/>
  <c r="E73" i="7"/>
  <c r="V73" i="7"/>
  <c r="U73" i="7" s="1"/>
  <c r="R73" i="7"/>
  <c r="N73" i="7"/>
  <c r="J73" i="7"/>
  <c r="F73" i="7"/>
  <c r="D73" i="7" s="1"/>
  <c r="C73" i="7" s="1"/>
  <c r="BX72" i="7"/>
  <c r="BW72" i="7" s="1"/>
  <c r="BF72" i="7"/>
  <c r="BE72" i="7" s="1"/>
  <c r="AN72" i="7"/>
  <c r="AM72" i="7" s="1"/>
  <c r="S72" i="7"/>
  <c r="O72" i="7"/>
  <c r="K72" i="7"/>
  <c r="G72" i="7"/>
  <c r="V72" i="7"/>
  <c r="U72" i="7" s="1"/>
  <c r="R72" i="7"/>
  <c r="Q72" i="7"/>
  <c r="N72" i="7"/>
  <c r="M72" i="7"/>
  <c r="J72" i="7"/>
  <c r="I72" i="7"/>
  <c r="F72" i="7"/>
  <c r="E72" i="7"/>
  <c r="BX71" i="7"/>
  <c r="BW71" i="7" s="1"/>
  <c r="BF71" i="7"/>
  <c r="BE71" i="7"/>
  <c r="M71" i="7"/>
  <c r="E71" i="7"/>
  <c r="AN71" i="7"/>
  <c r="AM71" i="7" s="1"/>
  <c r="R71" i="7"/>
  <c r="N71" i="7"/>
  <c r="J71" i="7"/>
  <c r="V71" i="7"/>
  <c r="U71" i="7" s="1"/>
  <c r="T71" i="7"/>
  <c r="Q71" i="7"/>
  <c r="P71" i="7"/>
  <c r="L71" i="7"/>
  <c r="I71" i="7"/>
  <c r="H71" i="7"/>
  <c r="BX70" i="7"/>
  <c r="BW70" i="7" s="1"/>
  <c r="BF70" i="7"/>
  <c r="BE70" i="7" s="1"/>
  <c r="T70" i="7"/>
  <c r="P70" i="7"/>
  <c r="L70" i="7"/>
  <c r="H70" i="7"/>
  <c r="AN70" i="7"/>
  <c r="AM70" i="7" s="1"/>
  <c r="Q70" i="7"/>
  <c r="M70" i="7"/>
  <c r="I70" i="7"/>
  <c r="E70" i="7"/>
  <c r="S70" i="7"/>
  <c r="O70" i="7"/>
  <c r="K70" i="7"/>
  <c r="G70" i="7"/>
  <c r="BX69" i="7"/>
  <c r="BW69" i="7" s="1"/>
  <c r="BF69" i="7"/>
  <c r="BE69" i="7" s="1"/>
  <c r="S69" i="7"/>
  <c r="K69" i="7"/>
  <c r="AN69" i="7"/>
  <c r="AM69" i="7"/>
  <c r="T69" i="7"/>
  <c r="Q69" i="7"/>
  <c r="P69" i="7"/>
  <c r="M69" i="7"/>
  <c r="L69" i="7"/>
  <c r="I69" i="7"/>
  <c r="H69" i="7"/>
  <c r="E69" i="7"/>
  <c r="V69" i="7"/>
  <c r="U69" i="7" s="1"/>
  <c r="R69" i="7"/>
  <c r="O69" i="7"/>
  <c r="N69" i="7"/>
  <c r="J69" i="7"/>
  <c r="G69" i="7"/>
  <c r="F69" i="7"/>
  <c r="D69" i="7" s="1"/>
  <c r="C69" i="7" s="1"/>
  <c r="BX68" i="7"/>
  <c r="BW68" i="7" s="1"/>
  <c r="BF68" i="7"/>
  <c r="BE68" i="7" s="1"/>
  <c r="N68" i="7"/>
  <c r="AN68" i="7"/>
  <c r="AM68" i="7" s="1"/>
  <c r="T68" i="7"/>
  <c r="S68" i="7"/>
  <c r="P68" i="7"/>
  <c r="O68" i="7"/>
  <c r="L68" i="7"/>
  <c r="K68" i="7"/>
  <c r="H68" i="7"/>
  <c r="G68" i="7"/>
  <c r="V68" i="7"/>
  <c r="U68" i="7" s="1"/>
  <c r="R68" i="7"/>
  <c r="Q68" i="7"/>
  <c r="M68" i="7"/>
  <c r="J68" i="7"/>
  <c r="I68" i="7"/>
  <c r="E68" i="7"/>
  <c r="Q67" i="7"/>
  <c r="I67" i="7"/>
  <c r="BX67" i="7"/>
  <c r="BW67" i="7" s="1"/>
  <c r="BF67" i="7"/>
  <c r="BE67" i="7" s="1"/>
  <c r="AN67" i="7"/>
  <c r="AM67" i="7" s="1"/>
  <c r="R67" i="7"/>
  <c r="N67" i="7"/>
  <c r="J67" i="7"/>
  <c r="V67" i="7"/>
  <c r="U67" i="7"/>
  <c r="T67" i="7"/>
  <c r="P67" i="7"/>
  <c r="M67" i="7"/>
  <c r="L67" i="7"/>
  <c r="H67" i="7"/>
  <c r="E67" i="7"/>
  <c r="BX66" i="7"/>
  <c r="BW66" i="7" s="1"/>
  <c r="BF66" i="7"/>
  <c r="BE66" i="7" s="1"/>
  <c r="AN66" i="7"/>
  <c r="AM66" i="7" s="1"/>
  <c r="Q66" i="7"/>
  <c r="M66" i="7"/>
  <c r="I66" i="7"/>
  <c r="E66" i="7"/>
  <c r="T66" i="7"/>
  <c r="S66" i="7"/>
  <c r="P66" i="7"/>
  <c r="O66" i="7"/>
  <c r="L66" i="7"/>
  <c r="K66" i="7"/>
  <c r="H66" i="7"/>
  <c r="G66" i="7"/>
  <c r="BX65" i="7"/>
  <c r="BW65" i="7"/>
  <c r="BF65" i="7"/>
  <c r="BE65" i="7" s="1"/>
  <c r="S65" i="7"/>
  <c r="O65" i="7"/>
  <c r="K65" i="7"/>
  <c r="G65" i="7"/>
  <c r="AN65" i="7"/>
  <c r="AM65" i="7" s="1"/>
  <c r="T65" i="7"/>
  <c r="P65" i="7"/>
  <c r="L65" i="7"/>
  <c r="H65" i="7"/>
  <c r="V65" i="7"/>
  <c r="U65" i="7" s="1"/>
  <c r="R65" i="7"/>
  <c r="N65" i="7"/>
  <c r="J65" i="7"/>
  <c r="F65" i="7"/>
  <c r="D65" i="7" s="1"/>
  <c r="C65" i="7" s="1"/>
  <c r="R64" i="7"/>
  <c r="Q64" i="7"/>
  <c r="J64" i="7"/>
  <c r="I64" i="7"/>
  <c r="BX64" i="7"/>
  <c r="BW64" i="7" s="1"/>
  <c r="BF64" i="7"/>
  <c r="BE64" i="7" s="1"/>
  <c r="AN64" i="7"/>
  <c r="AM64" i="7" s="1"/>
  <c r="T64" i="7"/>
  <c r="S64" i="7"/>
  <c r="P64" i="7"/>
  <c r="O64" i="7"/>
  <c r="L64" i="7"/>
  <c r="K64" i="7"/>
  <c r="H64" i="7"/>
  <c r="G64" i="7"/>
  <c r="V64" i="7"/>
  <c r="U64" i="7" s="1"/>
  <c r="N64" i="7"/>
  <c r="M64" i="7"/>
  <c r="F64" i="7"/>
  <c r="D64" i="7" s="1"/>
  <c r="C64" i="7" s="1"/>
  <c r="E64" i="7"/>
  <c r="BX63" i="7"/>
  <c r="BW63" i="7" s="1"/>
  <c r="BF63" i="7"/>
  <c r="BE63" i="7" s="1"/>
  <c r="T63" i="7"/>
  <c r="S63" i="7"/>
  <c r="L63" i="7"/>
  <c r="K63" i="7"/>
  <c r="AN63" i="7"/>
  <c r="AM63" i="7" s="1"/>
  <c r="R63" i="7"/>
  <c r="Q63" i="7"/>
  <c r="N63" i="7"/>
  <c r="M63" i="7"/>
  <c r="J63" i="7"/>
  <c r="I63" i="7"/>
  <c r="E63" i="7"/>
  <c r="P63" i="7"/>
  <c r="O63" i="7"/>
  <c r="H63" i="7"/>
  <c r="G63" i="7"/>
  <c r="O62" i="7"/>
  <c r="G62" i="7"/>
  <c r="BX62" i="7"/>
  <c r="BW62" i="7"/>
  <c r="BF62" i="7"/>
  <c r="BE62" i="7" s="1"/>
  <c r="R62" i="7"/>
  <c r="N62" i="7"/>
  <c r="J62" i="7"/>
  <c r="V62" i="7"/>
  <c r="U62" i="7" s="1"/>
  <c r="S62" i="7"/>
  <c r="K62" i="7"/>
  <c r="R61" i="7"/>
  <c r="Q61" i="7"/>
  <c r="J61" i="7"/>
  <c r="I61" i="7"/>
  <c r="BX61" i="7"/>
  <c r="BW61" i="7" s="1"/>
  <c r="BF61" i="7"/>
  <c r="BE61" i="7" s="1"/>
  <c r="AN61" i="7"/>
  <c r="AM61" i="7" s="1"/>
  <c r="T61" i="7"/>
  <c r="S61" i="7"/>
  <c r="P61" i="7"/>
  <c r="O61" i="7"/>
  <c r="L61" i="7"/>
  <c r="K61" i="7"/>
  <c r="H61" i="7"/>
  <c r="G61" i="7"/>
  <c r="V61" i="7"/>
  <c r="U61" i="7" s="1"/>
  <c r="N61" i="7"/>
  <c r="M61" i="7"/>
  <c r="E61" i="7"/>
  <c r="BX60" i="7"/>
  <c r="BW60" i="7" s="1"/>
  <c r="BF60" i="7"/>
  <c r="BE60" i="7" s="1"/>
  <c r="T60" i="7"/>
  <c r="S60" i="7"/>
  <c r="P60" i="7"/>
  <c r="L60" i="7"/>
  <c r="K60" i="7"/>
  <c r="AN60" i="7"/>
  <c r="AM60" i="7" s="1"/>
  <c r="R60" i="7"/>
  <c r="Q60" i="7"/>
  <c r="N60" i="7"/>
  <c r="M60" i="7"/>
  <c r="J60" i="7"/>
  <c r="I60" i="7"/>
  <c r="E60" i="7"/>
  <c r="O60" i="7"/>
  <c r="H60" i="7"/>
  <c r="G60" i="7"/>
  <c r="BX59" i="7"/>
  <c r="BW59" i="7"/>
  <c r="I59" i="7"/>
  <c r="E59" i="7"/>
  <c r="BF59" i="7"/>
  <c r="BE59" i="7" s="1"/>
  <c r="R59" i="7"/>
  <c r="O59" i="7"/>
  <c r="N59" i="7"/>
  <c r="K59" i="7"/>
  <c r="AN59" i="7"/>
  <c r="AM59" i="7" s="1"/>
  <c r="T59" i="7"/>
  <c r="S59" i="7"/>
  <c r="P59" i="7"/>
  <c r="L59" i="7"/>
  <c r="H59" i="7"/>
  <c r="G59" i="7"/>
  <c r="Q59" i="7"/>
  <c r="J59" i="7"/>
  <c r="F59" i="7"/>
  <c r="D59" i="7" s="1"/>
  <c r="C59" i="7" s="1"/>
  <c r="BX58" i="7"/>
  <c r="BW58" i="7" s="1"/>
  <c r="BF58" i="7"/>
  <c r="BE58" i="7" s="1"/>
  <c r="N58" i="7"/>
  <c r="M58" i="7"/>
  <c r="AN58" i="7"/>
  <c r="AM58" i="7" s="1"/>
  <c r="S58" i="7"/>
  <c r="R58" i="7"/>
  <c r="O58" i="7"/>
  <c r="K58" i="7"/>
  <c r="G58" i="7"/>
  <c r="V58" i="7"/>
  <c r="U58" i="7" s="1"/>
  <c r="Q58" i="7"/>
  <c r="L58" i="7"/>
  <c r="J58" i="7"/>
  <c r="I58" i="7"/>
  <c r="F58" i="7"/>
  <c r="E58" i="7"/>
  <c r="T57" i="7"/>
  <c r="P57" i="7"/>
  <c r="H57" i="7"/>
  <c r="BX57" i="7"/>
  <c r="BW57" i="7" s="1"/>
  <c r="BF57" i="7"/>
  <c r="BE57" i="7" s="1"/>
  <c r="O57" i="7"/>
  <c r="K57" i="7"/>
  <c r="G57" i="7"/>
  <c r="AN57" i="7"/>
  <c r="AM57" i="7"/>
  <c r="Q57" i="7"/>
  <c r="M57" i="7"/>
  <c r="I57" i="7"/>
  <c r="E57" i="7"/>
  <c r="L57" i="7"/>
  <c r="P56" i="7"/>
  <c r="BX56" i="7"/>
  <c r="BW56" i="7" s="1"/>
  <c r="S56" i="7"/>
  <c r="O56" i="7"/>
  <c r="N56" i="7"/>
  <c r="K56" i="7"/>
  <c r="J56" i="7"/>
  <c r="AN56" i="7"/>
  <c r="AM56" i="7"/>
  <c r="Q56" i="7"/>
  <c r="M56" i="7"/>
  <c r="I56" i="7"/>
  <c r="E56" i="7"/>
  <c r="V56" i="7"/>
  <c r="U56" i="7" s="1"/>
  <c r="R56" i="7"/>
  <c r="L56" i="7"/>
  <c r="G56" i="7"/>
  <c r="BX55" i="7"/>
  <c r="BW55" i="7" s="1"/>
  <c r="BF55" i="7"/>
  <c r="BE55" i="7" s="1"/>
  <c r="N55" i="7"/>
  <c r="M55" i="7"/>
  <c r="AN55" i="7"/>
  <c r="AM55" i="7" s="1"/>
  <c r="T55" i="7"/>
  <c r="S55" i="7"/>
  <c r="R55" i="7"/>
  <c r="P55" i="7"/>
  <c r="O55" i="7"/>
  <c r="L55" i="7"/>
  <c r="K55" i="7"/>
  <c r="H55" i="7"/>
  <c r="G55" i="7"/>
  <c r="Q55" i="7"/>
  <c r="J55" i="7"/>
  <c r="I55" i="7"/>
  <c r="F55" i="7"/>
  <c r="E55" i="7"/>
  <c r="T54" i="7"/>
  <c r="P54" i="7"/>
  <c r="H54" i="7"/>
  <c r="BX54" i="7"/>
  <c r="BW54" i="7" s="1"/>
  <c r="BF54" i="7"/>
  <c r="BE54" i="7" s="1"/>
  <c r="O54" i="7"/>
  <c r="K54" i="7"/>
  <c r="AN54" i="7"/>
  <c r="AM54" i="7"/>
  <c r="Q54" i="7"/>
  <c r="M54" i="7"/>
  <c r="I54" i="7"/>
  <c r="E54" i="7"/>
  <c r="L54" i="7"/>
  <c r="G54" i="7"/>
  <c r="P53" i="7"/>
  <c r="BX53" i="7"/>
  <c r="BW53" i="7" s="1"/>
  <c r="S53" i="7"/>
  <c r="O53" i="7"/>
  <c r="N53" i="7"/>
  <c r="K53" i="7"/>
  <c r="J53" i="7"/>
  <c r="AN53" i="7"/>
  <c r="AM53" i="7" s="1"/>
  <c r="Q53" i="7"/>
  <c r="M53" i="7"/>
  <c r="I53" i="7"/>
  <c r="E53" i="7"/>
  <c r="V53" i="7"/>
  <c r="U53" i="7" s="1"/>
  <c r="R53" i="7"/>
  <c r="L53" i="7"/>
  <c r="G53" i="7"/>
  <c r="BX52" i="7"/>
  <c r="BW52" i="7"/>
  <c r="BF52" i="7"/>
  <c r="BE52" i="7" s="1"/>
  <c r="T52" i="7"/>
  <c r="L52" i="7"/>
  <c r="AN52" i="7"/>
  <c r="AM52" i="7" s="1"/>
  <c r="R52" i="7"/>
  <c r="Q52" i="7"/>
  <c r="N52" i="7"/>
  <c r="M52" i="7"/>
  <c r="J52" i="7"/>
  <c r="I52" i="7"/>
  <c r="E52" i="7"/>
  <c r="S52" i="7"/>
  <c r="P52" i="7"/>
  <c r="O52" i="7"/>
  <c r="K52" i="7"/>
  <c r="H52" i="7"/>
  <c r="G52" i="7"/>
  <c r="O51" i="7"/>
  <c r="G51" i="7"/>
  <c r="BX51" i="7"/>
  <c r="BW51" i="7" s="1"/>
  <c r="BF51" i="7"/>
  <c r="BE51" i="7" s="1"/>
  <c r="S51" i="7"/>
  <c r="K51" i="7"/>
  <c r="AN51" i="7"/>
  <c r="AM51" i="7"/>
  <c r="T51" i="7"/>
  <c r="Q51" i="7"/>
  <c r="P51" i="7"/>
  <c r="M51" i="7"/>
  <c r="L51" i="7"/>
  <c r="I51" i="7"/>
  <c r="H51" i="7"/>
  <c r="E51" i="7"/>
  <c r="V51" i="7"/>
  <c r="U51" i="7" s="1"/>
  <c r="R51" i="7"/>
  <c r="N51" i="7"/>
  <c r="J51" i="7"/>
  <c r="F51" i="7"/>
  <c r="D51" i="7" s="1"/>
  <c r="C51" i="7" s="1"/>
  <c r="BX50" i="7"/>
  <c r="BW50" i="7" s="1"/>
  <c r="BF50" i="7"/>
  <c r="BE50" i="7"/>
  <c r="M50" i="7"/>
  <c r="E50" i="7"/>
  <c r="AN50" i="7"/>
  <c r="AM50" i="7" s="1"/>
  <c r="S50" i="7"/>
  <c r="R50" i="7"/>
  <c r="O50" i="7"/>
  <c r="N50" i="7"/>
  <c r="K50" i="7"/>
  <c r="J50" i="7"/>
  <c r="G50" i="7"/>
  <c r="V50" i="7"/>
  <c r="U50" i="7" s="1"/>
  <c r="T50" i="7"/>
  <c r="Q50" i="7"/>
  <c r="P50" i="7"/>
  <c r="L50" i="7"/>
  <c r="I50" i="7"/>
  <c r="H50" i="7"/>
  <c r="BX49" i="7"/>
  <c r="BW49" i="7" s="1"/>
  <c r="BF49" i="7"/>
  <c r="BE49" i="7" s="1"/>
  <c r="T49" i="7"/>
  <c r="L49" i="7"/>
  <c r="AN49" i="7"/>
  <c r="AM49" i="7" s="1"/>
  <c r="R49" i="7"/>
  <c r="Q49" i="7"/>
  <c r="N49" i="7"/>
  <c r="M49" i="7"/>
  <c r="J49" i="7"/>
  <c r="I49" i="7"/>
  <c r="E49" i="7"/>
  <c r="S49" i="7"/>
  <c r="P49" i="7"/>
  <c r="O49" i="7"/>
  <c r="K49" i="7"/>
  <c r="H49" i="7"/>
  <c r="G49" i="7"/>
  <c r="BX48" i="7"/>
  <c r="BW48" i="7" s="1"/>
  <c r="BF48" i="7"/>
  <c r="BE48" i="7" s="1"/>
  <c r="N48" i="7"/>
  <c r="AN48" i="7"/>
  <c r="AM48" i="7" s="1"/>
  <c r="T48" i="7"/>
  <c r="S48" i="7"/>
  <c r="P48" i="7"/>
  <c r="O48" i="7"/>
  <c r="L48" i="7"/>
  <c r="K48" i="7"/>
  <c r="H48" i="7"/>
  <c r="G48" i="7"/>
  <c r="R48" i="7"/>
  <c r="Q48" i="7"/>
  <c r="M48" i="7"/>
  <c r="J48" i="7"/>
  <c r="I48" i="7"/>
  <c r="E48" i="7"/>
  <c r="Q47" i="7"/>
  <c r="I47" i="7"/>
  <c r="BX47" i="7"/>
  <c r="BW47" i="7" s="1"/>
  <c r="BF47" i="7"/>
  <c r="BE47" i="7" s="1"/>
  <c r="AN47" i="7"/>
  <c r="AM47" i="7" s="1"/>
  <c r="R47" i="7"/>
  <c r="N47" i="7"/>
  <c r="J47" i="7"/>
  <c r="V47" i="7"/>
  <c r="U47" i="7"/>
  <c r="T47" i="7"/>
  <c r="P47" i="7"/>
  <c r="M47" i="7"/>
  <c r="L47" i="7"/>
  <c r="H47" i="7"/>
  <c r="E47" i="7"/>
  <c r="BX46" i="7"/>
  <c r="BW46" i="7" s="1"/>
  <c r="BF46" i="7"/>
  <c r="BE46" i="7" s="1"/>
  <c r="AN46" i="7"/>
  <c r="AM46" i="7" s="1"/>
  <c r="Q46" i="7"/>
  <c r="M46" i="7"/>
  <c r="I46" i="7"/>
  <c r="E46" i="7"/>
  <c r="T46" i="7"/>
  <c r="S46" i="7"/>
  <c r="P46" i="7"/>
  <c r="O46" i="7"/>
  <c r="L46" i="7"/>
  <c r="K46" i="7"/>
  <c r="H46" i="7"/>
  <c r="G46" i="7"/>
  <c r="BX45" i="7"/>
  <c r="BW45" i="7"/>
  <c r="BF45" i="7"/>
  <c r="BE45" i="7" s="1"/>
  <c r="S45" i="7"/>
  <c r="O45" i="7"/>
  <c r="K45" i="7"/>
  <c r="G45" i="7"/>
  <c r="AN45" i="7"/>
  <c r="AM45" i="7" s="1"/>
  <c r="T45" i="7"/>
  <c r="P45" i="7"/>
  <c r="L45" i="7"/>
  <c r="H45" i="7"/>
  <c r="V45" i="7"/>
  <c r="U45" i="7" s="1"/>
  <c r="R45" i="7"/>
  <c r="N45" i="7"/>
  <c r="J45" i="7"/>
  <c r="F45" i="7"/>
  <c r="D45" i="7" s="1"/>
  <c r="C45" i="7" s="1"/>
  <c r="BX44" i="7"/>
  <c r="BW44" i="7" s="1"/>
  <c r="BF44" i="7"/>
  <c r="BE44" i="7" s="1"/>
  <c r="N44" i="7"/>
  <c r="AN44" i="7"/>
  <c r="AM44" i="7" s="1"/>
  <c r="S44" i="7"/>
  <c r="O44" i="7"/>
  <c r="K44" i="7"/>
  <c r="G44" i="7"/>
  <c r="V44" i="7"/>
  <c r="U44" i="7" s="1"/>
  <c r="R44" i="7"/>
  <c r="Q44" i="7"/>
  <c r="M44" i="7"/>
  <c r="J44" i="7"/>
  <c r="I44" i="7"/>
  <c r="E44" i="7"/>
  <c r="Q43" i="7"/>
  <c r="I43" i="7"/>
  <c r="BX43" i="7"/>
  <c r="BW43" i="7" s="1"/>
  <c r="BF43" i="7"/>
  <c r="BE43" i="7" s="1"/>
  <c r="AN43" i="7"/>
  <c r="AM43" i="7" s="1"/>
  <c r="S43" i="7"/>
  <c r="R43" i="7"/>
  <c r="O43" i="7"/>
  <c r="N43" i="7"/>
  <c r="K43" i="7"/>
  <c r="J43" i="7"/>
  <c r="G43" i="7"/>
  <c r="V43" i="7"/>
  <c r="U43" i="7"/>
  <c r="T43" i="7"/>
  <c r="P43" i="7"/>
  <c r="M43" i="7"/>
  <c r="L43" i="7"/>
  <c r="H43" i="7"/>
  <c r="E43" i="7"/>
  <c r="BX42" i="7"/>
  <c r="BW42" i="7" s="1"/>
  <c r="BF42" i="7"/>
  <c r="BE42" i="7" s="1"/>
  <c r="T42" i="7"/>
  <c r="L42" i="7"/>
  <c r="AN42" i="7"/>
  <c r="AM42" i="7" s="1"/>
  <c r="Q42" i="7"/>
  <c r="M42" i="7"/>
  <c r="I42" i="7"/>
  <c r="E42" i="7"/>
  <c r="S42" i="7"/>
  <c r="P42" i="7"/>
  <c r="O42" i="7"/>
  <c r="K42" i="7"/>
  <c r="H42" i="7"/>
  <c r="G42" i="7"/>
  <c r="O41" i="7"/>
  <c r="G41" i="7"/>
  <c r="BX41" i="7"/>
  <c r="BW41" i="7"/>
  <c r="BF41" i="7"/>
  <c r="BE41" i="7" s="1"/>
  <c r="AN41" i="7"/>
  <c r="AM41" i="7" s="1"/>
  <c r="T41" i="7"/>
  <c r="P41" i="7"/>
  <c r="L41" i="7"/>
  <c r="H41" i="7"/>
  <c r="V41" i="7"/>
  <c r="U41" i="7" s="1"/>
  <c r="S41" i="7"/>
  <c r="R41" i="7"/>
  <c r="N41" i="7"/>
  <c r="K41" i="7"/>
  <c r="J41" i="7"/>
  <c r="F41" i="7"/>
  <c r="D41" i="7" s="1"/>
  <c r="C41" i="7"/>
  <c r="BX40" i="7"/>
  <c r="BW40" i="7" s="1"/>
  <c r="BF40" i="7"/>
  <c r="BE40" i="7" s="1"/>
  <c r="R40" i="7"/>
  <c r="N40" i="7"/>
  <c r="J40" i="7"/>
  <c r="AN40" i="7"/>
  <c r="AM40" i="7" s="1"/>
  <c r="S40" i="7"/>
  <c r="O40" i="7"/>
  <c r="K40" i="7"/>
  <c r="G40" i="7"/>
  <c r="V40" i="7"/>
  <c r="U40" i="7" s="1"/>
  <c r="Q40" i="7"/>
  <c r="M40" i="7"/>
  <c r="I40" i="7"/>
  <c r="E40" i="7"/>
  <c r="BX39" i="7"/>
  <c r="BW39" i="7" s="1"/>
  <c r="BF39" i="7"/>
  <c r="BE39" i="7"/>
  <c r="M39" i="7"/>
  <c r="E39" i="7"/>
  <c r="AN39" i="7"/>
  <c r="AM39" i="7" s="1"/>
  <c r="S39" i="7"/>
  <c r="R39" i="7"/>
  <c r="O39" i="7"/>
  <c r="N39" i="7"/>
  <c r="K39" i="7"/>
  <c r="J39" i="7"/>
  <c r="G39" i="7"/>
  <c r="V39" i="7"/>
  <c r="U39" i="7" s="1"/>
  <c r="T39" i="7"/>
  <c r="Q39" i="7"/>
  <c r="P39" i="7"/>
  <c r="L39" i="7"/>
  <c r="I39" i="7"/>
  <c r="H39" i="7"/>
  <c r="BX38" i="7"/>
  <c r="BW38" i="7" s="1"/>
  <c r="BF38" i="7"/>
  <c r="BE38" i="7" s="1"/>
  <c r="T38" i="7"/>
  <c r="L38" i="7"/>
  <c r="AN38" i="7"/>
  <c r="AM38" i="7" s="1"/>
  <c r="R38" i="7"/>
  <c r="Q38" i="7"/>
  <c r="N38" i="7"/>
  <c r="M38" i="7"/>
  <c r="J38" i="7"/>
  <c r="I38" i="7"/>
  <c r="E38" i="7"/>
  <c r="S38" i="7"/>
  <c r="P38" i="7"/>
  <c r="O38" i="7"/>
  <c r="K38" i="7"/>
  <c r="H38" i="7"/>
  <c r="G38" i="7"/>
  <c r="O37" i="7"/>
  <c r="G37" i="7"/>
  <c r="BX37" i="7"/>
  <c r="BW37" i="7" s="1"/>
  <c r="BF37" i="7"/>
  <c r="BE37" i="7" s="1"/>
  <c r="S37" i="7"/>
  <c r="K37" i="7"/>
  <c r="AN37" i="7"/>
  <c r="AM37" i="7"/>
  <c r="T37" i="7"/>
  <c r="Q37" i="7"/>
  <c r="P37" i="7"/>
  <c r="M37" i="7"/>
  <c r="L37" i="7"/>
  <c r="I37" i="7"/>
  <c r="H37" i="7"/>
  <c r="E37" i="7"/>
  <c r="V37" i="7"/>
  <c r="U37" i="7" s="1"/>
  <c r="R37" i="7"/>
  <c r="N37" i="7"/>
  <c r="J37" i="7"/>
  <c r="F37" i="7"/>
  <c r="D37" i="7" s="1"/>
  <c r="C37" i="7" s="1"/>
  <c r="R36" i="7"/>
  <c r="J36" i="7"/>
  <c r="BX36" i="7"/>
  <c r="BW36" i="7" s="1"/>
  <c r="BF36" i="7"/>
  <c r="BE36" i="7" s="1"/>
  <c r="M36" i="7"/>
  <c r="AN36" i="7"/>
  <c r="AM36" i="7" s="1"/>
  <c r="E36" i="7"/>
  <c r="S36" i="7"/>
  <c r="O36" i="7"/>
  <c r="K36" i="7"/>
  <c r="G36" i="7"/>
  <c r="V36" i="7"/>
  <c r="U36" i="7" s="1"/>
  <c r="Q36" i="7"/>
  <c r="N36" i="7"/>
  <c r="I36" i="7"/>
  <c r="F36" i="7"/>
  <c r="P35" i="7"/>
  <c r="H35" i="7"/>
  <c r="BF35" i="7"/>
  <c r="BE35" i="7"/>
  <c r="M35" i="7"/>
  <c r="E35" i="7"/>
  <c r="AN35" i="7"/>
  <c r="AM35" i="7" s="1"/>
  <c r="S35" i="7"/>
  <c r="R35" i="7"/>
  <c r="O35" i="7"/>
  <c r="N35" i="7"/>
  <c r="K35" i="7"/>
  <c r="J35" i="7"/>
  <c r="G35" i="7"/>
  <c r="T35" i="7"/>
  <c r="Q35" i="7"/>
  <c r="L35" i="7"/>
  <c r="I35" i="7"/>
  <c r="P34" i="7"/>
  <c r="H34" i="7"/>
  <c r="BX34" i="7"/>
  <c r="BW34" i="7" s="1"/>
  <c r="BF34" i="7"/>
  <c r="BE34" i="7" s="1"/>
  <c r="S34" i="7"/>
  <c r="K34" i="7"/>
  <c r="AN34" i="7"/>
  <c r="AM34" i="7"/>
  <c r="Q34" i="7"/>
  <c r="M34" i="7"/>
  <c r="I34" i="7"/>
  <c r="E34" i="7"/>
  <c r="T34" i="7"/>
  <c r="O34" i="7"/>
  <c r="L34" i="7"/>
  <c r="G34" i="7"/>
  <c r="O33" i="7"/>
  <c r="N33" i="7"/>
  <c r="G33" i="7"/>
  <c r="BX33" i="7"/>
  <c r="BW33" i="7" s="1"/>
  <c r="BF33" i="7"/>
  <c r="BE33" i="7" s="1"/>
  <c r="S33" i="7"/>
  <c r="K33" i="7"/>
  <c r="AN33" i="7"/>
  <c r="AM33" i="7"/>
  <c r="Q33" i="7"/>
  <c r="M33" i="7"/>
  <c r="I33" i="7"/>
  <c r="E33" i="7"/>
  <c r="V33" i="7"/>
  <c r="U33" i="7" s="1"/>
  <c r="R33" i="7"/>
  <c r="J33" i="7"/>
  <c r="Q32" i="7"/>
  <c r="I32" i="7"/>
  <c r="BX32" i="7"/>
  <c r="BW32" i="7" s="1"/>
  <c r="BF32" i="7"/>
  <c r="BE32" i="7" s="1"/>
  <c r="N32" i="7"/>
  <c r="AN32" i="7"/>
  <c r="AM32" i="7" s="1"/>
  <c r="S32" i="7"/>
  <c r="O32" i="7"/>
  <c r="K32" i="7"/>
  <c r="G32" i="7"/>
  <c r="V32" i="7"/>
  <c r="U32" i="7"/>
  <c r="R32" i="7"/>
  <c r="M32" i="7"/>
  <c r="J32" i="7"/>
  <c r="E32" i="7"/>
  <c r="Q31" i="7"/>
  <c r="I31" i="7"/>
  <c r="BX31" i="7"/>
  <c r="BW31" i="7" s="1"/>
  <c r="BF31" i="7"/>
  <c r="BE31" i="7" s="1"/>
  <c r="T31" i="7"/>
  <c r="L31" i="7"/>
  <c r="AN31" i="7"/>
  <c r="AM31" i="7" s="1"/>
  <c r="P31" i="7"/>
  <c r="M31" i="7"/>
  <c r="H31" i="7"/>
  <c r="E31" i="7"/>
  <c r="O30" i="7"/>
  <c r="G30" i="7"/>
  <c r="BX30" i="7"/>
  <c r="BW30" i="7"/>
  <c r="BF30" i="7"/>
  <c r="BE30" i="7" s="1"/>
  <c r="T30" i="7"/>
  <c r="L30" i="7"/>
  <c r="AN30" i="7"/>
  <c r="AM30" i="7" s="1"/>
  <c r="R30" i="7"/>
  <c r="N30" i="7"/>
  <c r="J30" i="7"/>
  <c r="S30" i="7"/>
  <c r="P30" i="7"/>
  <c r="K30" i="7"/>
  <c r="H30" i="7"/>
  <c r="BX29" i="7"/>
  <c r="BW29" i="7"/>
  <c r="M29" i="7"/>
  <c r="I29" i="7"/>
  <c r="BF29" i="7"/>
  <c r="BE29" i="7" s="1"/>
  <c r="S29" i="7"/>
  <c r="R29" i="7"/>
  <c r="O29" i="7"/>
  <c r="N29" i="7"/>
  <c r="G29" i="7"/>
  <c r="AN29" i="7"/>
  <c r="AM29" i="7" s="1"/>
  <c r="T29" i="7"/>
  <c r="P29" i="7"/>
  <c r="L29" i="7"/>
  <c r="H29" i="7"/>
  <c r="Q29" i="7"/>
  <c r="K29" i="7"/>
  <c r="J29" i="7"/>
  <c r="F29" i="7"/>
  <c r="D29" i="7" s="1"/>
  <c r="C29" i="7" s="1"/>
  <c r="E29" i="7"/>
  <c r="BX28" i="7"/>
  <c r="BW28" i="7" s="1"/>
  <c r="BF28" i="7"/>
  <c r="BE28" i="7" s="1"/>
  <c r="N28" i="7"/>
  <c r="M28" i="7"/>
  <c r="AN28" i="7"/>
  <c r="AM28" i="7" s="1"/>
  <c r="T28" i="7"/>
  <c r="S28" i="7"/>
  <c r="R28" i="7"/>
  <c r="P28" i="7"/>
  <c r="O28" i="7"/>
  <c r="K28" i="7"/>
  <c r="V28" i="7"/>
  <c r="U28" i="7" s="1"/>
  <c r="G28" i="7"/>
  <c r="Q28" i="7"/>
  <c r="L28" i="7"/>
  <c r="J28" i="7"/>
  <c r="I28" i="7"/>
  <c r="F28" i="7"/>
  <c r="E28" i="7"/>
  <c r="T27" i="7"/>
  <c r="P27" i="7"/>
  <c r="BX27" i="7"/>
  <c r="BW27" i="7" s="1"/>
  <c r="BF27" i="7"/>
  <c r="BE27" i="7" s="1"/>
  <c r="O27" i="7"/>
  <c r="K27" i="7"/>
  <c r="AN27" i="7"/>
  <c r="AM27" i="7"/>
  <c r="S27" i="7"/>
  <c r="M27" i="7"/>
  <c r="I27" i="7"/>
  <c r="E27" i="7"/>
  <c r="Q27" i="7"/>
  <c r="L27" i="7"/>
  <c r="G27" i="7"/>
  <c r="P26" i="7"/>
  <c r="BX26" i="7"/>
  <c r="BW26" i="7" s="1"/>
  <c r="F26" i="7"/>
  <c r="S26" i="7"/>
  <c r="O26" i="7"/>
  <c r="N26" i="7"/>
  <c r="K26" i="7"/>
  <c r="J26" i="7"/>
  <c r="AN26" i="7"/>
  <c r="AM26" i="7" s="1"/>
  <c r="T26" i="7"/>
  <c r="Q26" i="7"/>
  <c r="M26" i="7"/>
  <c r="I26" i="7"/>
  <c r="H26" i="7"/>
  <c r="E26" i="7"/>
  <c r="V26" i="7"/>
  <c r="U26" i="7" s="1"/>
  <c r="R26" i="7"/>
  <c r="L26" i="7"/>
  <c r="G26" i="7"/>
  <c r="BX25" i="7"/>
  <c r="BW25" i="7"/>
  <c r="BF25" i="7"/>
  <c r="BE25" i="7" s="1"/>
  <c r="O25" i="7"/>
  <c r="N25" i="7"/>
  <c r="AN25" i="7"/>
  <c r="AM25" i="7"/>
  <c r="T25" i="7"/>
  <c r="S25" i="7"/>
  <c r="Q25" i="7"/>
  <c r="P25" i="7"/>
  <c r="L25" i="7"/>
  <c r="I25" i="7"/>
  <c r="H25" i="7"/>
  <c r="E25" i="7"/>
  <c r="V25" i="7"/>
  <c r="U25" i="7" s="1"/>
  <c r="R25" i="7"/>
  <c r="M25" i="7"/>
  <c r="K25" i="7"/>
  <c r="J25" i="7"/>
  <c r="G25" i="7"/>
  <c r="F25" i="7"/>
  <c r="D25" i="7" s="1"/>
  <c r="Q24" i="7"/>
  <c r="I24" i="7"/>
  <c r="E24" i="7"/>
  <c r="BX24" i="7"/>
  <c r="BW24" i="7" s="1"/>
  <c r="J24" i="7"/>
  <c r="F24" i="7"/>
  <c r="D24" i="7" s="1"/>
  <c r="N24" i="7"/>
  <c r="L24" i="7"/>
  <c r="AN24" i="7"/>
  <c r="AM24" i="7" s="1"/>
  <c r="T24" i="7"/>
  <c r="S24" i="7"/>
  <c r="P24" i="7"/>
  <c r="O24" i="7"/>
  <c r="K24" i="7"/>
  <c r="G24" i="7"/>
  <c r="V24" i="7"/>
  <c r="U24" i="7" s="1"/>
  <c r="R24" i="7"/>
  <c r="M24" i="7"/>
  <c r="H24" i="7"/>
  <c r="Q23" i="7"/>
  <c r="BX23" i="7"/>
  <c r="BW23" i="7" s="1"/>
  <c r="G23" i="7"/>
  <c r="BF23" i="7"/>
  <c r="BE23" i="7" s="1"/>
  <c r="T23" i="7"/>
  <c r="P23" i="7"/>
  <c r="O23" i="7"/>
  <c r="L23" i="7"/>
  <c r="K23" i="7"/>
  <c r="AN23" i="7"/>
  <c r="AM23" i="7" s="1"/>
  <c r="R23" i="7"/>
  <c r="N23" i="7"/>
  <c r="J23" i="7"/>
  <c r="I23" i="7"/>
  <c r="E23" i="7"/>
  <c r="S23" i="7"/>
  <c r="M23" i="7"/>
  <c r="H23" i="7"/>
  <c r="BX22" i="7"/>
  <c r="BW22" i="7" s="1"/>
  <c r="BF22" i="7"/>
  <c r="BE22" i="7" s="1"/>
  <c r="P22" i="7"/>
  <c r="O22" i="7"/>
  <c r="L22" i="7"/>
  <c r="K22" i="7"/>
  <c r="AN22" i="7"/>
  <c r="AM22" i="7" s="1"/>
  <c r="T22" i="7"/>
  <c r="R22" i="7"/>
  <c r="Q22" i="7"/>
  <c r="M22" i="7"/>
  <c r="J22" i="7"/>
  <c r="I22" i="7"/>
  <c r="V22" i="7"/>
  <c r="U22" i="7" s="1"/>
  <c r="E22" i="7"/>
  <c r="S22" i="7"/>
  <c r="N22" i="7"/>
  <c r="H22" i="7"/>
  <c r="G22" i="7"/>
  <c r="R21" i="7"/>
  <c r="J21" i="7"/>
  <c r="BX21" i="7"/>
  <c r="BW21" i="7" s="1"/>
  <c r="K21" i="7"/>
  <c r="G21" i="7"/>
  <c r="BF21" i="7"/>
  <c r="BE21" i="7"/>
  <c r="O21" i="7"/>
  <c r="M21" i="7"/>
  <c r="AN21" i="7"/>
  <c r="AM21" i="7"/>
  <c r="T21" i="7"/>
  <c r="Q21" i="7"/>
  <c r="P21" i="7"/>
  <c r="L21" i="7"/>
  <c r="H21" i="7"/>
  <c r="E21" i="7"/>
  <c r="V21" i="7"/>
  <c r="U21" i="7" s="1"/>
  <c r="S21" i="7"/>
  <c r="N21" i="7"/>
  <c r="I21" i="7"/>
  <c r="BX20" i="7"/>
  <c r="BW20" i="7" s="1"/>
  <c r="BF20" i="7"/>
  <c r="BE20" i="7" s="1"/>
  <c r="AN20" i="7"/>
  <c r="AM20" i="7" s="1"/>
  <c r="S20" i="7"/>
  <c r="R20" i="7"/>
  <c r="O20" i="7"/>
  <c r="N20" i="7"/>
  <c r="K20" i="7"/>
  <c r="J20" i="7"/>
  <c r="G20" i="7"/>
  <c r="V20" i="7"/>
  <c r="U20" i="7" s="1"/>
  <c r="T20" i="7"/>
  <c r="Q20" i="7"/>
  <c r="P20" i="7"/>
  <c r="M20" i="7"/>
  <c r="L20" i="7"/>
  <c r="I20" i="7"/>
  <c r="H20" i="7"/>
  <c r="E20" i="7"/>
  <c r="BX19" i="7"/>
  <c r="BW19" i="7" s="1"/>
  <c r="BF19" i="7"/>
  <c r="BE19" i="7" s="1"/>
  <c r="AN19" i="7"/>
  <c r="AM19" i="7" s="1"/>
  <c r="T19" i="7"/>
  <c r="Q19" i="7"/>
  <c r="P19" i="7"/>
  <c r="M19" i="7"/>
  <c r="L19" i="7"/>
  <c r="I19" i="7"/>
  <c r="H19" i="7"/>
  <c r="E19" i="7"/>
  <c r="V19" i="7"/>
  <c r="U19" i="7" s="1"/>
  <c r="S19" i="7"/>
  <c r="R19" i="7"/>
  <c r="O19" i="7"/>
  <c r="N19" i="7"/>
  <c r="K19" i="7"/>
  <c r="J19" i="7"/>
  <c r="G19" i="7"/>
  <c r="F19" i="7"/>
  <c r="D19" i="7" s="1"/>
  <c r="C19" i="7" s="1"/>
  <c r="BX18" i="7"/>
  <c r="BW18" i="7" s="1"/>
  <c r="BF18" i="7"/>
  <c r="BE18" i="7" s="1"/>
  <c r="AN18" i="7"/>
  <c r="AM18" i="7" s="1"/>
  <c r="T18" i="7"/>
  <c r="S18" i="7"/>
  <c r="P18" i="7"/>
  <c r="O18" i="7"/>
  <c r="L18" i="7"/>
  <c r="K18" i="7"/>
  <c r="V18" i="7"/>
  <c r="U18" i="7" s="1"/>
  <c r="G18" i="7"/>
  <c r="R18" i="7"/>
  <c r="Q18" i="7"/>
  <c r="N18" i="7"/>
  <c r="M18" i="7"/>
  <c r="J18" i="7"/>
  <c r="I18" i="7"/>
  <c r="F18" i="7"/>
  <c r="E18" i="7"/>
  <c r="BX17" i="7"/>
  <c r="BW17" i="7" s="1"/>
  <c r="BF17" i="7"/>
  <c r="BE17" i="7" s="1"/>
  <c r="AN17" i="7"/>
  <c r="AM17" i="7" s="1"/>
  <c r="S17" i="7"/>
  <c r="R17" i="7"/>
  <c r="O17" i="7"/>
  <c r="N17" i="7"/>
  <c r="K17" i="7"/>
  <c r="J17" i="7"/>
  <c r="G17" i="7"/>
  <c r="V17" i="7"/>
  <c r="U17" i="7" s="1"/>
  <c r="T17" i="7"/>
  <c r="Q17" i="7"/>
  <c r="P17" i="7"/>
  <c r="M17" i="7"/>
  <c r="L17" i="7"/>
  <c r="I17" i="7"/>
  <c r="H17" i="7"/>
  <c r="E17" i="7"/>
  <c r="BX16" i="7"/>
  <c r="BW16" i="7" s="1"/>
  <c r="BF16" i="7"/>
  <c r="BE16" i="7" s="1"/>
  <c r="AN16" i="7"/>
  <c r="AM16" i="7" s="1"/>
  <c r="R16" i="7"/>
  <c r="Q16" i="7"/>
  <c r="N16" i="7"/>
  <c r="M16" i="7"/>
  <c r="J16" i="7"/>
  <c r="I16" i="7"/>
  <c r="V16" i="7"/>
  <c r="U16" i="7" s="1"/>
  <c r="E16" i="7"/>
  <c r="T16" i="7"/>
  <c r="S16" i="7"/>
  <c r="P16" i="7"/>
  <c r="O16" i="7"/>
  <c r="L16" i="7"/>
  <c r="K16" i="7"/>
  <c r="H16" i="7"/>
  <c r="G16" i="7"/>
  <c r="BX15" i="7"/>
  <c r="BW15" i="7" s="1"/>
  <c r="BF15" i="7"/>
  <c r="BE15" i="7" s="1"/>
  <c r="AN15" i="7"/>
  <c r="AM15" i="7" s="1"/>
  <c r="T15" i="7"/>
  <c r="Q15" i="7"/>
  <c r="P15" i="7"/>
  <c r="M15" i="7"/>
  <c r="L15" i="7"/>
  <c r="I15" i="7"/>
  <c r="H15" i="7"/>
  <c r="E15" i="7"/>
  <c r="V15" i="7"/>
  <c r="U15" i="7" s="1"/>
  <c r="S15" i="7"/>
  <c r="R15" i="7"/>
  <c r="O15" i="7"/>
  <c r="N15" i="7"/>
  <c r="K15" i="7"/>
  <c r="J15" i="7"/>
  <c r="G15" i="7"/>
  <c r="F15" i="7"/>
  <c r="BX14" i="7"/>
  <c r="BW14" i="7" s="1"/>
  <c r="BF14" i="7"/>
  <c r="BE14" i="7" s="1"/>
  <c r="AN14" i="7"/>
  <c r="AM14" i="7" s="1"/>
  <c r="T14" i="7"/>
  <c r="S14" i="7"/>
  <c r="P14" i="7"/>
  <c r="O14" i="7"/>
  <c r="L14" i="7"/>
  <c r="K14" i="7"/>
  <c r="H14" i="7"/>
  <c r="G14" i="7"/>
  <c r="V14" i="7"/>
  <c r="U14" i="7" s="1"/>
  <c r="R14" i="7"/>
  <c r="Q14" i="7"/>
  <c r="N14" i="7"/>
  <c r="M14" i="7"/>
  <c r="J14" i="7"/>
  <c r="I14" i="7"/>
  <c r="F14" i="7"/>
  <c r="D14" i="7" s="1"/>
  <c r="C14" i="7" s="1"/>
  <c r="E14" i="7"/>
  <c r="BX13" i="7"/>
  <c r="BW13" i="7" s="1"/>
  <c r="BF13" i="7"/>
  <c r="BE13" i="7" s="1"/>
  <c r="AN13" i="7"/>
  <c r="AM13" i="7" s="1"/>
  <c r="S13" i="7"/>
  <c r="R13" i="7"/>
  <c r="O13" i="7"/>
  <c r="N13" i="7"/>
  <c r="K13" i="7"/>
  <c r="J13" i="7"/>
  <c r="G13" i="7"/>
  <c r="V13" i="7"/>
  <c r="U13" i="7" s="1"/>
  <c r="T13" i="7"/>
  <c r="Q13" i="7"/>
  <c r="P13" i="7"/>
  <c r="M13" i="7"/>
  <c r="L13" i="7"/>
  <c r="I13" i="7"/>
  <c r="H13" i="7"/>
  <c r="E13" i="7"/>
  <c r="BX12" i="7"/>
  <c r="BW12" i="7" s="1"/>
  <c r="BF12" i="7"/>
  <c r="BE12" i="7" s="1"/>
  <c r="AN12" i="7"/>
  <c r="AM12" i="7" s="1"/>
  <c r="R12" i="7"/>
  <c r="Q12" i="7"/>
  <c r="N12" i="7"/>
  <c r="M12" i="7"/>
  <c r="J12" i="7"/>
  <c r="I12" i="7"/>
  <c r="V12" i="7"/>
  <c r="U12" i="7" s="1"/>
  <c r="E12" i="7"/>
  <c r="T12" i="7"/>
  <c r="S12" i="7"/>
  <c r="P12" i="7"/>
  <c r="O12" i="7"/>
  <c r="L12" i="7"/>
  <c r="K12" i="7"/>
  <c r="H12" i="7"/>
  <c r="G12" i="7"/>
  <c r="A12" i="7"/>
  <c r="A13" i="7" s="1"/>
  <c r="A14" i="7" s="1"/>
  <c r="A15" i="7" s="1"/>
  <c r="A16" i="7" s="1"/>
  <c r="A17" i="7" s="1"/>
  <c r="A18" i="7" s="1"/>
  <c r="A19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50" i="7" s="1"/>
  <c r="A52" i="7" s="1"/>
  <c r="A53" i="7" s="1"/>
  <c r="A54" i="7" s="1"/>
  <c r="A55" i="7" s="1"/>
  <c r="A57" i="7" s="1"/>
  <c r="A58" i="7" s="1"/>
  <c r="A59" i="7" s="1"/>
  <c r="A60" i="7" s="1"/>
  <c r="A62" i="7" s="1"/>
  <c r="A63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7" i="7" s="1"/>
  <c r="A79" i="7" s="1"/>
  <c r="A80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3" i="7" s="1"/>
  <c r="A94" i="7" s="1"/>
  <c r="A95" i="7" s="1"/>
  <c r="A97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6" i="7" s="1"/>
  <c r="A117" i="7" s="1"/>
  <c r="A118" i="7" s="1"/>
  <c r="A119" i="7" s="1"/>
  <c r="A120" i="7" s="1"/>
  <c r="A122" i="7" s="1"/>
  <c r="A124" i="7" s="1"/>
  <c r="A126" i="7" s="1"/>
  <c r="A128" i="7" s="1"/>
  <c r="A130" i="7" s="1"/>
  <c r="A132" i="7" s="1"/>
  <c r="A134" i="7" s="1"/>
  <c r="A136" i="7" s="1"/>
  <c r="A138" i="7" s="1"/>
  <c r="A139" i="7" s="1"/>
  <c r="A140" i="7" s="1"/>
  <c r="A141" i="7" s="1"/>
  <c r="A142" i="7" s="1"/>
  <c r="A144" i="7" s="1"/>
  <c r="A146" i="7" s="1"/>
  <c r="A148" i="7" s="1"/>
  <c r="CM150" i="7"/>
  <c r="CI150" i="7"/>
  <c r="CE150" i="7"/>
  <c r="CA150" i="7"/>
  <c r="BX11" i="7"/>
  <c r="BS150" i="7"/>
  <c r="BO150" i="7"/>
  <c r="BK150" i="7"/>
  <c r="BG150" i="7"/>
  <c r="BF11" i="7"/>
  <c r="BE11" i="7" s="1"/>
  <c r="BC150" i="7"/>
  <c r="AY150" i="7"/>
  <c r="AU150" i="7"/>
  <c r="AQ150" i="7"/>
  <c r="AN11" i="7"/>
  <c r="T11" i="7"/>
  <c r="AI150" i="7"/>
  <c r="P11" i="7"/>
  <c r="AE150" i="7"/>
  <c r="L11" i="7"/>
  <c r="AA150" i="7"/>
  <c r="H11" i="7"/>
  <c r="W150" i="7"/>
  <c r="V11" i="7"/>
  <c r="U11" i="7" s="1"/>
  <c r="S11" i="7"/>
  <c r="R11" i="7"/>
  <c r="O11" i="7"/>
  <c r="N11" i="7"/>
  <c r="K11" i="7"/>
  <c r="J11" i="7"/>
  <c r="G11" i="7"/>
  <c r="F11" i="7"/>
  <c r="D11" i="7" s="1"/>
  <c r="C11" i="7" s="1"/>
  <c r="E9" i="7"/>
  <c r="F9" i="7" s="1"/>
  <c r="G9" i="7" s="1"/>
  <c r="H9" i="7" s="1"/>
  <c r="I9" i="7" s="1"/>
  <c r="J9" i="7" s="1"/>
  <c r="K9" i="7" s="1"/>
  <c r="L9" i="7" s="1"/>
  <c r="M9" i="7" s="1"/>
  <c r="N9" i="7" s="1"/>
  <c r="O9" i="7" s="1"/>
  <c r="P9" i="7" s="1"/>
  <c r="Q9" i="7" s="1"/>
  <c r="R9" i="7" s="1"/>
  <c r="S9" i="7" s="1"/>
  <c r="T9" i="7" s="1"/>
  <c r="U9" i="7" s="1"/>
  <c r="V9" i="7" s="1"/>
  <c r="W9" i="7" s="1"/>
  <c r="X9" i="7" s="1"/>
  <c r="Y9" i="7" s="1"/>
  <c r="Z9" i="7" s="1"/>
  <c r="AA9" i="7" s="1"/>
  <c r="AB9" i="7" s="1"/>
  <c r="AC9" i="7" s="1"/>
  <c r="AD9" i="7" s="1"/>
  <c r="AE9" i="7" s="1"/>
  <c r="AF9" i="7" s="1"/>
  <c r="AG9" i="7" s="1"/>
  <c r="AH9" i="7" s="1"/>
  <c r="AI9" i="7" s="1"/>
  <c r="AJ9" i="7" s="1"/>
  <c r="AK9" i="7" s="1"/>
  <c r="AL9" i="7" s="1"/>
  <c r="AM9" i="7" s="1"/>
  <c r="AN9" i="7" s="1"/>
  <c r="AO9" i="7" s="1"/>
  <c r="AP9" i="7" s="1"/>
  <c r="AQ9" i="7" s="1"/>
  <c r="AR9" i="7" s="1"/>
  <c r="AS9" i="7" s="1"/>
  <c r="AT9" i="7" s="1"/>
  <c r="AU9" i="7" s="1"/>
  <c r="AV9" i="7" s="1"/>
  <c r="AW9" i="7" s="1"/>
  <c r="AX9" i="7" s="1"/>
  <c r="AY9" i="7" s="1"/>
  <c r="AZ9" i="7" s="1"/>
  <c r="BA9" i="7" s="1"/>
  <c r="BB9" i="7" s="1"/>
  <c r="BC9" i="7" s="1"/>
  <c r="BD9" i="7" s="1"/>
  <c r="BE9" i="7" s="1"/>
  <c r="BF9" i="7" s="1"/>
  <c r="BG9" i="7" s="1"/>
  <c r="BH9" i="7" s="1"/>
  <c r="BI9" i="7" s="1"/>
  <c r="BJ9" i="7" s="1"/>
  <c r="BK9" i="7" s="1"/>
  <c r="BL9" i="7" s="1"/>
  <c r="BM9" i="7" s="1"/>
  <c r="BN9" i="7" s="1"/>
  <c r="BO9" i="7" s="1"/>
  <c r="BP9" i="7" s="1"/>
  <c r="BQ9" i="7" s="1"/>
  <c r="BR9" i="7" s="1"/>
  <c r="BS9" i="7" s="1"/>
  <c r="BT9" i="7" s="1"/>
  <c r="BU9" i="7" s="1"/>
  <c r="BV9" i="7" s="1"/>
  <c r="BW9" i="7" s="1"/>
  <c r="BX9" i="7" s="1"/>
  <c r="BY9" i="7" s="1"/>
  <c r="BZ9" i="7" s="1"/>
  <c r="CA9" i="7" s="1"/>
  <c r="CB9" i="7" s="1"/>
  <c r="CC9" i="7" s="1"/>
  <c r="CD9" i="7" s="1"/>
  <c r="CE9" i="7" s="1"/>
  <c r="CF9" i="7" s="1"/>
  <c r="CG9" i="7" s="1"/>
  <c r="CH9" i="7" s="1"/>
  <c r="CI9" i="7" s="1"/>
  <c r="CJ9" i="7" s="1"/>
  <c r="CK9" i="7" s="1"/>
  <c r="CL9" i="7" s="1"/>
  <c r="CM9" i="7" s="1"/>
  <c r="CN9" i="7" s="1"/>
  <c r="D9" i="7"/>
  <c r="C9" i="7"/>
  <c r="BW9" i="2" l="1"/>
  <c r="BX9" i="2" s="1"/>
  <c r="BY9" i="2" s="1"/>
  <c r="BZ9" i="2" s="1"/>
  <c r="CA9" i="2" s="1"/>
  <c r="CB9" i="2" s="1"/>
  <c r="CC9" i="2" s="1"/>
  <c r="CD9" i="2" s="1"/>
  <c r="CE9" i="2" s="1"/>
  <c r="CF9" i="2" s="1"/>
  <c r="CG9" i="2" s="1"/>
  <c r="CH9" i="2" s="1"/>
  <c r="CI9" i="2" s="1"/>
  <c r="CJ9" i="2" s="1"/>
  <c r="CK9" i="2" s="1"/>
  <c r="CL9" i="2" s="1"/>
  <c r="CM9" i="2" s="1"/>
  <c r="CN9" i="2" s="1"/>
  <c r="AM9" i="2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BG9" i="2" s="1"/>
  <c r="BH9" i="2" s="1"/>
  <c r="BI9" i="2" s="1"/>
  <c r="BJ9" i="2" s="1"/>
  <c r="BK9" i="2" s="1"/>
  <c r="BL9" i="2" s="1"/>
  <c r="BM9" i="2" s="1"/>
  <c r="BN9" i="2" s="1"/>
  <c r="BO9" i="2" s="1"/>
  <c r="BP9" i="2" s="1"/>
  <c r="BQ9" i="2" s="1"/>
  <c r="BR9" i="2" s="1"/>
  <c r="BS9" i="2" s="1"/>
  <c r="BT9" i="2" s="1"/>
  <c r="BU9" i="2" s="1"/>
  <c r="BV9" i="2" s="1"/>
  <c r="V14" i="2"/>
  <c r="U14" i="2" s="1"/>
  <c r="F14" i="2"/>
  <c r="D14" i="2" s="1"/>
  <c r="C14" i="2" s="1"/>
  <c r="V30" i="2"/>
  <c r="U30" i="2" s="1"/>
  <c r="F30" i="2"/>
  <c r="D30" i="2" s="1"/>
  <c r="C30" i="2" s="1"/>
  <c r="Y150" i="2"/>
  <c r="G11" i="2"/>
  <c r="AC150" i="2"/>
  <c r="K11" i="2"/>
  <c r="AG150" i="2"/>
  <c r="O11" i="2"/>
  <c r="AK150" i="2"/>
  <c r="S11" i="2"/>
  <c r="E20" i="2"/>
  <c r="I20" i="2"/>
  <c r="M20" i="2"/>
  <c r="Q20" i="2"/>
  <c r="V22" i="2"/>
  <c r="U22" i="2" s="1"/>
  <c r="F22" i="2"/>
  <c r="D22" i="2" s="1"/>
  <c r="C22" i="2" s="1"/>
  <c r="AN27" i="2"/>
  <c r="AM27" i="2" s="1"/>
  <c r="F27" i="2"/>
  <c r="V33" i="2"/>
  <c r="U33" i="2" s="1"/>
  <c r="F33" i="2"/>
  <c r="D33" i="2" s="1"/>
  <c r="C33" i="2" s="1"/>
  <c r="BX35" i="2"/>
  <c r="BW35" i="2" s="1"/>
  <c r="F35" i="2"/>
  <c r="E11" i="2"/>
  <c r="M11" i="2"/>
  <c r="U11" i="2"/>
  <c r="BF150" i="2"/>
  <c r="E17" i="2"/>
  <c r="I17" i="2"/>
  <c r="I150" i="2" s="1"/>
  <c r="I154" i="2" s="1"/>
  <c r="M17" i="2"/>
  <c r="Q17" i="2"/>
  <c r="Q150" i="2" s="1"/>
  <c r="Q154" i="2" s="1"/>
  <c r="V25" i="2"/>
  <c r="U25" i="2" s="1"/>
  <c r="F25" i="2"/>
  <c r="D25" i="2" s="1"/>
  <c r="C25" i="2" s="1"/>
  <c r="H12" i="2"/>
  <c r="D12" i="2" s="1"/>
  <c r="C12" i="2" s="1"/>
  <c r="L12" i="2"/>
  <c r="P12" i="2"/>
  <c r="T12" i="2"/>
  <c r="F16" i="2"/>
  <c r="D16" i="2" s="1"/>
  <c r="C16" i="2" s="1"/>
  <c r="V18" i="2"/>
  <c r="U18" i="2" s="1"/>
  <c r="F18" i="2"/>
  <c r="D18" i="2" s="1"/>
  <c r="J18" i="2"/>
  <c r="N18" i="2"/>
  <c r="N150" i="2" s="1"/>
  <c r="N154" i="2" s="1"/>
  <c r="R18" i="2"/>
  <c r="R150" i="2" s="1"/>
  <c r="R154" i="2" s="1"/>
  <c r="K19" i="2"/>
  <c r="O19" i="2"/>
  <c r="S19" i="2"/>
  <c r="D20" i="2"/>
  <c r="C20" i="2" s="1"/>
  <c r="V21" i="2"/>
  <c r="U21" i="2" s="1"/>
  <c r="F21" i="2"/>
  <c r="J21" i="2"/>
  <c r="J150" i="2" s="1"/>
  <c r="J154" i="2" s="1"/>
  <c r="N21" i="2"/>
  <c r="R21" i="2"/>
  <c r="D23" i="2"/>
  <c r="C23" i="2" s="1"/>
  <c r="D31" i="2"/>
  <c r="C31" i="2" s="1"/>
  <c r="AN32" i="2"/>
  <c r="AM32" i="2" s="1"/>
  <c r="AM150" i="2" s="1"/>
  <c r="F32" i="2"/>
  <c r="F11" i="2"/>
  <c r="Z150" i="2"/>
  <c r="AD150" i="2"/>
  <c r="AH150" i="2"/>
  <c r="AL150" i="2"/>
  <c r="AP150" i="2"/>
  <c r="AT150" i="2"/>
  <c r="AX150" i="2"/>
  <c r="BB150" i="2"/>
  <c r="BJ150" i="2"/>
  <c r="BN150" i="2"/>
  <c r="BR150" i="2"/>
  <c r="BV150" i="2"/>
  <c r="BZ150" i="2"/>
  <c r="CD150" i="2"/>
  <c r="CH150" i="2"/>
  <c r="CL150" i="2"/>
  <c r="F15" i="2"/>
  <c r="D15" i="2" s="1"/>
  <c r="C15" i="2" s="1"/>
  <c r="F19" i="2"/>
  <c r="D19" i="2" s="1"/>
  <c r="C19" i="2" s="1"/>
  <c r="G27" i="2"/>
  <c r="K27" i="2"/>
  <c r="O27" i="2"/>
  <c r="S27" i="2"/>
  <c r="E29" i="2"/>
  <c r="I29" i="2"/>
  <c r="M29" i="2"/>
  <c r="Q29" i="2"/>
  <c r="G30" i="2"/>
  <c r="K30" i="2"/>
  <c r="O30" i="2"/>
  <c r="S30" i="2"/>
  <c r="H32" i="2"/>
  <c r="L32" i="2"/>
  <c r="P32" i="2"/>
  <c r="T32" i="2"/>
  <c r="H35" i="2"/>
  <c r="L35" i="2"/>
  <c r="P35" i="2"/>
  <c r="T35" i="2"/>
  <c r="D50" i="2"/>
  <c r="C50" i="2" s="1"/>
  <c r="D56" i="2"/>
  <c r="C56" i="2" s="1"/>
  <c r="D60" i="2"/>
  <c r="C60" i="2" s="1"/>
  <c r="W150" i="2"/>
  <c r="AA150" i="2"/>
  <c r="AE150" i="2"/>
  <c r="AI150" i="2"/>
  <c r="AQ150" i="2"/>
  <c r="AU150" i="2"/>
  <c r="AY150" i="2"/>
  <c r="BC150" i="2"/>
  <c r="BG150" i="2"/>
  <c r="BK150" i="2"/>
  <c r="BO150" i="2"/>
  <c r="BS150" i="2"/>
  <c r="CA150" i="2"/>
  <c r="CE150" i="2"/>
  <c r="CI150" i="2"/>
  <c r="CM150" i="2"/>
  <c r="V26" i="2"/>
  <c r="U26" i="2" s="1"/>
  <c r="F26" i="2"/>
  <c r="D26" i="2" s="1"/>
  <c r="J26" i="2"/>
  <c r="N26" i="2"/>
  <c r="R26" i="2"/>
  <c r="H27" i="2"/>
  <c r="L27" i="2"/>
  <c r="P27" i="2"/>
  <c r="P150" i="2" s="1"/>
  <c r="P154" i="2" s="1"/>
  <c r="T27" i="2"/>
  <c r="V29" i="2"/>
  <c r="U29" i="2" s="1"/>
  <c r="F29" i="2"/>
  <c r="J29" i="2"/>
  <c r="N29" i="2"/>
  <c r="R29" i="2"/>
  <c r="E32" i="2"/>
  <c r="I32" i="2"/>
  <c r="M32" i="2"/>
  <c r="Q32" i="2"/>
  <c r="V34" i="2"/>
  <c r="U34" i="2" s="1"/>
  <c r="F34" i="2"/>
  <c r="D34" i="2" s="1"/>
  <c r="C34" i="2" s="1"/>
  <c r="X150" i="2"/>
  <c r="AB150" i="2"/>
  <c r="AF150" i="2"/>
  <c r="AJ150" i="2"/>
  <c r="AR150" i="2"/>
  <c r="AV150" i="2"/>
  <c r="AZ150" i="2"/>
  <c r="BD150" i="2"/>
  <c r="BH150" i="2"/>
  <c r="BL150" i="2"/>
  <c r="BP150" i="2"/>
  <c r="BT150" i="2"/>
  <c r="CB150" i="2"/>
  <c r="CF150" i="2"/>
  <c r="CJ150" i="2"/>
  <c r="CN150" i="2"/>
  <c r="D24" i="2"/>
  <c r="T24" i="2"/>
  <c r="T150" i="2" s="1"/>
  <c r="T154" i="2" s="1"/>
  <c r="F28" i="2"/>
  <c r="D28" i="2" s="1"/>
  <c r="C28" i="2" s="1"/>
  <c r="D39" i="2"/>
  <c r="C39" i="2" s="1"/>
  <c r="V68" i="2"/>
  <c r="U68" i="2" s="1"/>
  <c r="F68" i="2"/>
  <c r="D68" i="2" s="1"/>
  <c r="C68" i="2" s="1"/>
  <c r="V72" i="2"/>
  <c r="U72" i="2" s="1"/>
  <c r="F72" i="2"/>
  <c r="D72" i="2" s="1"/>
  <c r="C72" i="2" s="1"/>
  <c r="D73" i="2"/>
  <c r="C73" i="2" s="1"/>
  <c r="F38" i="2"/>
  <c r="D38" i="2" s="1"/>
  <c r="C38" i="2" s="1"/>
  <c r="F42" i="2"/>
  <c r="D42" i="2" s="1"/>
  <c r="C42" i="2" s="1"/>
  <c r="F46" i="2"/>
  <c r="D46" i="2" s="1"/>
  <c r="C46" i="2" s="1"/>
  <c r="F49" i="2"/>
  <c r="D49" i="2" s="1"/>
  <c r="C49" i="2" s="1"/>
  <c r="F52" i="2"/>
  <c r="D52" i="2" s="1"/>
  <c r="C52" i="2" s="1"/>
  <c r="F59" i="2"/>
  <c r="D59" i="2" s="1"/>
  <c r="C59" i="2" s="1"/>
  <c r="F62" i="2"/>
  <c r="D62" i="2" s="1"/>
  <c r="C62" i="2" s="1"/>
  <c r="G65" i="2"/>
  <c r="K65" i="2"/>
  <c r="O65" i="2"/>
  <c r="S65" i="2"/>
  <c r="G69" i="2"/>
  <c r="K69" i="2"/>
  <c r="O69" i="2"/>
  <c r="S69" i="2"/>
  <c r="E71" i="2"/>
  <c r="I71" i="2"/>
  <c r="M71" i="2"/>
  <c r="Q71" i="2"/>
  <c r="G72" i="2"/>
  <c r="K72" i="2"/>
  <c r="O72" i="2"/>
  <c r="S72" i="2"/>
  <c r="E74" i="2"/>
  <c r="I74" i="2"/>
  <c r="M74" i="2"/>
  <c r="Q74" i="2"/>
  <c r="D79" i="2"/>
  <c r="C79" i="2" s="1"/>
  <c r="F37" i="2"/>
  <c r="D37" i="2" s="1"/>
  <c r="C37" i="2" s="1"/>
  <c r="F41" i="2"/>
  <c r="D41" i="2" s="1"/>
  <c r="C41" i="2" s="1"/>
  <c r="F45" i="2"/>
  <c r="D45" i="2" s="1"/>
  <c r="C45" i="2" s="1"/>
  <c r="F51" i="2"/>
  <c r="D51" i="2" s="1"/>
  <c r="C51" i="2" s="1"/>
  <c r="F55" i="2"/>
  <c r="D55" i="2" s="1"/>
  <c r="C55" i="2" s="1"/>
  <c r="F58" i="2"/>
  <c r="D58" i="2" s="1"/>
  <c r="C58" i="2" s="1"/>
  <c r="F61" i="2"/>
  <c r="D61" i="2" s="1"/>
  <c r="C61" i="2" s="1"/>
  <c r="F65" i="2"/>
  <c r="D65" i="2" s="1"/>
  <c r="C65" i="2" s="1"/>
  <c r="F66" i="2"/>
  <c r="D66" i="2" s="1"/>
  <c r="C66" i="2" s="1"/>
  <c r="F67" i="2"/>
  <c r="D67" i="2" s="1"/>
  <c r="C67" i="2" s="1"/>
  <c r="F69" i="2"/>
  <c r="D69" i="2" s="1"/>
  <c r="H69" i="2"/>
  <c r="H150" i="2" s="1"/>
  <c r="H154" i="2" s="1"/>
  <c r="L69" i="2"/>
  <c r="L150" i="2" s="1"/>
  <c r="L154" i="2" s="1"/>
  <c r="P69" i="2"/>
  <c r="T69" i="2"/>
  <c r="V71" i="2"/>
  <c r="U71" i="2" s="1"/>
  <c r="F71" i="2"/>
  <c r="D71" i="2" s="1"/>
  <c r="C71" i="2" s="1"/>
  <c r="J71" i="2"/>
  <c r="N71" i="2"/>
  <c r="R71" i="2"/>
  <c r="D90" i="2"/>
  <c r="C90" i="2" s="1"/>
  <c r="V64" i="2"/>
  <c r="U64" i="2" s="1"/>
  <c r="F64" i="2"/>
  <c r="D64" i="2" s="1"/>
  <c r="C64" i="2" s="1"/>
  <c r="F70" i="2"/>
  <c r="D70" i="2" s="1"/>
  <c r="C70" i="2" s="1"/>
  <c r="V92" i="2"/>
  <c r="U92" i="2" s="1"/>
  <c r="F92" i="2"/>
  <c r="D92" i="2" s="1"/>
  <c r="C92" i="2" s="1"/>
  <c r="V96" i="2"/>
  <c r="U96" i="2" s="1"/>
  <c r="F96" i="2"/>
  <c r="D96" i="2" s="1"/>
  <c r="C96" i="2" s="1"/>
  <c r="F78" i="2"/>
  <c r="D78" i="2" s="1"/>
  <c r="C78" i="2" s="1"/>
  <c r="F81" i="2"/>
  <c r="D81" i="2" s="1"/>
  <c r="C81" i="2" s="1"/>
  <c r="F85" i="2"/>
  <c r="D85" i="2" s="1"/>
  <c r="C85" i="2" s="1"/>
  <c r="F89" i="2"/>
  <c r="D89" i="2" s="1"/>
  <c r="C89" i="2" s="1"/>
  <c r="F95" i="2"/>
  <c r="D95" i="2" s="1"/>
  <c r="H95" i="2"/>
  <c r="L95" i="2"/>
  <c r="P95" i="2"/>
  <c r="T95" i="2"/>
  <c r="G97" i="2"/>
  <c r="K97" i="2"/>
  <c r="O97" i="2"/>
  <c r="S97" i="2"/>
  <c r="D112" i="2"/>
  <c r="C112" i="2" s="1"/>
  <c r="F75" i="2"/>
  <c r="D75" i="2" s="1"/>
  <c r="C75" i="2" s="1"/>
  <c r="F84" i="2"/>
  <c r="D84" i="2" s="1"/>
  <c r="C84" i="2" s="1"/>
  <c r="F88" i="2"/>
  <c r="D88" i="2" s="1"/>
  <c r="C88" i="2" s="1"/>
  <c r="E95" i="2"/>
  <c r="I95" i="2"/>
  <c r="M95" i="2"/>
  <c r="Q95" i="2"/>
  <c r="D94" i="2"/>
  <c r="C94" i="2" s="1"/>
  <c r="F99" i="2"/>
  <c r="D99" i="2" s="1"/>
  <c r="C99" i="2" s="1"/>
  <c r="F103" i="2"/>
  <c r="D103" i="2" s="1"/>
  <c r="C103" i="2" s="1"/>
  <c r="F107" i="2"/>
  <c r="D107" i="2" s="1"/>
  <c r="C107" i="2" s="1"/>
  <c r="F111" i="2"/>
  <c r="D111" i="2" s="1"/>
  <c r="C111" i="2" s="1"/>
  <c r="BX112" i="2"/>
  <c r="BW112" i="2" s="1"/>
  <c r="BW150" i="2" s="1"/>
  <c r="F113" i="2"/>
  <c r="D113" i="2" s="1"/>
  <c r="C113" i="2" s="1"/>
  <c r="F114" i="2"/>
  <c r="D114" i="2" s="1"/>
  <c r="C114" i="2" s="1"/>
  <c r="F98" i="2"/>
  <c r="D98" i="2" s="1"/>
  <c r="C98" i="2" s="1"/>
  <c r="F102" i="2"/>
  <c r="D102" i="2" s="1"/>
  <c r="C102" i="2" s="1"/>
  <c r="F106" i="2"/>
  <c r="D106" i="2" s="1"/>
  <c r="C106" i="2" s="1"/>
  <c r="F110" i="2"/>
  <c r="D110" i="2" s="1"/>
  <c r="C110" i="2" s="1"/>
  <c r="V115" i="2"/>
  <c r="U115" i="2" s="1"/>
  <c r="F115" i="2"/>
  <c r="D115" i="2" s="1"/>
  <c r="J115" i="2"/>
  <c r="N115" i="2"/>
  <c r="R115" i="2"/>
  <c r="D116" i="2"/>
  <c r="C116" i="2" s="1"/>
  <c r="AN116" i="2"/>
  <c r="AM116" i="2" s="1"/>
  <c r="F118" i="2"/>
  <c r="D118" i="2" s="1"/>
  <c r="C118" i="2" s="1"/>
  <c r="F121" i="2"/>
  <c r="D121" i="2" s="1"/>
  <c r="C121" i="2" s="1"/>
  <c r="F124" i="2"/>
  <c r="D124" i="2" s="1"/>
  <c r="C124" i="2" s="1"/>
  <c r="F126" i="2"/>
  <c r="H126" i="2"/>
  <c r="L126" i="2"/>
  <c r="P126" i="2"/>
  <c r="T126" i="2"/>
  <c r="F117" i="2"/>
  <c r="D117" i="2" s="1"/>
  <c r="C117" i="2" s="1"/>
  <c r="F123" i="2"/>
  <c r="D123" i="2" s="1"/>
  <c r="C123" i="2" s="1"/>
  <c r="E127" i="2"/>
  <c r="I127" i="2"/>
  <c r="M127" i="2"/>
  <c r="Q127" i="2"/>
  <c r="V127" i="2"/>
  <c r="U127" i="2" s="1"/>
  <c r="F127" i="2"/>
  <c r="D127" i="2" s="1"/>
  <c r="C127" i="2" s="1"/>
  <c r="V128" i="2"/>
  <c r="U128" i="2" s="1"/>
  <c r="F128" i="2"/>
  <c r="D128" i="2" s="1"/>
  <c r="C128" i="2" s="1"/>
  <c r="D144" i="2"/>
  <c r="C144" i="2" s="1"/>
  <c r="F133" i="2"/>
  <c r="D133" i="2" s="1"/>
  <c r="C133" i="2" s="1"/>
  <c r="F136" i="2"/>
  <c r="D136" i="2" s="1"/>
  <c r="C136" i="2" s="1"/>
  <c r="F130" i="2"/>
  <c r="D130" i="2" s="1"/>
  <c r="C130" i="2" s="1"/>
  <c r="F135" i="2"/>
  <c r="D135" i="2" s="1"/>
  <c r="C135" i="2" s="1"/>
  <c r="F138" i="2"/>
  <c r="D138" i="2" s="1"/>
  <c r="C138" i="2" s="1"/>
  <c r="D140" i="2"/>
  <c r="C140" i="2" s="1"/>
  <c r="F139" i="2"/>
  <c r="D139" i="2" s="1"/>
  <c r="C139" i="2" s="1"/>
  <c r="F142" i="2"/>
  <c r="D142" i="2" s="1"/>
  <c r="C142" i="2" s="1"/>
  <c r="BE9" i="5"/>
  <c r="BF9" i="5" s="1"/>
  <c r="BG9" i="5" s="1"/>
  <c r="BH9" i="5" s="1"/>
  <c r="BI9" i="5" s="1"/>
  <c r="BJ9" i="5" s="1"/>
  <c r="BK9" i="5" s="1"/>
  <c r="BL9" i="5" s="1"/>
  <c r="BM9" i="5" s="1"/>
  <c r="BN9" i="5" s="1"/>
  <c r="BO9" i="5" s="1"/>
  <c r="BP9" i="5" s="1"/>
  <c r="BQ9" i="5" s="1"/>
  <c r="BR9" i="5" s="1"/>
  <c r="BS9" i="5" s="1"/>
  <c r="BT9" i="5" s="1"/>
  <c r="BU9" i="5" s="1"/>
  <c r="BV9" i="5" s="1"/>
  <c r="U9" i="5"/>
  <c r="V9" i="5" s="1"/>
  <c r="W9" i="5" s="1"/>
  <c r="X9" i="5" s="1"/>
  <c r="Y9" i="5" s="1"/>
  <c r="Z9" i="5" s="1"/>
  <c r="AA9" i="5" s="1"/>
  <c r="AB9" i="5" s="1"/>
  <c r="AC9" i="5" s="1"/>
  <c r="AD9" i="5" s="1"/>
  <c r="AE9" i="5" s="1"/>
  <c r="AF9" i="5" s="1"/>
  <c r="AG9" i="5" s="1"/>
  <c r="AH9" i="5" s="1"/>
  <c r="AI9" i="5" s="1"/>
  <c r="AJ9" i="5" s="1"/>
  <c r="AK9" i="5" s="1"/>
  <c r="AL9" i="5" s="1"/>
  <c r="BW9" i="5" s="1"/>
  <c r="BX9" i="5" s="1"/>
  <c r="BY9" i="5" s="1"/>
  <c r="BZ9" i="5" s="1"/>
  <c r="CA9" i="5" s="1"/>
  <c r="CB9" i="5" s="1"/>
  <c r="CC9" i="5" s="1"/>
  <c r="CD9" i="5" s="1"/>
  <c r="CE9" i="5" s="1"/>
  <c r="CF9" i="5" s="1"/>
  <c r="CG9" i="5" s="1"/>
  <c r="CH9" i="5" s="1"/>
  <c r="CI9" i="5" s="1"/>
  <c r="CJ9" i="5" s="1"/>
  <c r="CK9" i="5" s="1"/>
  <c r="CL9" i="5" s="1"/>
  <c r="CM9" i="5" s="1"/>
  <c r="CN9" i="5" s="1"/>
  <c r="E11" i="5"/>
  <c r="K11" i="5"/>
  <c r="P11" i="5"/>
  <c r="BG150" i="5"/>
  <c r="BK150" i="5"/>
  <c r="BO150" i="5"/>
  <c r="BS150" i="5"/>
  <c r="CA150" i="5"/>
  <c r="CE150" i="5"/>
  <c r="CI150" i="5"/>
  <c r="CM150" i="5"/>
  <c r="G12" i="5"/>
  <c r="K12" i="5"/>
  <c r="O12" i="5"/>
  <c r="S12" i="5"/>
  <c r="E14" i="5"/>
  <c r="I14" i="5"/>
  <c r="M14" i="5"/>
  <c r="Q14" i="5"/>
  <c r="G15" i="5"/>
  <c r="K15" i="5"/>
  <c r="O15" i="5"/>
  <c r="S15" i="5"/>
  <c r="F17" i="5"/>
  <c r="H17" i="5"/>
  <c r="L17" i="5"/>
  <c r="P17" i="5"/>
  <c r="T17" i="5"/>
  <c r="F20" i="5"/>
  <c r="H20" i="5"/>
  <c r="L20" i="5"/>
  <c r="P20" i="5"/>
  <c r="T20" i="5"/>
  <c r="G11" i="5"/>
  <c r="L11" i="5"/>
  <c r="E150" i="5"/>
  <c r="E154" i="5" s="1"/>
  <c r="I150" i="5"/>
  <c r="I154" i="5" s="1"/>
  <c r="M150" i="5"/>
  <c r="M154" i="5" s="1"/>
  <c r="Q150" i="5"/>
  <c r="Q154" i="5" s="1"/>
  <c r="BH150" i="5"/>
  <c r="BF11" i="5"/>
  <c r="BL150" i="5"/>
  <c r="BP150" i="5"/>
  <c r="BT150" i="5"/>
  <c r="BX150" i="5"/>
  <c r="CF150" i="5"/>
  <c r="CJ150" i="5"/>
  <c r="CN150" i="5"/>
  <c r="F12" i="5"/>
  <c r="D12" i="5" s="1"/>
  <c r="C12" i="5" s="1"/>
  <c r="F13" i="5"/>
  <c r="D13" i="5" s="1"/>
  <c r="C13" i="5" s="1"/>
  <c r="V14" i="5"/>
  <c r="U14" i="5" s="1"/>
  <c r="F14" i="5"/>
  <c r="D14" i="5" s="1"/>
  <c r="J14" i="5"/>
  <c r="N14" i="5"/>
  <c r="R14" i="5"/>
  <c r="E17" i="5"/>
  <c r="I17" i="5"/>
  <c r="M17" i="5"/>
  <c r="Q17" i="5"/>
  <c r="V19" i="5"/>
  <c r="U19" i="5" s="1"/>
  <c r="F19" i="5"/>
  <c r="J19" i="5"/>
  <c r="N19" i="5"/>
  <c r="R19" i="5"/>
  <c r="E20" i="5"/>
  <c r="I20" i="5"/>
  <c r="M20" i="5"/>
  <c r="Q20" i="5"/>
  <c r="V22" i="5"/>
  <c r="U22" i="5" s="1"/>
  <c r="F22" i="5"/>
  <c r="J22" i="5"/>
  <c r="N22" i="5"/>
  <c r="R22" i="5"/>
  <c r="X150" i="5"/>
  <c r="V11" i="5"/>
  <c r="F11" i="5"/>
  <c r="AB150" i="5"/>
  <c r="J11" i="5"/>
  <c r="AF150" i="5"/>
  <c r="N11" i="5"/>
  <c r="AJ150" i="5"/>
  <c r="R11" i="5"/>
  <c r="G150" i="5"/>
  <c r="G154" i="5" s="1"/>
  <c r="K150" i="5"/>
  <c r="K154" i="5" s="1"/>
  <c r="O150" i="5"/>
  <c r="O154" i="5" s="1"/>
  <c r="S150" i="5"/>
  <c r="S154" i="5" s="1"/>
  <c r="V15" i="5"/>
  <c r="U15" i="5" s="1"/>
  <c r="F15" i="5"/>
  <c r="D15" i="5" s="1"/>
  <c r="C15" i="5" s="1"/>
  <c r="D16" i="5"/>
  <c r="C16" i="5" s="1"/>
  <c r="V18" i="5"/>
  <c r="U18" i="5" s="1"/>
  <c r="F18" i="5"/>
  <c r="D18" i="5" s="1"/>
  <c r="C18" i="5" s="1"/>
  <c r="V21" i="5"/>
  <c r="U21" i="5" s="1"/>
  <c r="F21" i="5"/>
  <c r="D21" i="5" s="1"/>
  <c r="C21" i="5" s="1"/>
  <c r="G57" i="5"/>
  <c r="K57" i="5"/>
  <c r="O57" i="5"/>
  <c r="S57" i="5"/>
  <c r="D70" i="5"/>
  <c r="C70" i="5" s="1"/>
  <c r="Z150" i="5"/>
  <c r="AD150" i="5"/>
  <c r="AH150" i="5"/>
  <c r="AL150" i="5"/>
  <c r="AP150" i="5"/>
  <c r="AT150" i="5"/>
  <c r="AX150" i="5"/>
  <c r="BB150" i="5"/>
  <c r="BJ150" i="5"/>
  <c r="BN150" i="5"/>
  <c r="BR150" i="5"/>
  <c r="BV150" i="5"/>
  <c r="BZ150" i="5"/>
  <c r="CD150" i="5"/>
  <c r="CH150" i="5"/>
  <c r="CL150" i="5"/>
  <c r="F26" i="5"/>
  <c r="D26" i="5" s="1"/>
  <c r="C26" i="5" s="1"/>
  <c r="F30" i="5"/>
  <c r="D30" i="5" s="1"/>
  <c r="C30" i="5" s="1"/>
  <c r="F34" i="5"/>
  <c r="D34" i="5" s="1"/>
  <c r="C34" i="5" s="1"/>
  <c r="F38" i="5"/>
  <c r="D38" i="5" s="1"/>
  <c r="C38" i="5" s="1"/>
  <c r="F42" i="5"/>
  <c r="D42" i="5" s="1"/>
  <c r="C42" i="5" s="1"/>
  <c r="F46" i="5"/>
  <c r="D46" i="5" s="1"/>
  <c r="C46" i="5" s="1"/>
  <c r="F49" i="5"/>
  <c r="D49" i="5" s="1"/>
  <c r="C49" i="5" s="1"/>
  <c r="F52" i="5"/>
  <c r="D52" i="5" s="1"/>
  <c r="C52" i="5" s="1"/>
  <c r="E56" i="5"/>
  <c r="I56" i="5"/>
  <c r="M56" i="5"/>
  <c r="Q56" i="5"/>
  <c r="F57" i="5"/>
  <c r="D57" i="5" s="1"/>
  <c r="C57" i="5" s="1"/>
  <c r="F58" i="5"/>
  <c r="D58" i="5" s="1"/>
  <c r="C58" i="5" s="1"/>
  <c r="E60" i="5"/>
  <c r="I60" i="5"/>
  <c r="M60" i="5"/>
  <c r="Q60" i="5"/>
  <c r="G61" i="5"/>
  <c r="K61" i="5"/>
  <c r="O61" i="5"/>
  <c r="S61" i="5"/>
  <c r="F25" i="5"/>
  <c r="D25" i="5" s="1"/>
  <c r="C25" i="5" s="1"/>
  <c r="F29" i="5"/>
  <c r="D29" i="5" s="1"/>
  <c r="C29" i="5" s="1"/>
  <c r="F33" i="5"/>
  <c r="D33" i="5" s="1"/>
  <c r="C33" i="5" s="1"/>
  <c r="F37" i="5"/>
  <c r="D37" i="5" s="1"/>
  <c r="C37" i="5" s="1"/>
  <c r="F41" i="5"/>
  <c r="D41" i="5" s="1"/>
  <c r="C41" i="5" s="1"/>
  <c r="F45" i="5"/>
  <c r="D45" i="5" s="1"/>
  <c r="C45" i="5" s="1"/>
  <c r="F51" i="5"/>
  <c r="D51" i="5" s="1"/>
  <c r="C51" i="5" s="1"/>
  <c r="F55" i="5"/>
  <c r="D55" i="5" s="1"/>
  <c r="C55" i="5" s="1"/>
  <c r="L59" i="5"/>
  <c r="C59" i="5" s="1"/>
  <c r="P59" i="5"/>
  <c r="T59" i="5"/>
  <c r="D68" i="5"/>
  <c r="C68" i="5" s="1"/>
  <c r="V54" i="5"/>
  <c r="U54" i="5" s="1"/>
  <c r="F54" i="5"/>
  <c r="D54" i="5" s="1"/>
  <c r="C54" i="5" s="1"/>
  <c r="V69" i="5"/>
  <c r="U69" i="5" s="1"/>
  <c r="F69" i="5"/>
  <c r="D69" i="5" s="1"/>
  <c r="C69" i="5" s="1"/>
  <c r="AN70" i="5"/>
  <c r="AM70" i="5" s="1"/>
  <c r="AM150" i="5" s="1"/>
  <c r="V73" i="5"/>
  <c r="U73" i="5" s="1"/>
  <c r="F73" i="5"/>
  <c r="J73" i="5"/>
  <c r="N73" i="5"/>
  <c r="R73" i="5"/>
  <c r="F74" i="5"/>
  <c r="F60" i="5"/>
  <c r="D60" i="5" s="1"/>
  <c r="C60" i="5" s="1"/>
  <c r="F63" i="5"/>
  <c r="D63" i="5" s="1"/>
  <c r="C63" i="5" s="1"/>
  <c r="F66" i="5"/>
  <c r="D66" i="5" s="1"/>
  <c r="C66" i="5" s="1"/>
  <c r="E72" i="5"/>
  <c r="I72" i="5"/>
  <c r="M72" i="5"/>
  <c r="Q72" i="5"/>
  <c r="G73" i="5"/>
  <c r="K73" i="5"/>
  <c r="O73" i="5"/>
  <c r="S73" i="5"/>
  <c r="G76" i="5"/>
  <c r="K76" i="5"/>
  <c r="O76" i="5"/>
  <c r="S76" i="5"/>
  <c r="D88" i="5"/>
  <c r="C88" i="5" s="1"/>
  <c r="D67" i="5"/>
  <c r="C67" i="5" s="1"/>
  <c r="E68" i="5"/>
  <c r="I68" i="5"/>
  <c r="M68" i="5"/>
  <c r="Q68" i="5"/>
  <c r="F71" i="5"/>
  <c r="D71" i="5" s="1"/>
  <c r="H71" i="5"/>
  <c r="L71" i="5"/>
  <c r="P71" i="5"/>
  <c r="T71" i="5"/>
  <c r="F72" i="5"/>
  <c r="D72" i="5" s="1"/>
  <c r="C72" i="5" s="1"/>
  <c r="H74" i="5"/>
  <c r="L74" i="5"/>
  <c r="P74" i="5"/>
  <c r="T74" i="5"/>
  <c r="V102" i="5"/>
  <c r="U102" i="5" s="1"/>
  <c r="F102" i="5"/>
  <c r="D102" i="5" s="1"/>
  <c r="C102" i="5" s="1"/>
  <c r="F76" i="5"/>
  <c r="D76" i="5" s="1"/>
  <c r="C76" i="5" s="1"/>
  <c r="F79" i="5"/>
  <c r="D79" i="5" s="1"/>
  <c r="C79" i="5" s="1"/>
  <c r="F82" i="5"/>
  <c r="D82" i="5" s="1"/>
  <c r="C82" i="5" s="1"/>
  <c r="F86" i="5"/>
  <c r="D86" i="5" s="1"/>
  <c r="C86" i="5" s="1"/>
  <c r="F90" i="5"/>
  <c r="D90" i="5" s="1"/>
  <c r="C90" i="5" s="1"/>
  <c r="F93" i="5"/>
  <c r="D93" i="5" s="1"/>
  <c r="C93" i="5" s="1"/>
  <c r="G96" i="5"/>
  <c r="K96" i="5"/>
  <c r="O96" i="5"/>
  <c r="S96" i="5"/>
  <c r="G99" i="5"/>
  <c r="K99" i="5"/>
  <c r="O99" i="5"/>
  <c r="S99" i="5"/>
  <c r="E101" i="5"/>
  <c r="I101" i="5"/>
  <c r="M101" i="5"/>
  <c r="Q101" i="5"/>
  <c r="G102" i="5"/>
  <c r="K102" i="5"/>
  <c r="O102" i="5"/>
  <c r="S102" i="5"/>
  <c r="D107" i="5"/>
  <c r="C107" i="5" s="1"/>
  <c r="D111" i="5"/>
  <c r="C111" i="5" s="1"/>
  <c r="D115" i="5"/>
  <c r="C115" i="5" s="1"/>
  <c r="F78" i="5"/>
  <c r="D78" i="5" s="1"/>
  <c r="C78" i="5" s="1"/>
  <c r="F81" i="5"/>
  <c r="D81" i="5" s="1"/>
  <c r="C81" i="5" s="1"/>
  <c r="F85" i="5"/>
  <c r="D85" i="5" s="1"/>
  <c r="C85" i="5" s="1"/>
  <c r="F89" i="5"/>
  <c r="D89" i="5" s="1"/>
  <c r="C89" i="5" s="1"/>
  <c r="F92" i="5"/>
  <c r="D92" i="5" s="1"/>
  <c r="C92" i="5" s="1"/>
  <c r="F95" i="5"/>
  <c r="D95" i="5" s="1"/>
  <c r="C95" i="5" s="1"/>
  <c r="F96" i="5"/>
  <c r="D96" i="5" s="1"/>
  <c r="C96" i="5" s="1"/>
  <c r="D97" i="5"/>
  <c r="C97" i="5" s="1"/>
  <c r="F99" i="5"/>
  <c r="D99" i="5" s="1"/>
  <c r="C99" i="5" s="1"/>
  <c r="D100" i="5"/>
  <c r="C100" i="5" s="1"/>
  <c r="V101" i="5"/>
  <c r="U101" i="5" s="1"/>
  <c r="F101" i="5"/>
  <c r="J101" i="5"/>
  <c r="N101" i="5"/>
  <c r="R101" i="5"/>
  <c r="E95" i="5"/>
  <c r="I95" i="5"/>
  <c r="M95" i="5"/>
  <c r="Q95" i="5"/>
  <c r="V98" i="5"/>
  <c r="U98" i="5" s="1"/>
  <c r="F98" i="5"/>
  <c r="J98" i="5"/>
  <c r="N98" i="5"/>
  <c r="R98" i="5"/>
  <c r="H103" i="5"/>
  <c r="D103" i="5" s="1"/>
  <c r="C103" i="5" s="1"/>
  <c r="L103" i="5"/>
  <c r="P103" i="5"/>
  <c r="T103" i="5"/>
  <c r="G120" i="5"/>
  <c r="K120" i="5"/>
  <c r="O120" i="5"/>
  <c r="S120" i="5"/>
  <c r="F106" i="5"/>
  <c r="D106" i="5" s="1"/>
  <c r="C106" i="5" s="1"/>
  <c r="F110" i="5"/>
  <c r="D110" i="5" s="1"/>
  <c r="C110" i="5" s="1"/>
  <c r="F114" i="5"/>
  <c r="D114" i="5" s="1"/>
  <c r="C114" i="5" s="1"/>
  <c r="F117" i="5"/>
  <c r="D117" i="5" s="1"/>
  <c r="C117" i="5" s="1"/>
  <c r="E118" i="5"/>
  <c r="I118" i="5"/>
  <c r="M118" i="5"/>
  <c r="Q118" i="5"/>
  <c r="E121" i="5"/>
  <c r="I121" i="5"/>
  <c r="M121" i="5"/>
  <c r="Q121" i="5"/>
  <c r="F105" i="5"/>
  <c r="D105" i="5" s="1"/>
  <c r="C105" i="5" s="1"/>
  <c r="F109" i="5"/>
  <c r="D109" i="5" s="1"/>
  <c r="C109" i="5" s="1"/>
  <c r="V119" i="5"/>
  <c r="U119" i="5" s="1"/>
  <c r="F119" i="5"/>
  <c r="D119" i="5" s="1"/>
  <c r="C119" i="5" s="1"/>
  <c r="V122" i="5"/>
  <c r="U122" i="5" s="1"/>
  <c r="F122" i="5"/>
  <c r="D122" i="5" s="1"/>
  <c r="C122" i="5" s="1"/>
  <c r="V128" i="5"/>
  <c r="U128" i="5" s="1"/>
  <c r="F128" i="5"/>
  <c r="J128" i="5"/>
  <c r="N128" i="5"/>
  <c r="R128" i="5"/>
  <c r="V130" i="5"/>
  <c r="U130" i="5" s="1"/>
  <c r="F130" i="5"/>
  <c r="D130" i="5" s="1"/>
  <c r="C130" i="5" s="1"/>
  <c r="D131" i="5"/>
  <c r="C131" i="5" s="1"/>
  <c r="F127" i="5"/>
  <c r="D127" i="5" s="1"/>
  <c r="C127" i="5" s="1"/>
  <c r="H129" i="5"/>
  <c r="L129" i="5"/>
  <c r="P129" i="5"/>
  <c r="T129" i="5"/>
  <c r="F132" i="5"/>
  <c r="H132" i="5"/>
  <c r="L132" i="5"/>
  <c r="P132" i="5"/>
  <c r="T132" i="5"/>
  <c r="D134" i="5"/>
  <c r="C134" i="5" s="1"/>
  <c r="D140" i="5"/>
  <c r="C140" i="5" s="1"/>
  <c r="F121" i="5"/>
  <c r="D121" i="5" s="1"/>
  <c r="C121" i="5" s="1"/>
  <c r="F124" i="5"/>
  <c r="D124" i="5" s="1"/>
  <c r="C124" i="5" s="1"/>
  <c r="F129" i="5"/>
  <c r="D129" i="5" s="1"/>
  <c r="C129" i="5" s="1"/>
  <c r="E132" i="5"/>
  <c r="I132" i="5"/>
  <c r="M132" i="5"/>
  <c r="Q132" i="5"/>
  <c r="F133" i="5"/>
  <c r="D133" i="5" s="1"/>
  <c r="C133" i="5" s="1"/>
  <c r="F136" i="5"/>
  <c r="D136" i="5" s="1"/>
  <c r="C136" i="5" s="1"/>
  <c r="F139" i="5"/>
  <c r="D139" i="5" s="1"/>
  <c r="C139" i="5" s="1"/>
  <c r="D143" i="5"/>
  <c r="C143" i="5" s="1"/>
  <c r="F135" i="5"/>
  <c r="D135" i="5" s="1"/>
  <c r="C135" i="5" s="1"/>
  <c r="F138" i="5"/>
  <c r="D138" i="5" s="1"/>
  <c r="C138" i="5" s="1"/>
  <c r="S140" i="5"/>
  <c r="D144" i="5"/>
  <c r="C144" i="5" s="1"/>
  <c r="F145" i="5"/>
  <c r="D145" i="5" s="1"/>
  <c r="C145" i="5" s="1"/>
  <c r="F148" i="5"/>
  <c r="D148" i="5" s="1"/>
  <c r="C148" i="5" s="1"/>
  <c r="D15" i="7"/>
  <c r="C15" i="7" s="1"/>
  <c r="D26" i="7"/>
  <c r="C26" i="7" s="1"/>
  <c r="AM11" i="7"/>
  <c r="C24" i="7"/>
  <c r="C25" i="7"/>
  <c r="BW11" i="7"/>
  <c r="V23" i="7"/>
  <c r="U23" i="7" s="1"/>
  <c r="F23" i="7"/>
  <c r="D23" i="7" s="1"/>
  <c r="C23" i="7" s="1"/>
  <c r="V38" i="7"/>
  <c r="U38" i="7" s="1"/>
  <c r="F38" i="7"/>
  <c r="D38" i="7" s="1"/>
  <c r="C38" i="7" s="1"/>
  <c r="V49" i="7"/>
  <c r="U49" i="7" s="1"/>
  <c r="F49" i="7"/>
  <c r="D49" i="7" s="1"/>
  <c r="C49" i="7" s="1"/>
  <c r="V52" i="7"/>
  <c r="U52" i="7" s="1"/>
  <c r="F52" i="7"/>
  <c r="D52" i="7" s="1"/>
  <c r="C52" i="7" s="1"/>
  <c r="V74" i="7"/>
  <c r="U74" i="7" s="1"/>
  <c r="F74" i="7"/>
  <c r="D74" i="7" s="1"/>
  <c r="C74" i="7" s="1"/>
  <c r="V77" i="7"/>
  <c r="U77" i="7" s="1"/>
  <c r="F77" i="7"/>
  <c r="D77" i="7" s="1"/>
  <c r="X150" i="7"/>
  <c r="AB150" i="7"/>
  <c r="AF150" i="7"/>
  <c r="AJ150" i="7"/>
  <c r="AR150" i="7"/>
  <c r="AV150" i="7"/>
  <c r="AZ150" i="7"/>
  <c r="BD150" i="7"/>
  <c r="BH150" i="7"/>
  <c r="BL150" i="7"/>
  <c r="BP150" i="7"/>
  <c r="BT150" i="7"/>
  <c r="CB150" i="7"/>
  <c r="CF150" i="7"/>
  <c r="CJ150" i="7"/>
  <c r="CN150" i="7"/>
  <c r="F13" i="7"/>
  <c r="D13" i="7" s="1"/>
  <c r="C13" i="7" s="1"/>
  <c r="F17" i="7"/>
  <c r="D17" i="7" s="1"/>
  <c r="C17" i="7" s="1"/>
  <c r="F20" i="7"/>
  <c r="D20" i="7" s="1"/>
  <c r="C20" i="7" s="1"/>
  <c r="H27" i="7"/>
  <c r="V27" i="7"/>
  <c r="U27" i="7" s="1"/>
  <c r="U150" i="7" s="1"/>
  <c r="F27" i="7"/>
  <c r="J27" i="7"/>
  <c r="N27" i="7"/>
  <c r="R27" i="7"/>
  <c r="H28" i="7"/>
  <c r="D28" i="7" s="1"/>
  <c r="C28" i="7" s="1"/>
  <c r="V31" i="7"/>
  <c r="U31" i="7" s="1"/>
  <c r="F31" i="7"/>
  <c r="J31" i="7"/>
  <c r="N31" i="7"/>
  <c r="R31" i="7"/>
  <c r="F32" i="7"/>
  <c r="H32" i="7"/>
  <c r="L32" i="7"/>
  <c r="P32" i="7"/>
  <c r="T32" i="7"/>
  <c r="V34" i="7"/>
  <c r="U34" i="7" s="1"/>
  <c r="F34" i="7"/>
  <c r="J34" i="7"/>
  <c r="N34" i="7"/>
  <c r="R34" i="7"/>
  <c r="H44" i="7"/>
  <c r="L44" i="7"/>
  <c r="P44" i="7"/>
  <c r="T44" i="7"/>
  <c r="E45" i="7"/>
  <c r="I45" i="7"/>
  <c r="M45" i="7"/>
  <c r="Q45" i="7"/>
  <c r="F48" i="7"/>
  <c r="D48" i="7" s="1"/>
  <c r="C48" i="7" s="1"/>
  <c r="H53" i="7"/>
  <c r="T53" i="7"/>
  <c r="S54" i="7"/>
  <c r="F56" i="7"/>
  <c r="BF56" i="7"/>
  <c r="BE56" i="7" s="1"/>
  <c r="H58" i="7"/>
  <c r="P58" i="7"/>
  <c r="T58" i="7"/>
  <c r="M59" i="7"/>
  <c r="K82" i="7"/>
  <c r="S82" i="7"/>
  <c r="F88" i="7"/>
  <c r="BF88" i="7"/>
  <c r="BE88" i="7" s="1"/>
  <c r="V117" i="7"/>
  <c r="U117" i="7" s="1"/>
  <c r="F117" i="7"/>
  <c r="D117" i="7" s="1"/>
  <c r="C117" i="7" s="1"/>
  <c r="BX35" i="7"/>
  <c r="BW35" i="7" s="1"/>
  <c r="V55" i="7"/>
  <c r="U55" i="7" s="1"/>
  <c r="V60" i="7"/>
  <c r="U60" i="7" s="1"/>
  <c r="F60" i="7"/>
  <c r="D60" i="7" s="1"/>
  <c r="C60" i="7" s="1"/>
  <c r="BX74" i="7"/>
  <c r="BW74" i="7" s="1"/>
  <c r="BX77" i="7"/>
  <c r="BW77" i="7" s="1"/>
  <c r="E11" i="7"/>
  <c r="I11" i="7"/>
  <c r="M11" i="7"/>
  <c r="Q11" i="7"/>
  <c r="Y150" i="7"/>
  <c r="AC150" i="7"/>
  <c r="AG150" i="7"/>
  <c r="AK150" i="7"/>
  <c r="AO150" i="7"/>
  <c r="E150" i="7" s="1"/>
  <c r="E154" i="7" s="1"/>
  <c r="AS150" i="7"/>
  <c r="I150" i="7" s="1"/>
  <c r="I154" i="7" s="1"/>
  <c r="AW150" i="7"/>
  <c r="BA150" i="7"/>
  <c r="Q150" i="7" s="1"/>
  <c r="Q154" i="7" s="1"/>
  <c r="BI150" i="7"/>
  <c r="BM150" i="7"/>
  <c r="BQ150" i="7"/>
  <c r="BU150" i="7"/>
  <c r="BY150" i="7"/>
  <c r="CC150" i="7"/>
  <c r="CG150" i="7"/>
  <c r="CK150" i="7"/>
  <c r="F12" i="7"/>
  <c r="D12" i="7" s="1"/>
  <c r="C12" i="7" s="1"/>
  <c r="F16" i="7"/>
  <c r="D16" i="7" s="1"/>
  <c r="C16" i="7" s="1"/>
  <c r="H18" i="7"/>
  <c r="D18" i="7" s="1"/>
  <c r="C18" i="7" s="1"/>
  <c r="F21" i="7"/>
  <c r="D21" i="7" s="1"/>
  <c r="C21" i="7" s="1"/>
  <c r="F22" i="7"/>
  <c r="D22" i="7" s="1"/>
  <c r="C22" i="7" s="1"/>
  <c r="BF24" i="7"/>
  <c r="BE24" i="7" s="1"/>
  <c r="BE150" i="7" s="1"/>
  <c r="BF26" i="7"/>
  <c r="BE26" i="7" s="1"/>
  <c r="E30" i="7"/>
  <c r="I30" i="7"/>
  <c r="M30" i="7"/>
  <c r="Q30" i="7"/>
  <c r="G31" i="7"/>
  <c r="K31" i="7"/>
  <c r="O31" i="7"/>
  <c r="S31" i="7"/>
  <c r="F33" i="7"/>
  <c r="D33" i="7" s="1"/>
  <c r="H33" i="7"/>
  <c r="L33" i="7"/>
  <c r="P33" i="7"/>
  <c r="T33" i="7"/>
  <c r="H40" i="7"/>
  <c r="L40" i="7"/>
  <c r="P40" i="7"/>
  <c r="T40" i="7"/>
  <c r="E41" i="7"/>
  <c r="I41" i="7"/>
  <c r="M41" i="7"/>
  <c r="Q41" i="7"/>
  <c r="F44" i="7"/>
  <c r="D44" i="7" s="1"/>
  <c r="V46" i="7"/>
  <c r="U46" i="7" s="1"/>
  <c r="F46" i="7"/>
  <c r="J46" i="7"/>
  <c r="N46" i="7"/>
  <c r="R46" i="7"/>
  <c r="G47" i="7"/>
  <c r="K47" i="7"/>
  <c r="O47" i="7"/>
  <c r="S47" i="7"/>
  <c r="H56" i="7"/>
  <c r="T56" i="7"/>
  <c r="S57" i="7"/>
  <c r="F61" i="7"/>
  <c r="D61" i="7" s="1"/>
  <c r="C61" i="7" s="1"/>
  <c r="V63" i="7"/>
  <c r="U63" i="7" s="1"/>
  <c r="F63" i="7"/>
  <c r="D63" i="7" s="1"/>
  <c r="C63" i="7" s="1"/>
  <c r="K73" i="7"/>
  <c r="S73" i="7"/>
  <c r="K76" i="7"/>
  <c r="S76" i="7"/>
  <c r="BX78" i="7"/>
  <c r="BW78" i="7" s="1"/>
  <c r="F78" i="7"/>
  <c r="M150" i="7"/>
  <c r="M154" i="7" s="1"/>
  <c r="V29" i="7"/>
  <c r="U29" i="7" s="1"/>
  <c r="V48" i="7"/>
  <c r="U48" i="7" s="1"/>
  <c r="F53" i="7"/>
  <c r="D53" i="7" s="1"/>
  <c r="C53" i="7" s="1"/>
  <c r="BF53" i="7"/>
  <c r="BE53" i="7" s="1"/>
  <c r="D58" i="7"/>
  <c r="C58" i="7" s="1"/>
  <c r="V59" i="7"/>
  <c r="U59" i="7" s="1"/>
  <c r="AN62" i="7"/>
  <c r="AM62" i="7" s="1"/>
  <c r="F62" i="7"/>
  <c r="Z150" i="7"/>
  <c r="AD150" i="7"/>
  <c r="L150" i="7" s="1"/>
  <c r="L154" i="7" s="1"/>
  <c r="AH150" i="7"/>
  <c r="AL150" i="7"/>
  <c r="T150" i="7" s="1"/>
  <c r="T154" i="7" s="1"/>
  <c r="AP150" i="7"/>
  <c r="AT150" i="7"/>
  <c r="AX150" i="7"/>
  <c r="BB150" i="7"/>
  <c r="BJ150" i="7"/>
  <c r="BN150" i="7"/>
  <c r="BR150" i="7"/>
  <c r="BV150" i="7"/>
  <c r="BZ150" i="7"/>
  <c r="CD150" i="7"/>
  <c r="CH150" i="7"/>
  <c r="CL150" i="7"/>
  <c r="V30" i="7"/>
  <c r="U30" i="7" s="1"/>
  <c r="F30" i="7"/>
  <c r="D30" i="7" s="1"/>
  <c r="C30" i="7" s="1"/>
  <c r="V35" i="7"/>
  <c r="U35" i="7" s="1"/>
  <c r="F35" i="7"/>
  <c r="D35" i="7" s="1"/>
  <c r="C35" i="7" s="1"/>
  <c r="D36" i="7"/>
  <c r="H36" i="7"/>
  <c r="L36" i="7"/>
  <c r="P36" i="7"/>
  <c r="T36" i="7"/>
  <c r="F40" i="7"/>
  <c r="D40" i="7" s="1"/>
  <c r="V42" i="7"/>
  <c r="U42" i="7" s="1"/>
  <c r="F42" i="7"/>
  <c r="J42" i="7"/>
  <c r="N42" i="7"/>
  <c r="R42" i="7"/>
  <c r="D55" i="7"/>
  <c r="C55" i="7" s="1"/>
  <c r="L74" i="7"/>
  <c r="T74" i="7"/>
  <c r="L77" i="7"/>
  <c r="V83" i="7"/>
  <c r="U83" i="7" s="1"/>
  <c r="F83" i="7"/>
  <c r="D83" i="7" s="1"/>
  <c r="C83" i="7" s="1"/>
  <c r="F39" i="7"/>
  <c r="D39" i="7" s="1"/>
  <c r="C39" i="7" s="1"/>
  <c r="F43" i="7"/>
  <c r="D43" i="7" s="1"/>
  <c r="C43" i="7" s="1"/>
  <c r="F47" i="7"/>
  <c r="D47" i="7" s="1"/>
  <c r="C47" i="7" s="1"/>
  <c r="F50" i="7"/>
  <c r="D50" i="7" s="1"/>
  <c r="C50" i="7" s="1"/>
  <c r="V54" i="7"/>
  <c r="U54" i="7" s="1"/>
  <c r="F54" i="7"/>
  <c r="D54" i="7" s="1"/>
  <c r="C54" i="7" s="1"/>
  <c r="J54" i="7"/>
  <c r="N54" i="7"/>
  <c r="R54" i="7"/>
  <c r="V57" i="7"/>
  <c r="U57" i="7" s="1"/>
  <c r="F57" i="7"/>
  <c r="D57" i="7" s="1"/>
  <c r="C57" i="7" s="1"/>
  <c r="J57" i="7"/>
  <c r="N57" i="7"/>
  <c r="R57" i="7"/>
  <c r="H62" i="7"/>
  <c r="L62" i="7"/>
  <c r="P62" i="7"/>
  <c r="T62" i="7"/>
  <c r="E65" i="7"/>
  <c r="I65" i="7"/>
  <c r="M65" i="7"/>
  <c r="Q65" i="7"/>
  <c r="F68" i="7"/>
  <c r="D68" i="7" s="1"/>
  <c r="C68" i="7" s="1"/>
  <c r="V70" i="7"/>
  <c r="U70" i="7" s="1"/>
  <c r="F70" i="7"/>
  <c r="J70" i="7"/>
  <c r="N70" i="7"/>
  <c r="R70" i="7"/>
  <c r="G71" i="7"/>
  <c r="K71" i="7"/>
  <c r="O71" i="7"/>
  <c r="S71" i="7"/>
  <c r="H78" i="7"/>
  <c r="L78" i="7"/>
  <c r="P78" i="7"/>
  <c r="T78" i="7"/>
  <c r="E79" i="7"/>
  <c r="I79" i="7"/>
  <c r="M79" i="7"/>
  <c r="Q79" i="7"/>
  <c r="E85" i="7"/>
  <c r="I85" i="7"/>
  <c r="H88" i="7"/>
  <c r="T88" i="7"/>
  <c r="S89" i="7"/>
  <c r="AN96" i="7"/>
  <c r="AM96" i="7" s="1"/>
  <c r="F96" i="7"/>
  <c r="D96" i="7" s="1"/>
  <c r="AN107" i="7"/>
  <c r="AM107" i="7" s="1"/>
  <c r="F107" i="7"/>
  <c r="E62" i="7"/>
  <c r="I62" i="7"/>
  <c r="M62" i="7"/>
  <c r="Q62" i="7"/>
  <c r="V66" i="7"/>
  <c r="U66" i="7" s="1"/>
  <c r="F66" i="7"/>
  <c r="D66" i="7" s="1"/>
  <c r="C66" i="7" s="1"/>
  <c r="J66" i="7"/>
  <c r="N66" i="7"/>
  <c r="R66" i="7"/>
  <c r="G67" i="7"/>
  <c r="K67" i="7"/>
  <c r="O67" i="7"/>
  <c r="S67" i="7"/>
  <c r="V80" i="7"/>
  <c r="U80" i="7" s="1"/>
  <c r="F80" i="7"/>
  <c r="D80" i="7" s="1"/>
  <c r="C80" i="7" s="1"/>
  <c r="V85" i="7"/>
  <c r="U85" i="7" s="1"/>
  <c r="F85" i="7"/>
  <c r="D85" i="7" s="1"/>
  <c r="C85" i="7" s="1"/>
  <c r="F86" i="7"/>
  <c r="D86" i="7" s="1"/>
  <c r="BF86" i="7"/>
  <c r="BE86" i="7" s="1"/>
  <c r="D94" i="7"/>
  <c r="C94" i="7" s="1"/>
  <c r="AN99" i="7"/>
  <c r="AM99" i="7" s="1"/>
  <c r="F99" i="7"/>
  <c r="D99" i="7" s="1"/>
  <c r="N103" i="7"/>
  <c r="H72" i="7"/>
  <c r="D72" i="7" s="1"/>
  <c r="C72" i="7" s="1"/>
  <c r="L72" i="7"/>
  <c r="P72" i="7"/>
  <c r="T72" i="7"/>
  <c r="H81" i="7"/>
  <c r="D81" i="7" s="1"/>
  <c r="C81" i="7" s="1"/>
  <c r="L81" i="7"/>
  <c r="P81" i="7"/>
  <c r="T81" i="7"/>
  <c r="P86" i="7"/>
  <c r="T86" i="7"/>
  <c r="C87" i="7"/>
  <c r="D90" i="7"/>
  <c r="C90" i="7" s="1"/>
  <c r="F67" i="7"/>
  <c r="D67" i="7" s="1"/>
  <c r="C67" i="7" s="1"/>
  <c r="F71" i="7"/>
  <c r="D71" i="7" s="1"/>
  <c r="C71" i="7" s="1"/>
  <c r="F75" i="7"/>
  <c r="D75" i="7" s="1"/>
  <c r="C75" i="7" s="1"/>
  <c r="F84" i="7"/>
  <c r="D84" i="7" s="1"/>
  <c r="C84" i="7" s="1"/>
  <c r="V89" i="7"/>
  <c r="U89" i="7" s="1"/>
  <c r="F89" i="7"/>
  <c r="D89" i="7" s="1"/>
  <c r="C89" i="7" s="1"/>
  <c r="J89" i="7"/>
  <c r="N89" i="7"/>
  <c r="R89" i="7"/>
  <c r="E94" i="7"/>
  <c r="I94" i="7"/>
  <c r="M94" i="7"/>
  <c r="Q94" i="7"/>
  <c r="H103" i="7"/>
  <c r="L103" i="7"/>
  <c r="P103" i="7"/>
  <c r="T103" i="7"/>
  <c r="E104" i="7"/>
  <c r="I104" i="7"/>
  <c r="M104" i="7"/>
  <c r="Q104" i="7"/>
  <c r="D108" i="7"/>
  <c r="C108" i="7" s="1"/>
  <c r="V109" i="7"/>
  <c r="U109" i="7" s="1"/>
  <c r="F109" i="7"/>
  <c r="D109" i="7" s="1"/>
  <c r="J109" i="7"/>
  <c r="N109" i="7"/>
  <c r="R109" i="7"/>
  <c r="G110" i="7"/>
  <c r="K110" i="7"/>
  <c r="O110" i="7"/>
  <c r="S110" i="7"/>
  <c r="V111" i="7"/>
  <c r="U111" i="7" s="1"/>
  <c r="F111" i="7"/>
  <c r="D111" i="7" s="1"/>
  <c r="C111" i="7" s="1"/>
  <c r="Q111" i="7"/>
  <c r="F114" i="7"/>
  <c r="BF114" i="7"/>
  <c r="BE114" i="7" s="1"/>
  <c r="G93" i="7"/>
  <c r="K93" i="7"/>
  <c r="O93" i="7"/>
  <c r="S93" i="7"/>
  <c r="E95" i="7"/>
  <c r="I95" i="7"/>
  <c r="M95" i="7"/>
  <c r="Q95" i="7"/>
  <c r="H96" i="7"/>
  <c r="L96" i="7"/>
  <c r="P96" i="7"/>
  <c r="T96" i="7"/>
  <c r="E97" i="7"/>
  <c r="I97" i="7"/>
  <c r="M97" i="7"/>
  <c r="Q97" i="7"/>
  <c r="H99" i="7"/>
  <c r="L99" i="7"/>
  <c r="P99" i="7"/>
  <c r="T99" i="7"/>
  <c r="E100" i="7"/>
  <c r="I100" i="7"/>
  <c r="M100" i="7"/>
  <c r="Q100" i="7"/>
  <c r="F103" i="7"/>
  <c r="V105" i="7"/>
  <c r="U105" i="7" s="1"/>
  <c r="F105" i="7"/>
  <c r="D105" i="7" s="1"/>
  <c r="C105" i="7" s="1"/>
  <c r="J105" i="7"/>
  <c r="N105" i="7"/>
  <c r="R105" i="7"/>
  <c r="H107" i="7"/>
  <c r="L107" i="7"/>
  <c r="P107" i="7"/>
  <c r="T107" i="7"/>
  <c r="H114" i="7"/>
  <c r="AN116" i="7"/>
  <c r="AM116" i="7" s="1"/>
  <c r="F116" i="7"/>
  <c r="BX119" i="7"/>
  <c r="BW119" i="7" s="1"/>
  <c r="F119" i="7"/>
  <c r="V92" i="7"/>
  <c r="U92" i="7" s="1"/>
  <c r="F92" i="7"/>
  <c r="D92" i="7" s="1"/>
  <c r="C92" i="7" s="1"/>
  <c r="D93" i="7"/>
  <c r="C93" i="7" s="1"/>
  <c r="V95" i="7"/>
  <c r="U95" i="7" s="1"/>
  <c r="F95" i="7"/>
  <c r="D95" i="7" s="1"/>
  <c r="C95" i="7" s="1"/>
  <c r="V101" i="7"/>
  <c r="U101" i="7" s="1"/>
  <c r="F101" i="7"/>
  <c r="D101" i="7" s="1"/>
  <c r="C101" i="7" s="1"/>
  <c r="J101" i="7"/>
  <c r="N101" i="7"/>
  <c r="R101" i="7"/>
  <c r="D112" i="7"/>
  <c r="C112" i="7" s="1"/>
  <c r="P114" i="7"/>
  <c r="F115" i="7"/>
  <c r="D115" i="7" s="1"/>
  <c r="C115" i="7" s="1"/>
  <c r="N115" i="7"/>
  <c r="BX122" i="7"/>
  <c r="BW122" i="7" s="1"/>
  <c r="F122" i="7"/>
  <c r="F98" i="7"/>
  <c r="D98" i="7" s="1"/>
  <c r="C98" i="7" s="1"/>
  <c r="F102" i="7"/>
  <c r="D102" i="7" s="1"/>
  <c r="C102" i="7" s="1"/>
  <c r="F106" i="7"/>
  <c r="D106" i="7" s="1"/>
  <c r="C106" i="7" s="1"/>
  <c r="F110" i="7"/>
  <c r="D110" i="7" s="1"/>
  <c r="C110" i="7" s="1"/>
  <c r="H116" i="7"/>
  <c r="L116" i="7"/>
  <c r="P116" i="7"/>
  <c r="T116" i="7"/>
  <c r="H119" i="7"/>
  <c r="L119" i="7"/>
  <c r="P119" i="7"/>
  <c r="T119" i="7"/>
  <c r="E120" i="7"/>
  <c r="I120" i="7"/>
  <c r="M120" i="7"/>
  <c r="Q120" i="7"/>
  <c r="H122" i="7"/>
  <c r="L122" i="7"/>
  <c r="P122" i="7"/>
  <c r="T122" i="7"/>
  <c r="V123" i="7"/>
  <c r="U123" i="7" s="1"/>
  <c r="F123" i="7"/>
  <c r="J123" i="7"/>
  <c r="N123" i="7"/>
  <c r="R123" i="7"/>
  <c r="G124" i="7"/>
  <c r="K124" i="7"/>
  <c r="O124" i="7"/>
  <c r="S124" i="7"/>
  <c r="V126" i="7"/>
  <c r="U126" i="7" s="1"/>
  <c r="F126" i="7"/>
  <c r="D126" i="7" s="1"/>
  <c r="C126" i="7" s="1"/>
  <c r="J126" i="7"/>
  <c r="N126" i="7"/>
  <c r="R126" i="7"/>
  <c r="C128" i="7"/>
  <c r="S129" i="7"/>
  <c r="K133" i="7"/>
  <c r="S133" i="7"/>
  <c r="N138" i="7"/>
  <c r="E116" i="7"/>
  <c r="I116" i="7"/>
  <c r="M116" i="7"/>
  <c r="Q116" i="7"/>
  <c r="V118" i="7"/>
  <c r="U118" i="7" s="1"/>
  <c r="F118" i="7"/>
  <c r="D118" i="7" s="1"/>
  <c r="J118" i="7"/>
  <c r="N118" i="7"/>
  <c r="R118" i="7"/>
  <c r="H127" i="7"/>
  <c r="D127" i="7" s="1"/>
  <c r="C127" i="7" s="1"/>
  <c r="L127" i="7"/>
  <c r="P127" i="7"/>
  <c r="T127" i="7"/>
  <c r="F113" i="7"/>
  <c r="D113" i="7" s="1"/>
  <c r="H113" i="7"/>
  <c r="L113" i="7"/>
  <c r="P113" i="7"/>
  <c r="T113" i="7"/>
  <c r="D130" i="7"/>
  <c r="C130" i="7" s="1"/>
  <c r="D131" i="7"/>
  <c r="V134" i="7"/>
  <c r="U134" i="7" s="1"/>
  <c r="F134" i="7"/>
  <c r="D134" i="7" s="1"/>
  <c r="C134" i="7" s="1"/>
  <c r="F121" i="7"/>
  <c r="D121" i="7" s="1"/>
  <c r="C121" i="7" s="1"/>
  <c r="F124" i="7"/>
  <c r="D124" i="7" s="1"/>
  <c r="C124" i="7" s="1"/>
  <c r="V129" i="7"/>
  <c r="U129" i="7" s="1"/>
  <c r="F129" i="7"/>
  <c r="J129" i="7"/>
  <c r="N129" i="7"/>
  <c r="R129" i="7"/>
  <c r="J131" i="7"/>
  <c r="N131" i="7"/>
  <c r="R131" i="7"/>
  <c r="H135" i="7"/>
  <c r="L135" i="7"/>
  <c r="P135" i="7"/>
  <c r="T135" i="7"/>
  <c r="E136" i="7"/>
  <c r="I136" i="7"/>
  <c r="M136" i="7"/>
  <c r="Q136" i="7"/>
  <c r="H138" i="7"/>
  <c r="L138" i="7"/>
  <c r="P138" i="7"/>
  <c r="T138" i="7"/>
  <c r="E139" i="7"/>
  <c r="I139" i="7"/>
  <c r="M139" i="7"/>
  <c r="Q139" i="7"/>
  <c r="AN141" i="7"/>
  <c r="AM141" i="7" s="1"/>
  <c r="F141" i="7"/>
  <c r="V147" i="7"/>
  <c r="U147" i="7" s="1"/>
  <c r="F147" i="7"/>
  <c r="D147" i="7" s="1"/>
  <c r="C147" i="7" s="1"/>
  <c r="F135" i="7"/>
  <c r="D135" i="7" s="1"/>
  <c r="C135" i="7" s="1"/>
  <c r="F138" i="7"/>
  <c r="G141" i="7"/>
  <c r="K141" i="7"/>
  <c r="S141" i="7"/>
  <c r="V132" i="7"/>
  <c r="U132" i="7" s="1"/>
  <c r="F132" i="7"/>
  <c r="D132" i="7" s="1"/>
  <c r="C132" i="7" s="1"/>
  <c r="R142" i="7"/>
  <c r="F137" i="7"/>
  <c r="D137" i="7" s="1"/>
  <c r="C137" i="7" s="1"/>
  <c r="V140" i="7"/>
  <c r="U140" i="7" s="1"/>
  <c r="H141" i="7"/>
  <c r="L141" i="7"/>
  <c r="P141" i="7"/>
  <c r="T141" i="7"/>
  <c r="F142" i="7"/>
  <c r="D142" i="7" s="1"/>
  <c r="C142" i="7" s="1"/>
  <c r="F143" i="7"/>
  <c r="D143" i="7" s="1"/>
  <c r="C143" i="7" s="1"/>
  <c r="E144" i="7"/>
  <c r="I144" i="7"/>
  <c r="M144" i="7"/>
  <c r="Q144" i="7"/>
  <c r="F146" i="7"/>
  <c r="D146" i="7" s="1"/>
  <c r="C146" i="7" s="1"/>
  <c r="D144" i="7"/>
  <c r="C144" i="7" s="1"/>
  <c r="F145" i="7"/>
  <c r="D145" i="7" s="1"/>
  <c r="C145" i="7" s="1"/>
  <c r="F148" i="7"/>
  <c r="D148" i="7" s="1"/>
  <c r="C148" i="7" s="1"/>
  <c r="A11" i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9" i="1" s="1"/>
  <c r="A51" i="1" s="1"/>
  <c r="A52" i="1" s="1"/>
  <c r="A53" i="1" s="1"/>
  <c r="A54" i="1" s="1"/>
  <c r="A56" i="1" s="1"/>
  <c r="A57" i="1" s="1"/>
  <c r="A58" i="1" s="1"/>
  <c r="A59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2" i="1" s="1"/>
  <c r="A93" i="1" s="1"/>
  <c r="A94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 s="1"/>
  <c r="A116" i="1" s="1"/>
  <c r="A117" i="1" s="1"/>
  <c r="A118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8" i="1" s="1"/>
  <c r="A139" i="1" s="1"/>
  <c r="A140" i="1" s="1"/>
  <c r="A141" i="1" s="1"/>
  <c r="A143" i="1" s="1"/>
  <c r="A145" i="1" s="1"/>
  <c r="A147" i="1" s="1"/>
  <c r="C115" i="2" l="1"/>
  <c r="C69" i="2"/>
  <c r="BX150" i="2"/>
  <c r="C26" i="2"/>
  <c r="D32" i="2"/>
  <c r="C32" i="2" s="1"/>
  <c r="C18" i="2"/>
  <c r="M150" i="2"/>
  <c r="M154" i="2" s="1"/>
  <c r="AN150" i="2"/>
  <c r="E150" i="2"/>
  <c r="E154" i="2" s="1"/>
  <c r="O150" i="2"/>
  <c r="O154" i="2" s="1"/>
  <c r="G150" i="2"/>
  <c r="G154" i="2" s="1"/>
  <c r="C95" i="2"/>
  <c r="D35" i="2"/>
  <c r="C35" i="2" s="1"/>
  <c r="D27" i="2"/>
  <c r="C27" i="2" s="1"/>
  <c r="D126" i="2"/>
  <c r="C126" i="2" s="1"/>
  <c r="C24" i="2"/>
  <c r="D29" i="2"/>
  <c r="C29" i="2" s="1"/>
  <c r="F150" i="2"/>
  <c r="F154" i="2" s="1"/>
  <c r="D11" i="2"/>
  <c r="D21" i="2"/>
  <c r="C21" i="2" s="1"/>
  <c r="U150" i="2"/>
  <c r="S150" i="2"/>
  <c r="S154" i="2" s="1"/>
  <c r="K150" i="2"/>
  <c r="K154" i="2" s="1"/>
  <c r="V150" i="2"/>
  <c r="D98" i="5"/>
  <c r="C98" i="5" s="1"/>
  <c r="D74" i="5"/>
  <c r="C74" i="5" s="1"/>
  <c r="D73" i="5"/>
  <c r="C73" i="5" s="1"/>
  <c r="H150" i="5"/>
  <c r="H154" i="5" s="1"/>
  <c r="D11" i="5"/>
  <c r="C11" i="5" s="1"/>
  <c r="D19" i="5"/>
  <c r="C19" i="5" s="1"/>
  <c r="BF150" i="5"/>
  <c r="BE11" i="5"/>
  <c r="BE150" i="5" s="1"/>
  <c r="D20" i="5"/>
  <c r="C20" i="5" s="1"/>
  <c r="D132" i="5"/>
  <c r="C132" i="5" s="1"/>
  <c r="D128" i="5"/>
  <c r="C128" i="5" s="1"/>
  <c r="D101" i="5"/>
  <c r="C101" i="5" s="1"/>
  <c r="T150" i="5"/>
  <c r="T154" i="5" s="1"/>
  <c r="AN150" i="5"/>
  <c r="N150" i="5"/>
  <c r="N154" i="5" s="1"/>
  <c r="V150" i="5"/>
  <c r="U11" i="5"/>
  <c r="U150" i="5" s="1"/>
  <c r="C14" i="5"/>
  <c r="D17" i="5"/>
  <c r="C17" i="5" s="1"/>
  <c r="C71" i="5"/>
  <c r="P150" i="5"/>
  <c r="P154" i="5" s="1"/>
  <c r="F150" i="5"/>
  <c r="L150" i="5"/>
  <c r="L154" i="5" s="1"/>
  <c r="R150" i="5"/>
  <c r="R154" i="5" s="1"/>
  <c r="J150" i="5"/>
  <c r="J154" i="5" s="1"/>
  <c r="D22" i="5"/>
  <c r="C22" i="5" s="1"/>
  <c r="S150" i="7"/>
  <c r="S154" i="7" s="1"/>
  <c r="F150" i="7"/>
  <c r="BW150" i="7"/>
  <c r="AN150" i="7"/>
  <c r="D138" i="7"/>
  <c r="C138" i="7" s="1"/>
  <c r="D141" i="7"/>
  <c r="C141" i="7" s="1"/>
  <c r="D129" i="7"/>
  <c r="C129" i="7" s="1"/>
  <c r="D123" i="7"/>
  <c r="C123" i="7" s="1"/>
  <c r="D116" i="7"/>
  <c r="C116" i="7" s="1"/>
  <c r="D103" i="7"/>
  <c r="C103" i="7" s="1"/>
  <c r="D107" i="7"/>
  <c r="C107" i="7" s="1"/>
  <c r="D70" i="7"/>
  <c r="C70" i="7" s="1"/>
  <c r="C40" i="7"/>
  <c r="P150" i="7"/>
  <c r="P154" i="7" s="1"/>
  <c r="D62" i="7"/>
  <c r="C62" i="7" s="1"/>
  <c r="D46" i="7"/>
  <c r="C46" i="7" s="1"/>
  <c r="O150" i="7"/>
  <c r="O154" i="7" s="1"/>
  <c r="D32" i="7"/>
  <c r="C32" i="7" s="1"/>
  <c r="D31" i="7"/>
  <c r="C31" i="7" s="1"/>
  <c r="R150" i="7"/>
  <c r="R154" i="7" s="1"/>
  <c r="BX150" i="7"/>
  <c r="V150" i="7"/>
  <c r="C113" i="7"/>
  <c r="C118" i="7"/>
  <c r="C109" i="7"/>
  <c r="C36" i="7"/>
  <c r="D78" i="7"/>
  <c r="C78" i="7" s="1"/>
  <c r="K150" i="7"/>
  <c r="K154" i="7" s="1"/>
  <c r="D88" i="7"/>
  <c r="C88" i="7" s="1"/>
  <c r="N150" i="7"/>
  <c r="N154" i="7" s="1"/>
  <c r="C77" i="7"/>
  <c r="C33" i="7"/>
  <c r="C131" i="7"/>
  <c r="D122" i="7"/>
  <c r="C122" i="7" s="1"/>
  <c r="D119" i="7"/>
  <c r="C119" i="7" s="1"/>
  <c r="D114" i="7"/>
  <c r="C114" i="7" s="1"/>
  <c r="C99" i="7"/>
  <c r="C86" i="7"/>
  <c r="C96" i="7"/>
  <c r="D42" i="7"/>
  <c r="C42" i="7" s="1"/>
  <c r="BF150" i="7"/>
  <c r="H150" i="7"/>
  <c r="H154" i="7" s="1"/>
  <c r="C44" i="7"/>
  <c r="G150" i="7"/>
  <c r="G154" i="7" s="1"/>
  <c r="D56" i="7"/>
  <c r="C56" i="7" s="1"/>
  <c r="D34" i="7"/>
  <c r="C34" i="7" s="1"/>
  <c r="D27" i="7"/>
  <c r="C27" i="7" s="1"/>
  <c r="J150" i="7"/>
  <c r="J154" i="7" s="1"/>
  <c r="AM150" i="7"/>
  <c r="D150" i="2" l="1"/>
  <c r="C11" i="2"/>
  <c r="C150" i="2" s="1"/>
  <c r="D150" i="5"/>
  <c r="F154" i="5"/>
  <c r="D150" i="7"/>
  <c r="F154" i="7"/>
  <c r="C154" i="2" l="1"/>
  <c r="C152" i="2"/>
  <c r="D154" i="2"/>
  <c r="D152" i="2"/>
  <c r="D154" i="5"/>
  <c r="C150" i="5"/>
  <c r="D152" i="5"/>
  <c r="D154" i="7"/>
  <c r="C150" i="7"/>
  <c r="D152" i="7"/>
  <c r="P115" i="1"/>
  <c r="C154" i="5" l="1"/>
  <c r="C152" i="5"/>
  <c r="C154" i="7"/>
  <c r="C152" i="7"/>
  <c r="T148" i="1" l="1"/>
  <c r="S148" i="1"/>
  <c r="R148" i="1"/>
  <c r="Q148" i="1"/>
  <c r="P148" i="1"/>
  <c r="O148" i="1"/>
  <c r="N148" i="1"/>
  <c r="L148" i="1"/>
  <c r="K148" i="1"/>
  <c r="I148" i="1"/>
  <c r="H148" i="1"/>
  <c r="G148" i="1"/>
  <c r="E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T115" i="1"/>
  <c r="S115" i="1"/>
  <c r="R115" i="1"/>
  <c r="Q115" i="1"/>
  <c r="O115" i="1"/>
  <c r="N115" i="1"/>
  <c r="M115" i="1"/>
  <c r="L115" i="1"/>
  <c r="K115" i="1"/>
  <c r="J115" i="1"/>
  <c r="I115" i="1"/>
  <c r="H115" i="1"/>
  <c r="G115" i="1"/>
  <c r="F115" i="1"/>
  <c r="E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T91" i="1"/>
  <c r="S91" i="1"/>
  <c r="R91" i="1"/>
  <c r="P91" i="1"/>
  <c r="O91" i="1"/>
  <c r="N91" i="1"/>
  <c r="L91" i="1"/>
  <c r="K91" i="1"/>
  <c r="J91" i="1"/>
  <c r="H91" i="1"/>
  <c r="G91" i="1"/>
  <c r="F91" i="1"/>
  <c r="E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T88" i="1"/>
  <c r="S88" i="1"/>
  <c r="R88" i="1"/>
  <c r="Q88" i="1"/>
  <c r="P88" i="1"/>
  <c r="O88" i="1"/>
  <c r="N88" i="1"/>
  <c r="M88" i="1"/>
  <c r="L88" i="1"/>
  <c r="K88" i="1"/>
  <c r="J88" i="1"/>
  <c r="H88" i="1"/>
  <c r="G88" i="1"/>
  <c r="F88" i="1"/>
  <c r="E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T81" i="1"/>
  <c r="S81" i="1"/>
  <c r="R81" i="1"/>
  <c r="Q81" i="1"/>
  <c r="P81" i="1"/>
  <c r="O81" i="1"/>
  <c r="N81" i="1"/>
  <c r="L81" i="1"/>
  <c r="K81" i="1"/>
  <c r="J81" i="1"/>
  <c r="I81" i="1"/>
  <c r="H81" i="1"/>
  <c r="G81" i="1"/>
  <c r="F81" i="1"/>
  <c r="E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T41" i="1"/>
  <c r="S41" i="1"/>
  <c r="R41" i="1"/>
  <c r="P41" i="1"/>
  <c r="O41" i="1"/>
  <c r="N41" i="1"/>
  <c r="L41" i="1"/>
  <c r="K41" i="1"/>
  <c r="J41" i="1"/>
  <c r="I41" i="1"/>
  <c r="H41" i="1"/>
  <c r="G41" i="1"/>
  <c r="F41" i="1"/>
  <c r="E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T12" i="1"/>
  <c r="S12" i="1"/>
  <c r="R12" i="1"/>
  <c r="Q12" i="1"/>
  <c r="P12" i="1"/>
  <c r="O12" i="1"/>
  <c r="N12" i="1"/>
  <c r="M12" i="1"/>
  <c r="L12" i="1"/>
  <c r="K12" i="1"/>
  <c r="I12" i="1"/>
  <c r="H12" i="1"/>
  <c r="G12" i="1"/>
  <c r="F12" i="1"/>
  <c r="E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F10" i="1" l="1"/>
  <c r="J10" i="1"/>
  <c r="L10" i="1"/>
  <c r="N10" i="1"/>
  <c r="P10" i="1"/>
  <c r="R10" i="1"/>
  <c r="T10" i="1"/>
  <c r="H10" i="1"/>
  <c r="G10" i="1"/>
  <c r="K10" i="1"/>
  <c r="O10" i="1"/>
  <c r="S10" i="1"/>
  <c r="E10" i="1"/>
  <c r="I10" i="1"/>
  <c r="M10" i="1"/>
  <c r="Q10" i="1"/>
  <c r="D45" i="1"/>
  <c r="D47" i="1"/>
  <c r="D49" i="1"/>
  <c r="D50" i="1"/>
  <c r="D51" i="1"/>
  <c r="D53" i="1"/>
  <c r="D54" i="1"/>
  <c r="D57" i="1"/>
  <c r="D58" i="1"/>
  <c r="D59" i="1"/>
  <c r="D60" i="1"/>
  <c r="D62" i="1"/>
  <c r="D64" i="1"/>
  <c r="D65" i="1"/>
  <c r="D66" i="1"/>
  <c r="D67" i="1"/>
  <c r="D69" i="1"/>
  <c r="D70" i="1"/>
  <c r="D71" i="1"/>
  <c r="D72" i="1"/>
  <c r="D73" i="1"/>
  <c r="D74" i="1"/>
  <c r="D75" i="1"/>
  <c r="D68" i="1"/>
  <c r="D52" i="1"/>
  <c r="D56" i="1"/>
  <c r="D33" i="1"/>
  <c r="D35" i="1"/>
  <c r="D36" i="1"/>
  <c r="D37" i="1"/>
  <c r="D38" i="1"/>
  <c r="D41" i="1"/>
  <c r="M41" i="1"/>
  <c r="Q41" i="1"/>
  <c r="D32" i="1"/>
  <c r="D42" i="1"/>
  <c r="D46" i="1"/>
  <c r="D61" i="1"/>
  <c r="D63" i="1"/>
  <c r="D76" i="1"/>
  <c r="D77" i="1"/>
  <c r="D78" i="1"/>
  <c r="D79" i="1"/>
  <c r="D80" i="1"/>
  <c r="D81" i="1"/>
  <c r="D82" i="1"/>
  <c r="D83" i="1"/>
  <c r="D84" i="1"/>
  <c r="D85" i="1"/>
  <c r="D86" i="1"/>
  <c r="D109" i="1"/>
  <c r="D110" i="1"/>
  <c r="D111" i="1"/>
  <c r="D112" i="1"/>
  <c r="D113" i="1"/>
  <c r="D114" i="1"/>
  <c r="D115" i="1"/>
  <c r="E15" i="1"/>
  <c r="E17" i="1"/>
  <c r="J12" i="1"/>
  <c r="D13" i="1"/>
  <c r="D15" i="1"/>
  <c r="D16" i="1"/>
  <c r="D17" i="1"/>
  <c r="D18" i="1"/>
  <c r="D20" i="1"/>
  <c r="D23" i="1"/>
  <c r="D25" i="1"/>
  <c r="D26" i="1"/>
  <c r="D28" i="1"/>
  <c r="D34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6" i="1"/>
  <c r="D117" i="1"/>
  <c r="D118" i="1"/>
  <c r="D119" i="1"/>
  <c r="D120" i="1"/>
  <c r="E137" i="1"/>
  <c r="M148" i="1"/>
  <c r="D149" i="1"/>
  <c r="D11" i="1"/>
  <c r="D14" i="1"/>
  <c r="D19" i="1"/>
  <c r="D21" i="1"/>
  <c r="D22" i="1"/>
  <c r="D24" i="1"/>
  <c r="D27" i="1"/>
  <c r="D29" i="1"/>
  <c r="D30" i="1"/>
  <c r="D31" i="1"/>
  <c r="I88" i="1"/>
  <c r="I91" i="1"/>
  <c r="M91" i="1"/>
  <c r="Q9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M81" i="1"/>
  <c r="N26" i="1"/>
  <c r="D39" i="1"/>
  <c r="D40" i="1"/>
  <c r="D48" i="1"/>
  <c r="F148" i="1"/>
  <c r="J148" i="1"/>
  <c r="D121" i="1"/>
  <c r="N29" i="1"/>
  <c r="D43" i="1"/>
  <c r="D44" i="1"/>
  <c r="D55" i="1"/>
  <c r="D10" i="1" l="1"/>
  <c r="C25" i="1"/>
  <c r="C36" i="1"/>
  <c r="C43" i="1"/>
  <c r="C26" i="1"/>
  <c r="C144" i="1"/>
  <c r="C140" i="1"/>
  <c r="C136" i="1"/>
  <c r="C132" i="1"/>
  <c r="C128" i="1"/>
  <c r="C124" i="1"/>
  <c r="C30" i="1"/>
  <c r="C22" i="1"/>
  <c r="C11" i="1"/>
  <c r="C120" i="1"/>
  <c r="C116" i="1"/>
  <c r="C105" i="1"/>
  <c r="C101" i="1"/>
  <c r="C97" i="1"/>
  <c r="C93" i="1"/>
  <c r="C89" i="1"/>
  <c r="C34" i="1"/>
  <c r="C23" i="1"/>
  <c r="C16" i="1"/>
  <c r="C115" i="1"/>
  <c r="C111" i="1"/>
  <c r="C85" i="1"/>
  <c r="C81" i="1"/>
  <c r="C77" i="1"/>
  <c r="C46" i="1"/>
  <c r="C52" i="1"/>
  <c r="C73" i="1"/>
  <c r="C69" i="1"/>
  <c r="C64" i="1"/>
  <c r="C58" i="1"/>
  <c r="C51" i="1"/>
  <c r="C45" i="1"/>
  <c r="C29" i="1"/>
  <c r="C48" i="1"/>
  <c r="C147" i="1"/>
  <c r="C143" i="1"/>
  <c r="C139" i="1"/>
  <c r="C135" i="1"/>
  <c r="C131" i="1"/>
  <c r="C127" i="1"/>
  <c r="C123" i="1"/>
  <c r="C21" i="1"/>
  <c r="C149" i="1"/>
  <c r="C119" i="1"/>
  <c r="C108" i="1"/>
  <c r="C104" i="1"/>
  <c r="C100" i="1"/>
  <c r="C96" i="1"/>
  <c r="C92" i="1"/>
  <c r="C88" i="1"/>
  <c r="C28" i="1"/>
  <c r="C20" i="1"/>
  <c r="C15" i="1"/>
  <c r="C114" i="1"/>
  <c r="C110" i="1"/>
  <c r="C84" i="1"/>
  <c r="C80" i="1"/>
  <c r="C76" i="1"/>
  <c r="C42" i="1"/>
  <c r="C41" i="1"/>
  <c r="C35" i="1"/>
  <c r="C68" i="1"/>
  <c r="C72" i="1"/>
  <c r="C67" i="1"/>
  <c r="C62" i="1"/>
  <c r="C57" i="1"/>
  <c r="C50" i="1"/>
  <c r="C55" i="1"/>
  <c r="C121" i="1"/>
  <c r="C40" i="1"/>
  <c r="C146" i="1"/>
  <c r="C142" i="1"/>
  <c r="C138" i="1"/>
  <c r="C134" i="1"/>
  <c r="C130" i="1"/>
  <c r="C126" i="1"/>
  <c r="C122" i="1"/>
  <c r="C27" i="1"/>
  <c r="C19" i="1"/>
  <c r="C118" i="1"/>
  <c r="C107" i="1"/>
  <c r="C103" i="1"/>
  <c r="C99" i="1"/>
  <c r="C95" i="1"/>
  <c r="C91" i="1"/>
  <c r="C87" i="1"/>
  <c r="C18" i="1"/>
  <c r="C13" i="1"/>
  <c r="C113" i="1"/>
  <c r="C109" i="1"/>
  <c r="C83" i="1"/>
  <c r="C79" i="1"/>
  <c r="C63" i="1"/>
  <c r="C32" i="1"/>
  <c r="C38" i="1"/>
  <c r="C33" i="1"/>
  <c r="C75" i="1"/>
  <c r="C71" i="1"/>
  <c r="C66" i="1"/>
  <c r="C60" i="1"/>
  <c r="C54" i="1"/>
  <c r="C49" i="1"/>
  <c r="C44" i="1"/>
  <c r="C39" i="1"/>
  <c r="C145" i="1"/>
  <c r="C141" i="1"/>
  <c r="C137" i="1"/>
  <c r="C133" i="1"/>
  <c r="C129" i="1"/>
  <c r="C125" i="1"/>
  <c r="C31" i="1"/>
  <c r="C24" i="1"/>
  <c r="C14" i="1"/>
  <c r="C117" i="1"/>
  <c r="C106" i="1"/>
  <c r="C102" i="1"/>
  <c r="C98" i="1"/>
  <c r="C94" i="1"/>
  <c r="C90" i="1"/>
  <c r="C17" i="1"/>
  <c r="D12" i="1"/>
  <c r="C112" i="1"/>
  <c r="C86" i="1"/>
  <c r="C82" i="1"/>
  <c r="C78" i="1"/>
  <c r="C61" i="1"/>
  <c r="C37" i="1"/>
  <c r="C56" i="1"/>
  <c r="C74" i="1"/>
  <c r="C70" i="1"/>
  <c r="C65" i="1"/>
  <c r="C59" i="1"/>
  <c r="C53" i="1"/>
  <c r="C47" i="1"/>
  <c r="D148" i="1"/>
  <c r="C10" i="1" l="1"/>
  <c r="C148" i="1"/>
  <c r="C12" i="1"/>
  <c r="C8" i="1" l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</calcChain>
</file>

<file path=xl/sharedStrings.xml><?xml version="1.0" encoding="utf-8"?>
<sst xmlns="http://schemas.openxmlformats.org/spreadsheetml/2006/main" count="1034" uniqueCount="175">
  <si>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</si>
  <si>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</si>
  <si>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</si>
  <si>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</si>
  <si>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</si>
  <si>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</si>
  <si>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</si>
  <si>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</si>
  <si>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</si>
  <si>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</si>
  <si>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</si>
  <si>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</si>
  <si>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</si>
  <si>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</si>
  <si>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</si>
  <si>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</si>
  <si>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</si>
  <si>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</si>
  <si>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</si>
  <si>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</si>
  <si>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</si>
  <si>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</si>
  <si>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</si>
  <si>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</si>
  <si>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</si>
  <si>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</si>
  <si>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</si>
  <si>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</si>
  <si>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</si>
  <si>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</si>
  <si>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</si>
  <si>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</si>
  <si>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"Владимирский диагностический центр"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</si>
  <si>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</si>
  <si>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</si>
  <si>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</si>
  <si>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</si>
  <si>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</si>
  <si>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</si>
  <si>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</si>
  <si>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НУЗ "Отделенческая поликлиника на ст. Александров ОАО "РЖД"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</si>
  <si>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</si>
  <si>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</si>
  <si>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</si>
  <si>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</si>
  <si>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</si>
  <si>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</si>
  <si>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</si>
  <si>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</si>
  <si>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</si>
  <si>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</si>
  <si>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</si>
  <si>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</si>
  <si>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</si>
  <si>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</si>
  <si>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</si>
  <si>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</si>
  <si>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</si>
  <si>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</si>
  <si>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</si>
  <si>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</si>
  <si>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</si>
  <si>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</si>
  <si>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</si>
  <si>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</si>
  <si>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</si>
  <si>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</si>
  <si>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</si>
  <si>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</si>
  <si>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</si>
  <si>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</si>
  <si>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</si>
  <si>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ООО "Медицинский центр "БИОРИТМ"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</si>
  <si>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</si>
  <si>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</si>
  <si>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</si>
  <si>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</si>
  <si>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</si>
  <si>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</si>
  <si>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</si>
  <si>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</si>
  <si>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</si>
  <si>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</si>
  <si>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</si>
  <si>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</si>
  <si>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"Стомалекс"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</si>
  <si>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</si>
  <si>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</si>
  <si>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</si>
  <si>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</si>
  <si>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</si>
  <si>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</si>
  <si>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</si>
  <si>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</si>
  <si>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</si>
  <si>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</si>
  <si>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</si>
  <si>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</si>
  <si>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ООО "Мир здоровья"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</si>
  <si>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</si>
  <si>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</si>
  <si>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</si>
  <si>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</si>
  <si>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город Нижний Новгород</t>
  </si>
  <si>
    <t>ООО "ЭКО-Содействие"</t>
  </si>
  <si>
    <t>Ивановская область</t>
  </si>
  <si>
    <t>город Ярославль</t>
  </si>
  <si>
    <t>ООО "Мать и дитя Ярославль"</t>
  </si>
  <si>
    <t>ООО "Эко Центр"</t>
  </si>
  <si>
    <t>ООО "Фрезениус Нефрокеа"</t>
  </si>
  <si>
    <t>ООО "Дистанционная медицина"</t>
  </si>
  <si>
    <t>город Ессентуки</t>
  </si>
  <si>
    <t>ФГБУ "Северо-Кавказский федеральный научно-клинический центр" Федерального медико-биологического агентства"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</si>
  <si>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</si>
  <si>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</si>
  <si>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</si>
  <si>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</si>
  <si>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</si>
  <si>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</si>
  <si>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</si>
  <si>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</si>
  <si>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</si>
  <si>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</si>
  <si>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</si>
  <si>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</si>
  <si>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</si>
  <si>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</si>
  <si>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</si>
  <si>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</si>
  <si>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</si>
  <si>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</si>
  <si>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госпитализации</t>
    </r>
  </si>
  <si>
    <r>
      <t xml:space="preserve">Объемы, </t>
    </r>
    <r>
      <rPr>
        <sz val="10"/>
        <rFont val="Times New Roman"/>
        <family val="1"/>
        <charset val="204"/>
      </rPr>
      <t>случаев госпитализации</t>
    </r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</si>
  <si>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</si>
  <si>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</si>
  <si>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</si>
  <si>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</si>
  <si>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</si>
  <si>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"Вектор"</t>
  </si>
  <si>
    <t>ООО "Олимпия"</t>
  </si>
  <si>
    <t>ООО "Лавмедикл К"</t>
  </si>
  <si>
    <t>ООО "Свой доктор"</t>
  </si>
  <si>
    <t>ООО "Здоровая семья"</t>
  </si>
  <si>
    <t>ООО "Лавмедикл"</t>
  </si>
  <si>
    <t>ООО "Мединсервис"</t>
  </si>
  <si>
    <t>Распределение плановых объемов и стоимости бесплатного оказания застрахованным Владимирской области медицинской помощи на 2018 год (филиал ООО "СК "Ингосстрах-М" по Владимирской области)</t>
  </si>
  <si>
    <t>ЧУЗ "Клиническая больница "РЖД-Медицина" города Муром"</t>
  </si>
  <si>
    <t>ООО "Диализ Ковров"</t>
  </si>
  <si>
    <t>Распределение плановых объемов и стоимости бесплатного оказания застрахованным Владимирской области медицинской помощи на 2019 год</t>
  </si>
  <si>
    <t>2019 год</t>
  </si>
  <si>
    <t>II квартал 2019 г.</t>
  </si>
  <si>
    <t>I квартал 2019 г.</t>
  </si>
  <si>
    <t>III квартал 2019 г.</t>
  </si>
  <si>
    <t>IV квартал 2019 г.</t>
  </si>
  <si>
    <t>ООО "Мать и дитя Владимир"</t>
  </si>
  <si>
    <t>ООО "ЛПУ МИБС"</t>
  </si>
  <si>
    <t>ООО "Добрый доктор"</t>
  </si>
  <si>
    <t>ООО "Дента-Вайт"</t>
  </si>
  <si>
    <t>АО "Муромский стрелочный завод"</t>
  </si>
  <si>
    <t>ООО "Новая медицина для всех"</t>
  </si>
  <si>
    <t>ФГБОУ ВПО "Приволжский исследовательский медицинский университет» Минздрава России</t>
  </si>
  <si>
    <t>ФГБУЗ "Медицинский центр "Решма" Федерального медико-биологического агентства"</t>
  </si>
  <si>
    <t>город Москва</t>
  </si>
  <si>
    <t>ООО "М-Лайн"</t>
  </si>
  <si>
    <t>город Липецк</t>
  </si>
  <si>
    <t>ООО "Диализный центр Нефрос-Липецк"</t>
  </si>
  <si>
    <t>Медицинские организации, включенные в реестр в 2019 году</t>
  </si>
  <si>
    <t>ООО "Онкоклиника - Владимир"</t>
  </si>
  <si>
    <t>ООО Клиника инновационной диагностики "МедиКа"</t>
  </si>
  <si>
    <t>ИТОГО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</si>
  <si>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ООО "Капитал Медицинское страхование" по Владимирской области)</t>
  </si>
  <si>
    <t>Распределение плановых объемов и стоимости бесплатного оказания застрахованным Владимирской области медицинской помощи на 2019 год (филиал АО "МАКС-М" в г.Владимир)</t>
  </si>
  <si>
    <t>Утверждено протоколом заседания комиссии по разработке территориальной программы обязательного медицинского страхования от 23.09.2019 №9</t>
  </si>
  <si>
    <t>контроль 1</t>
  </si>
  <si>
    <t>контроль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</si>
</sst>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showZeros="0" tabSelected="1" view="pageBreakPreview" zoomScale="90" zoomScaleSheetLayoutView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0" sqref="B10"/>
    </sheetView>
  </sheetViews>
  <sheetFormatPr defaultRowHeight="15" x14ac:dyDescent="0.25"/>
  <cols>
    <col min="1" max="1" width="6.28515625" style="5" customWidth="1"/>
    <col min="2" max="2" width="75.42578125" style="6" customWidth="1"/>
    <col min="3" max="3" width="19" style="7" customWidth="1"/>
    <col min="4" max="4" width="18" style="7" customWidth="1"/>
    <col min="5" max="5" width="11.28515625" style="7" customWidth="1"/>
    <col min="6" max="6" width="17.7109375" style="7" customWidth="1"/>
    <col min="7" max="7" width="11.85546875" style="7" customWidth="1"/>
    <col min="8" max="8" width="14.42578125" style="7" customWidth="1"/>
    <col min="9" max="9" width="12" style="7" customWidth="1"/>
    <col min="10" max="10" width="17.7109375" style="7" customWidth="1"/>
    <col min="11" max="11" width="13.7109375" style="7" customWidth="1"/>
    <col min="12" max="12" width="17.140625" style="7" customWidth="1"/>
    <col min="13" max="13" width="11.28515625" style="7" customWidth="1"/>
    <col min="14" max="14" width="16.28515625" style="7" customWidth="1"/>
    <col min="15" max="15" width="12.42578125" style="7" customWidth="1"/>
    <col min="16" max="16" width="14.5703125" style="7" customWidth="1"/>
    <col min="17" max="17" width="11.28515625" style="7" customWidth="1"/>
    <col min="18" max="18" width="16.7109375" style="7" customWidth="1"/>
    <col min="19" max="19" width="10.42578125" style="7" customWidth="1"/>
    <col min="20" max="20" width="16.7109375" style="7" customWidth="1"/>
    <col min="21" max="16384" width="9.140625" style="1"/>
  </cols>
  <sheetData>
    <row r="1" spans="1:20" ht="60.75" customHeight="1" x14ac:dyDescent="0.25">
      <c r="A1" s="1"/>
      <c r="B1" s="2"/>
      <c r="Q1" s="63" t="s">
        <v>172</v>
      </c>
      <c r="R1" s="64"/>
      <c r="S1" s="64"/>
      <c r="T1" s="64"/>
    </row>
    <row r="2" spans="1:20" ht="18.75" x14ac:dyDescent="0.3">
      <c r="A2" s="21"/>
      <c r="B2" s="22"/>
      <c r="C2" s="61" t="s">
        <v>148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5">
      <c r="A3" s="1"/>
      <c r="B3" s="2"/>
    </row>
    <row r="4" spans="1:20" ht="15" customHeight="1" x14ac:dyDescent="0.25">
      <c r="A4" s="53" t="s">
        <v>0</v>
      </c>
      <c r="B4" s="53" t="s">
        <v>1</v>
      </c>
      <c r="C4" s="55" t="s">
        <v>149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44.25" customHeight="1" x14ac:dyDescent="0.25">
      <c r="A5" s="54"/>
      <c r="B5" s="54"/>
      <c r="C5" s="59" t="s">
        <v>127</v>
      </c>
      <c r="D5" s="57" t="s">
        <v>113</v>
      </c>
      <c r="E5" s="58"/>
      <c r="F5" s="58"/>
      <c r="G5" s="58"/>
      <c r="H5" s="58"/>
      <c r="I5" s="58"/>
      <c r="J5" s="58"/>
      <c r="K5" s="57" t="s">
        <v>120</v>
      </c>
      <c r="L5" s="58"/>
      <c r="M5" s="57" t="s">
        <v>123</v>
      </c>
      <c r="N5" s="58"/>
      <c r="O5" s="58"/>
      <c r="P5" s="58"/>
      <c r="Q5" s="58"/>
      <c r="R5" s="58"/>
      <c r="S5" s="57" t="s">
        <v>124</v>
      </c>
      <c r="T5" s="58"/>
    </row>
    <row r="6" spans="1:20" ht="33" customHeight="1" x14ac:dyDescent="0.25">
      <c r="A6" s="54"/>
      <c r="B6" s="54"/>
      <c r="C6" s="60"/>
      <c r="D6" s="57" t="s">
        <v>126</v>
      </c>
      <c r="E6" s="57" t="s">
        <v>115</v>
      </c>
      <c r="F6" s="58"/>
      <c r="G6" s="57" t="s">
        <v>117</v>
      </c>
      <c r="H6" s="58"/>
      <c r="I6" s="57" t="s">
        <v>118</v>
      </c>
      <c r="J6" s="58"/>
      <c r="K6" s="57" t="s">
        <v>121</v>
      </c>
      <c r="L6" s="57" t="s">
        <v>114</v>
      </c>
      <c r="M6" s="57" t="s">
        <v>128</v>
      </c>
      <c r="N6" s="57" t="s">
        <v>126</v>
      </c>
      <c r="O6" s="57" t="s">
        <v>129</v>
      </c>
      <c r="P6" s="58"/>
      <c r="Q6" s="57" t="s">
        <v>130</v>
      </c>
      <c r="R6" s="58"/>
      <c r="S6" s="57" t="s">
        <v>125</v>
      </c>
      <c r="T6" s="57" t="s">
        <v>114</v>
      </c>
    </row>
    <row r="7" spans="1:20" ht="51" x14ac:dyDescent="0.25">
      <c r="A7" s="54"/>
      <c r="B7" s="54"/>
      <c r="C7" s="60"/>
      <c r="D7" s="58"/>
      <c r="E7" s="20" t="s">
        <v>116</v>
      </c>
      <c r="F7" s="20" t="s">
        <v>114</v>
      </c>
      <c r="G7" s="20" t="s">
        <v>116</v>
      </c>
      <c r="H7" s="20" t="s">
        <v>114</v>
      </c>
      <c r="I7" s="20" t="s">
        <v>119</v>
      </c>
      <c r="J7" s="20" t="s">
        <v>114</v>
      </c>
      <c r="K7" s="58"/>
      <c r="L7" s="58"/>
      <c r="M7" s="58"/>
      <c r="N7" s="58"/>
      <c r="O7" s="20" t="s">
        <v>122</v>
      </c>
      <c r="P7" s="20" t="s">
        <v>114</v>
      </c>
      <c r="Q7" s="20" t="s">
        <v>122</v>
      </c>
      <c r="R7" s="20" t="s">
        <v>114</v>
      </c>
      <c r="S7" s="58"/>
      <c r="T7" s="58"/>
    </row>
    <row r="8" spans="1:20" s="4" customFormat="1" ht="11.25" x14ac:dyDescent="0.2">
      <c r="A8" s="3">
        <v>1</v>
      </c>
      <c r="B8" s="3">
        <v>2</v>
      </c>
      <c r="C8" s="8">
        <f>1+B8</f>
        <v>3</v>
      </c>
      <c r="D8" s="8">
        <f>1+C8</f>
        <v>4</v>
      </c>
      <c r="E8" s="8">
        <f t="shared" ref="E8:T8" si="0">1+D8</f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</row>
    <row r="9" spans="1:20" x14ac:dyDescent="0.25">
      <c r="A9" s="26"/>
      <c r="B9" s="48" t="s">
        <v>133</v>
      </c>
      <c r="C9" s="9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</row>
    <row r="10" spans="1:20" x14ac:dyDescent="0.25">
      <c r="A10" s="26">
        <v>1</v>
      </c>
      <c r="B10" s="49" t="s">
        <v>2</v>
      </c>
      <c r="C10" s="9">
        <f>КМС!C11+ИГС!C11+МАКС!C11</f>
        <v>550293162.52999997</v>
      </c>
      <c r="D10" s="9">
        <f>КМС!D11+ИГС!D11+МАКС!D11</f>
        <v>132928632.22</v>
      </c>
      <c r="E10" s="10">
        <f>КМС!E11+ИГС!E11+МАКС!E11</f>
        <v>239733</v>
      </c>
      <c r="F10" s="9">
        <f>КМС!F11+ИГС!F11+МАКС!F11</f>
        <v>68851010.430000007</v>
      </c>
      <c r="G10" s="10">
        <f>КМС!G11+ИГС!G11+МАКС!G11</f>
        <v>12095</v>
      </c>
      <c r="H10" s="9">
        <f>КМС!H11+ИГС!H11+МАКС!H11</f>
        <v>4707532.9000000004</v>
      </c>
      <c r="I10" s="10">
        <f>КМС!I11+ИГС!I11+МАКС!I11</f>
        <v>48049</v>
      </c>
      <c r="J10" s="9">
        <f>КМС!J11+ИГС!J11+МАКС!J11</f>
        <v>59370088.890000001</v>
      </c>
      <c r="K10" s="10">
        <f>КМС!K11+ИГС!K11+МАКС!K11</f>
        <v>1009</v>
      </c>
      <c r="L10" s="9">
        <f>КМС!L11+ИГС!L11+МАКС!L11</f>
        <v>14410557.279999999</v>
      </c>
      <c r="M10" s="10">
        <f>КМС!M11+ИГС!M11+МАКС!M11</f>
        <v>9490</v>
      </c>
      <c r="N10" s="9">
        <f>КМС!N11+ИГС!N11+МАКС!N11</f>
        <v>402953973.02999997</v>
      </c>
      <c r="O10" s="10">
        <f>КМС!O11+ИГС!O11+МАКС!O11</f>
        <v>0</v>
      </c>
      <c r="P10" s="9">
        <f>КМС!P11+ИГС!P11+МАКС!P11</f>
        <v>0</v>
      </c>
      <c r="Q10" s="10">
        <f>КМС!Q11+ИГС!Q11+МАКС!Q11</f>
        <v>205</v>
      </c>
      <c r="R10" s="9">
        <f>КМС!R11+ИГС!R11+МАКС!R11</f>
        <v>47284788</v>
      </c>
      <c r="S10" s="10">
        <f>КМС!S11+ИГС!S11+МАКС!S11</f>
        <v>0</v>
      </c>
      <c r="T10" s="9">
        <f>КМС!T11+ИГС!T11+МАКС!T11</f>
        <v>0</v>
      </c>
    </row>
    <row r="11" spans="1:20" x14ac:dyDescent="0.25">
      <c r="A11" s="26">
        <f t="shared" ref="A11:A18" si="1">1+A10</f>
        <v>2</v>
      </c>
      <c r="B11" s="49" t="s">
        <v>3</v>
      </c>
      <c r="C11" s="9">
        <f>КМС!C12+ИГС!C12+МАКС!C12</f>
        <v>56781655.990000002</v>
      </c>
      <c r="D11" s="9">
        <f>КМС!D12+ИГС!D12+МАКС!D12</f>
        <v>9973706</v>
      </c>
      <c r="E11" s="10">
        <f>КМС!E12+ИГС!E12+МАКС!E12</f>
        <v>23328</v>
      </c>
      <c r="F11" s="9">
        <f>КМС!F12+ИГС!F12+МАКС!F12</f>
        <v>4358894</v>
      </c>
      <c r="G11" s="10">
        <f>КМС!G12+ИГС!G12+МАКС!G12</f>
        <v>0</v>
      </c>
      <c r="H11" s="9">
        <f>КМС!H12+ИГС!H12+МАКС!H12</f>
        <v>0</v>
      </c>
      <c r="I11" s="10">
        <f>КМС!I12+ИГС!I12+МАКС!I12</f>
        <v>12600</v>
      </c>
      <c r="J11" s="9">
        <f>КМС!J12+ИГС!J12+МАКС!J12</f>
        <v>5614812</v>
      </c>
      <c r="K11" s="10">
        <f>КМС!K12+ИГС!K12+МАКС!K12</f>
        <v>1198</v>
      </c>
      <c r="L11" s="9">
        <f>КМС!L12+ИГС!L12+МАКС!L12</f>
        <v>28402226.399999999</v>
      </c>
      <c r="M11" s="10">
        <f>КМС!M12+ИГС!M12+МАКС!M12</f>
        <v>572</v>
      </c>
      <c r="N11" s="9">
        <f>КМС!N12+ИГС!N12+МАКС!N12</f>
        <v>18405723.59</v>
      </c>
      <c r="O11" s="10">
        <f>КМС!O12+ИГС!O12+МАКС!O12</f>
        <v>0</v>
      </c>
      <c r="P11" s="9">
        <f>КМС!P12+ИГС!P12+МАКС!P12</f>
        <v>0</v>
      </c>
      <c r="Q11" s="10">
        <f>КМС!Q12+ИГС!Q12+МАКС!Q12</f>
        <v>13</v>
      </c>
      <c r="R11" s="9">
        <f>КМС!R12+ИГС!R12+МАКС!R12</f>
        <v>1269827</v>
      </c>
      <c r="S11" s="10">
        <f>КМС!S12+ИГС!S12+МАКС!S12</f>
        <v>0</v>
      </c>
      <c r="T11" s="9">
        <f>КМС!T12+ИГС!T12+МАКС!T12</f>
        <v>0</v>
      </c>
    </row>
    <row r="12" spans="1:20" x14ac:dyDescent="0.25">
      <c r="A12" s="26">
        <f t="shared" si="1"/>
        <v>3</v>
      </c>
      <c r="B12" s="49" t="s">
        <v>4</v>
      </c>
      <c r="C12" s="9">
        <f>КМС!C13+ИГС!C13+МАКС!C13</f>
        <v>1222940448.3299999</v>
      </c>
      <c r="D12" s="9">
        <f>КМС!D13+ИГС!D13+МАКС!D13</f>
        <v>118713260</v>
      </c>
      <c r="E12" s="10">
        <f>КМС!E13+ИГС!E13+МАКС!E13</f>
        <v>85409</v>
      </c>
      <c r="F12" s="9">
        <f>КМС!F13+ИГС!F13+МАКС!F13</f>
        <v>26537083.07</v>
      </c>
      <c r="G12" s="10">
        <f>КМС!G13+ИГС!G13+МАКС!G13</f>
        <v>0</v>
      </c>
      <c r="H12" s="9">
        <f>КМС!H13+ИГС!H13+МАКС!H13</f>
        <v>0</v>
      </c>
      <c r="I12" s="10">
        <f>КМС!I13+ИГС!I13+МАКС!I13</f>
        <v>13</v>
      </c>
      <c r="J12" s="9">
        <f>КМС!J13+ИГС!J13+МАКС!J13</f>
        <v>92176176.930000007</v>
      </c>
      <c r="K12" s="10">
        <f>КМС!K13+ИГС!K13+МАКС!K13</f>
        <v>897</v>
      </c>
      <c r="L12" s="9">
        <f>КМС!L13+ИГС!L13+МАКС!L13</f>
        <v>57766256.359999999</v>
      </c>
      <c r="M12" s="10">
        <f>КМС!M13+ИГС!M13+МАКС!M13</f>
        <v>19952</v>
      </c>
      <c r="N12" s="9">
        <f>КМС!N13+ИГС!N13+МАКС!N13</f>
        <v>1046460931.97</v>
      </c>
      <c r="O12" s="10">
        <f>КМС!O13+ИГС!O13+МАКС!O13</f>
        <v>0</v>
      </c>
      <c r="P12" s="9">
        <f>КМС!P13+ИГС!P13+МАКС!P13</f>
        <v>0</v>
      </c>
      <c r="Q12" s="10">
        <f>КМС!Q13+ИГС!Q13+МАКС!Q13</f>
        <v>2359</v>
      </c>
      <c r="R12" s="9">
        <f>КМС!R13+ИГС!R13+МАКС!R13</f>
        <v>387048548</v>
      </c>
      <c r="S12" s="10">
        <f>КМС!S13+ИГС!S13+МАКС!S13</f>
        <v>0</v>
      </c>
      <c r="T12" s="9">
        <f>КМС!T13+ИГС!T13+МАКС!T13</f>
        <v>0</v>
      </c>
    </row>
    <row r="13" spans="1:20" x14ac:dyDescent="0.25">
      <c r="A13" s="26">
        <f t="shared" si="1"/>
        <v>4</v>
      </c>
      <c r="B13" s="49" t="s">
        <v>5</v>
      </c>
      <c r="C13" s="9">
        <f>КМС!C14+ИГС!C14+МАКС!C14</f>
        <v>914034539.25</v>
      </c>
      <c r="D13" s="9">
        <f>КМС!D14+ИГС!D14+МАКС!D14</f>
        <v>43951321.840000004</v>
      </c>
      <c r="E13" s="10">
        <f>КМС!E14+ИГС!E14+МАКС!E14</f>
        <v>42599</v>
      </c>
      <c r="F13" s="9">
        <f>КМС!F14+ИГС!F14+МАКС!F14</f>
        <v>11604819.58</v>
      </c>
      <c r="G13" s="10">
        <f>КМС!G14+ИГС!G14+МАКС!G14</f>
        <v>0</v>
      </c>
      <c r="H13" s="9">
        <f>КМС!H14+ИГС!H14+МАКС!H14</f>
        <v>0</v>
      </c>
      <c r="I13" s="10">
        <f>КМС!I14+ИГС!I14+МАКС!I14</f>
        <v>4362</v>
      </c>
      <c r="J13" s="9">
        <f>КМС!J14+ИГС!J14+МАКС!J14</f>
        <v>32346502.260000002</v>
      </c>
      <c r="K13" s="10">
        <f>КМС!K14+ИГС!K14+МАКС!K14</f>
        <v>3502</v>
      </c>
      <c r="L13" s="9">
        <f>КМС!L14+ИГС!L14+МАКС!L14</f>
        <v>203325267.96000001</v>
      </c>
      <c r="M13" s="10">
        <f>КМС!M14+ИГС!M14+МАКС!M14</f>
        <v>8010</v>
      </c>
      <c r="N13" s="9">
        <f>КМС!N14+ИГС!N14+МАКС!N14</f>
        <v>666757949.45000005</v>
      </c>
      <c r="O13" s="10">
        <f>КМС!O14+ИГС!O14+МАКС!O14</f>
        <v>0</v>
      </c>
      <c r="P13" s="9">
        <f>КМС!P14+ИГС!P14+МАКС!P14</f>
        <v>0</v>
      </c>
      <c r="Q13" s="10">
        <f>КМС!Q14+ИГС!Q14+МАКС!Q14</f>
        <v>558</v>
      </c>
      <c r="R13" s="9">
        <f>КМС!R14+ИГС!R14+МАКС!R14</f>
        <v>68803632</v>
      </c>
      <c r="S13" s="10">
        <f>КМС!S14+ИГС!S14+МАКС!S14</f>
        <v>0</v>
      </c>
      <c r="T13" s="9">
        <f>КМС!T14+ИГС!T14+МАКС!T14</f>
        <v>0</v>
      </c>
    </row>
    <row r="14" spans="1:20" x14ac:dyDescent="0.25">
      <c r="A14" s="26">
        <f t="shared" si="1"/>
        <v>5</v>
      </c>
      <c r="B14" s="49" t="s">
        <v>6</v>
      </c>
      <c r="C14" s="9">
        <f>КМС!C15+ИГС!C15+МАКС!C15</f>
        <v>25855439.100000001</v>
      </c>
      <c r="D14" s="9">
        <f>КМС!D15+ИГС!D15+МАКС!D15</f>
        <v>25855439.100000001</v>
      </c>
      <c r="E14" s="10">
        <f>КМС!E15+ИГС!E15+МАКС!E15</f>
        <v>6491</v>
      </c>
      <c r="F14" s="9">
        <f>КМС!F15+ИГС!F15+МАКС!F15</f>
        <v>1980053.58</v>
      </c>
      <c r="G14" s="10">
        <f>КМС!G15+ИГС!G15+МАКС!G15</f>
        <v>9610</v>
      </c>
      <c r="H14" s="9">
        <f>КМС!H15+ИГС!H15+МАКС!H15</f>
        <v>4885820.0999999996</v>
      </c>
      <c r="I14" s="10">
        <f>КМС!I15+ИГС!I15+МАКС!I15</f>
        <v>19774</v>
      </c>
      <c r="J14" s="9">
        <f>КМС!J15+ИГС!J15+МАКС!J15</f>
        <v>18989565.420000002</v>
      </c>
      <c r="K14" s="10">
        <f>КМС!K15+ИГС!K15+МАКС!K15</f>
        <v>0</v>
      </c>
      <c r="L14" s="9">
        <f>КМС!L15+ИГС!L15+МАКС!L15</f>
        <v>0</v>
      </c>
      <c r="M14" s="10">
        <f>КМС!M15+ИГС!M15+МАКС!M15</f>
        <v>0</v>
      </c>
      <c r="N14" s="9">
        <f>КМС!N15+ИГС!N15+МАКС!N15</f>
        <v>0</v>
      </c>
      <c r="O14" s="10">
        <f>КМС!O15+ИГС!O15+МАКС!O15</f>
        <v>0</v>
      </c>
      <c r="P14" s="9">
        <f>КМС!P15+ИГС!P15+МАКС!P15</f>
        <v>0</v>
      </c>
      <c r="Q14" s="10">
        <f>КМС!Q15+ИГС!Q15+МАКС!Q15</f>
        <v>0</v>
      </c>
      <c r="R14" s="9">
        <f>КМС!R15+ИГС!R15+МАКС!R15</f>
        <v>0</v>
      </c>
      <c r="S14" s="10">
        <f>КМС!S15+ИГС!S15+МАКС!S15</f>
        <v>0</v>
      </c>
      <c r="T14" s="9">
        <f>КМС!T15+ИГС!T15+МАКС!T15</f>
        <v>0</v>
      </c>
    </row>
    <row r="15" spans="1:20" x14ac:dyDescent="0.25">
      <c r="A15" s="26">
        <f t="shared" si="1"/>
        <v>6</v>
      </c>
      <c r="B15" s="49" t="s">
        <v>7</v>
      </c>
      <c r="C15" s="9">
        <f>КМС!C16+ИГС!C16+МАКС!C16</f>
        <v>27471253.969999999</v>
      </c>
      <c r="D15" s="9">
        <f>КМС!D16+ИГС!D16+МАКС!D16</f>
        <v>0</v>
      </c>
      <c r="E15" s="10">
        <f>КМС!E16+ИГС!E16+МАКС!E16</f>
        <v>0</v>
      </c>
      <c r="F15" s="9">
        <f>КМС!F16+ИГС!F16+МАКС!F16</f>
        <v>0</v>
      </c>
      <c r="G15" s="10">
        <f>КМС!G16+ИГС!G16+МАКС!G16</f>
        <v>0</v>
      </c>
      <c r="H15" s="9">
        <f>КМС!H16+ИГС!H16+МАКС!H16</f>
        <v>0</v>
      </c>
      <c r="I15" s="10">
        <f>КМС!I16+ИГС!I16+МАКС!I16</f>
        <v>0</v>
      </c>
      <c r="J15" s="9">
        <f>КМС!J16+ИГС!J16+МАКС!J16</f>
        <v>0</v>
      </c>
      <c r="K15" s="10">
        <f>КМС!K16+ИГС!K16+МАКС!K16</f>
        <v>0</v>
      </c>
      <c r="L15" s="9">
        <f>КМС!L16+ИГС!L16+МАКС!L16</f>
        <v>0</v>
      </c>
      <c r="M15" s="10">
        <f>КМС!M16+ИГС!M16+МАКС!M16</f>
        <v>1448</v>
      </c>
      <c r="N15" s="9">
        <f>КМС!N16+ИГС!N16+МАКС!N16</f>
        <v>27471253.969999999</v>
      </c>
      <c r="O15" s="10">
        <f>КМС!O16+ИГС!O16+МАКС!O16</f>
        <v>0</v>
      </c>
      <c r="P15" s="9">
        <f>КМС!P16+ИГС!P16+МАКС!P16</f>
        <v>0</v>
      </c>
      <c r="Q15" s="10">
        <f>КМС!Q16+ИГС!Q16+МАКС!Q16</f>
        <v>0</v>
      </c>
      <c r="R15" s="9">
        <f>КМС!R16+ИГС!R16+МАКС!R16</f>
        <v>0</v>
      </c>
      <c r="S15" s="10">
        <f>КМС!S16+ИГС!S16+МАКС!S16</f>
        <v>0</v>
      </c>
      <c r="T15" s="9">
        <f>КМС!T16+ИГС!T16+МАКС!T16</f>
        <v>0</v>
      </c>
    </row>
    <row r="16" spans="1:20" x14ac:dyDescent="0.25">
      <c r="A16" s="26">
        <f t="shared" si="1"/>
        <v>7</v>
      </c>
      <c r="B16" s="49" t="s">
        <v>8</v>
      </c>
      <c r="C16" s="9">
        <f>КМС!C17+ИГС!C17+МАКС!C17</f>
        <v>7164156.3399999999</v>
      </c>
      <c r="D16" s="9">
        <f>КМС!D17+ИГС!D17+МАКС!D17</f>
        <v>1403253.46</v>
      </c>
      <c r="E16" s="10">
        <f>КМС!E17+ИГС!E17+МАКС!E17</f>
        <v>1927</v>
      </c>
      <c r="F16" s="9">
        <f>КМС!F17+ИГС!F17+МАКС!F17</f>
        <v>1403253.46</v>
      </c>
      <c r="G16" s="10">
        <f>КМС!G17+ИГС!G17+МАКС!G17</f>
        <v>0</v>
      </c>
      <c r="H16" s="9">
        <f>КМС!H17+ИГС!H17+МАКС!H17</f>
        <v>0</v>
      </c>
      <c r="I16" s="10">
        <f>КМС!I17+ИГС!I17+МАКС!I17</f>
        <v>0</v>
      </c>
      <c r="J16" s="9">
        <f>КМС!J17+ИГС!J17+МАКС!J17</f>
        <v>0</v>
      </c>
      <c r="K16" s="10">
        <f>КМС!K17+ИГС!K17+МАКС!K17</f>
        <v>576</v>
      </c>
      <c r="L16" s="9">
        <f>КМС!L17+ИГС!L17+МАКС!L17</f>
        <v>5760902.8799999999</v>
      </c>
      <c r="M16" s="10">
        <f>КМС!M17+ИГС!M17+МАКС!M17</f>
        <v>0</v>
      </c>
      <c r="N16" s="9">
        <f>КМС!N17+ИГС!N17+МАКС!N17</f>
        <v>0</v>
      </c>
      <c r="O16" s="10">
        <f>КМС!O17+ИГС!O17+МАКС!O17</f>
        <v>0</v>
      </c>
      <c r="P16" s="9">
        <f>КМС!P17+ИГС!P17+МАКС!P17</f>
        <v>0</v>
      </c>
      <c r="Q16" s="10">
        <f>КМС!Q17+ИГС!Q17+МАКС!Q17</f>
        <v>0</v>
      </c>
      <c r="R16" s="9">
        <f>КМС!R17+ИГС!R17+МАКС!R17</f>
        <v>0</v>
      </c>
      <c r="S16" s="10">
        <f>КМС!S17+ИГС!S17+МАКС!S17</f>
        <v>0</v>
      </c>
      <c r="T16" s="9">
        <f>КМС!T17+ИГС!T17+МАКС!T17</f>
        <v>0</v>
      </c>
    </row>
    <row r="17" spans="1:20" x14ac:dyDescent="0.25">
      <c r="A17" s="26">
        <f t="shared" si="1"/>
        <v>8</v>
      </c>
      <c r="B17" s="49" t="s">
        <v>9</v>
      </c>
      <c r="C17" s="9">
        <f>КМС!C18+ИГС!C18+МАКС!C18</f>
        <v>86390709.450000003</v>
      </c>
      <c r="D17" s="9">
        <f>КМС!D18+ИГС!D18+МАКС!D18</f>
        <v>675431.09</v>
      </c>
      <c r="E17" s="10">
        <f>КМС!E18+ИГС!E18+МАКС!E18</f>
        <v>2738</v>
      </c>
      <c r="F17" s="9">
        <f>КМС!F18+ИГС!F18+МАКС!F18</f>
        <v>675431.09</v>
      </c>
      <c r="G17" s="10">
        <f>КМС!G18+ИГС!G18+МАКС!G18</f>
        <v>0</v>
      </c>
      <c r="H17" s="9">
        <f>КМС!H18+ИГС!H18+МАКС!H18</f>
        <v>0</v>
      </c>
      <c r="I17" s="10">
        <f>КМС!I18+ИГС!I18+МАКС!I18</f>
        <v>0</v>
      </c>
      <c r="J17" s="9">
        <f>КМС!J18+ИГС!J18+МАКС!J18</f>
        <v>0</v>
      </c>
      <c r="K17" s="10">
        <f>КМС!K18+ИГС!K18+МАКС!K18</f>
        <v>0</v>
      </c>
      <c r="L17" s="9">
        <f>КМС!L18+ИГС!L18+МАКС!L18</f>
        <v>0</v>
      </c>
      <c r="M17" s="10">
        <f>КМС!M18+ИГС!M18+МАКС!M18</f>
        <v>2061</v>
      </c>
      <c r="N17" s="9">
        <f>КМС!N18+ИГС!N18+МАКС!N18</f>
        <v>85715278.359999999</v>
      </c>
      <c r="O17" s="10">
        <f>КМС!O18+ИГС!O18+МАКС!O18</f>
        <v>1000</v>
      </c>
      <c r="P17" s="9">
        <f>КМС!P18+ИГС!P18+МАКС!P18</f>
        <v>41705102.340000004</v>
      </c>
      <c r="Q17" s="10">
        <f>КМС!Q18+ИГС!Q18+МАКС!Q18</f>
        <v>149</v>
      </c>
      <c r="R17" s="9">
        <f>КМС!R18+ИГС!R18+МАКС!R18</f>
        <v>21337560</v>
      </c>
      <c r="S17" s="10">
        <f>КМС!S18+ИГС!S18+МАКС!S18</f>
        <v>0</v>
      </c>
      <c r="T17" s="9">
        <f>КМС!T18+ИГС!T18+МАКС!T18</f>
        <v>0</v>
      </c>
    </row>
    <row r="18" spans="1:20" x14ac:dyDescent="0.25">
      <c r="A18" s="26">
        <f t="shared" si="1"/>
        <v>9</v>
      </c>
      <c r="B18" s="49" t="s">
        <v>10</v>
      </c>
      <c r="C18" s="9">
        <f>КМС!C19+ИГС!C19+МАКС!C19</f>
        <v>171195946.09999999</v>
      </c>
      <c r="D18" s="9">
        <f>КМС!D19+ИГС!D19+МАКС!D19</f>
        <v>192233.84</v>
      </c>
      <c r="E18" s="10">
        <f>КМС!E19+ИГС!E19+МАКС!E19</f>
        <v>596</v>
      </c>
      <c r="F18" s="9">
        <f>КМС!F19+ИГС!F19+МАКС!F19</f>
        <v>192233.84</v>
      </c>
      <c r="G18" s="10">
        <f>КМС!G19+ИГС!G19+МАКС!G19</f>
        <v>0</v>
      </c>
      <c r="H18" s="9">
        <f>КМС!H19+ИГС!H19+МАКС!H19</f>
        <v>0</v>
      </c>
      <c r="I18" s="10">
        <f>КМС!I19+ИГС!I19+МАКС!I19</f>
        <v>0</v>
      </c>
      <c r="J18" s="9">
        <f>КМС!J19+ИГС!J19+МАКС!J19</f>
        <v>0</v>
      </c>
      <c r="K18" s="10">
        <f>КМС!K19+ИГС!K19+МАКС!K19</f>
        <v>0</v>
      </c>
      <c r="L18" s="9">
        <f>КМС!L19+ИГС!L19+МАКС!L19</f>
        <v>0</v>
      </c>
      <c r="M18" s="10">
        <f>КМС!M19+ИГС!M19+МАКС!M19</f>
        <v>4588</v>
      </c>
      <c r="N18" s="9">
        <f>КМС!N19+ИГС!N19+МАКС!N19</f>
        <v>171003712.25999999</v>
      </c>
      <c r="O18" s="10">
        <f>КМС!O19+ИГС!O19+МАКС!O19</f>
        <v>0</v>
      </c>
      <c r="P18" s="9">
        <f>КМС!P19+ИГС!P19+МАКС!P19</f>
        <v>0</v>
      </c>
      <c r="Q18" s="10">
        <f>КМС!Q19+ИГС!Q19+МАКС!Q19</f>
        <v>0</v>
      </c>
      <c r="R18" s="9">
        <f>КМС!R19+ИГС!R19+МАКС!R19</f>
        <v>0</v>
      </c>
      <c r="S18" s="10">
        <f>КМС!S19+ИГС!S19+МАКС!S19</f>
        <v>0</v>
      </c>
      <c r="T18" s="9">
        <f>КМС!T19+ИГС!T19+МАКС!T19</f>
        <v>0</v>
      </c>
    </row>
    <row r="19" spans="1:20" x14ac:dyDescent="0.25">
      <c r="A19" s="26"/>
      <c r="B19" s="48" t="s">
        <v>11</v>
      </c>
      <c r="C19" s="9">
        <f>КМС!C20+ИГС!C20+МАКС!C20</f>
        <v>0</v>
      </c>
      <c r="D19" s="9">
        <f>КМС!D20+ИГС!D20+МАКС!D20</f>
        <v>0</v>
      </c>
      <c r="E19" s="10">
        <f>КМС!E20+ИГС!E20+МАКС!E20</f>
        <v>0</v>
      </c>
      <c r="F19" s="9">
        <f>КМС!F20+ИГС!F20+МАКС!F20</f>
        <v>0</v>
      </c>
      <c r="G19" s="10">
        <f>КМС!G20+ИГС!G20+МАКС!G20</f>
        <v>0</v>
      </c>
      <c r="H19" s="9">
        <f>КМС!H20+ИГС!H20+МАКС!H20</f>
        <v>0</v>
      </c>
      <c r="I19" s="10">
        <f>КМС!I20+ИГС!I20+МАКС!I20</f>
        <v>0</v>
      </c>
      <c r="J19" s="9">
        <f>КМС!J20+ИГС!J20+МАКС!J20</f>
        <v>0</v>
      </c>
      <c r="K19" s="10">
        <f>КМС!K20+ИГС!K20+МАКС!K20</f>
        <v>0</v>
      </c>
      <c r="L19" s="9">
        <f>КМС!L20+ИГС!L20+МАКС!L20</f>
        <v>0</v>
      </c>
      <c r="M19" s="10">
        <f>КМС!M20+ИГС!M20+МАКС!M20</f>
        <v>0</v>
      </c>
      <c r="N19" s="9">
        <f>КМС!N20+ИГС!N20+МАКС!N20</f>
        <v>0</v>
      </c>
      <c r="O19" s="10">
        <f>КМС!O20+ИГС!O20+МАКС!O20</f>
        <v>0</v>
      </c>
      <c r="P19" s="9">
        <f>КМС!P20+ИГС!P20+МАКС!P20</f>
        <v>0</v>
      </c>
      <c r="Q19" s="10">
        <f>КМС!Q20+ИГС!Q20+МАКС!Q20</f>
        <v>0</v>
      </c>
      <c r="R19" s="9">
        <f>КМС!R20+ИГС!R20+МАКС!R20</f>
        <v>0</v>
      </c>
      <c r="S19" s="10">
        <f>КМС!S20+ИГС!S20+МАКС!S20</f>
        <v>0</v>
      </c>
      <c r="T19" s="9">
        <f>КМС!T20+ИГС!T20+МАКС!T20</f>
        <v>0</v>
      </c>
    </row>
    <row r="20" spans="1:20" x14ac:dyDescent="0.25">
      <c r="A20" s="26">
        <f>1+A18</f>
        <v>10</v>
      </c>
      <c r="B20" s="49" t="s">
        <v>12</v>
      </c>
      <c r="C20" s="9">
        <f>КМС!C21+ИГС!C21+МАКС!C21</f>
        <v>733913440.78999996</v>
      </c>
      <c r="D20" s="9">
        <f>КМС!D21+ИГС!D21+МАКС!D21</f>
        <v>280653288.22000003</v>
      </c>
      <c r="E20" s="10">
        <f>КМС!E21+ИГС!E21+МАКС!E21</f>
        <v>110351</v>
      </c>
      <c r="F20" s="9">
        <f>КМС!F21+ИГС!F21+МАКС!F21</f>
        <v>58941087.100000001</v>
      </c>
      <c r="G20" s="10">
        <f>КМС!G21+ИГС!G21+МАКС!G21</f>
        <v>47535</v>
      </c>
      <c r="H20" s="9">
        <f>КМС!H21+ИГС!H21+МАКС!H21</f>
        <v>22013552.32</v>
      </c>
      <c r="I20" s="10">
        <f>КМС!I21+ИГС!I21+МАКС!I21</f>
        <v>184186</v>
      </c>
      <c r="J20" s="9">
        <f>КМС!J21+ИГС!J21+МАКС!J21</f>
        <v>199698648.80000001</v>
      </c>
      <c r="K20" s="10">
        <f>КМС!K21+ИГС!K21+МАКС!K21</f>
        <v>6590</v>
      </c>
      <c r="L20" s="9">
        <f>КМС!L21+ИГС!L21+МАКС!L21</f>
        <v>95054521.829999998</v>
      </c>
      <c r="M20" s="10">
        <f>КМС!M21+ИГС!M21+МАКС!M21</f>
        <v>13193</v>
      </c>
      <c r="N20" s="9">
        <f>КМС!N21+ИГС!N21+МАКС!N21</f>
        <v>358205630.74000001</v>
      </c>
      <c r="O20" s="10">
        <f>КМС!O21+ИГС!O21+МАКС!O21</f>
        <v>0</v>
      </c>
      <c r="P20" s="9">
        <f>КМС!P21+ИГС!P21+МАКС!P21</f>
        <v>0</v>
      </c>
      <c r="Q20" s="10">
        <f>КМС!Q21+ИГС!Q21+МАКС!Q21</f>
        <v>100</v>
      </c>
      <c r="R20" s="9">
        <f>КМС!R21+ИГС!R21+МАКС!R21</f>
        <v>13277780</v>
      </c>
      <c r="S20" s="10">
        <f>КМС!S21+ИГС!S21+МАКС!S21</f>
        <v>0</v>
      </c>
      <c r="T20" s="9">
        <f>КМС!T21+ИГС!T21+МАКС!T21</f>
        <v>0</v>
      </c>
    </row>
    <row r="21" spans="1:20" ht="30" x14ac:dyDescent="0.25">
      <c r="A21" s="26">
        <f t="shared" ref="A21:A47" si="2">1+A20</f>
        <v>11</v>
      </c>
      <c r="B21" s="49" t="s">
        <v>13</v>
      </c>
      <c r="C21" s="9">
        <f>КМС!C22+ИГС!C22+МАКС!C22</f>
        <v>474099763.23000002</v>
      </c>
      <c r="D21" s="9">
        <f>КМС!D22+ИГС!D22+МАКС!D22</f>
        <v>12718345.720000001</v>
      </c>
      <c r="E21" s="10">
        <f>КМС!E22+ИГС!E22+МАКС!E22</f>
        <v>700</v>
      </c>
      <c r="F21" s="9">
        <f>КМС!F22+ИГС!F22+МАКС!F22</f>
        <v>194852</v>
      </c>
      <c r="G21" s="10">
        <f>КМС!G22+ИГС!G22+МАКС!G22</f>
        <v>20081</v>
      </c>
      <c r="H21" s="9">
        <f>КМС!H22+ИГС!H22+МАКС!H22</f>
        <v>10268620.16</v>
      </c>
      <c r="I21" s="10">
        <f>КМС!I22+ИГС!I22+МАКС!I22</f>
        <v>2748</v>
      </c>
      <c r="J21" s="9">
        <f>КМС!J22+ИГС!J22+МАКС!J22</f>
        <v>2254873.56</v>
      </c>
      <c r="K21" s="10">
        <f>КМС!K22+ИГС!K22+МАКС!K22</f>
        <v>0</v>
      </c>
      <c r="L21" s="9">
        <f>КМС!L22+ИГС!L22+МАКС!L22</f>
        <v>0</v>
      </c>
      <c r="M21" s="10">
        <f>КМС!M22+ИГС!M22+МАКС!M22</f>
        <v>13164</v>
      </c>
      <c r="N21" s="9">
        <f>КМС!N22+ИГС!N22+МАКС!N22</f>
        <v>461381417.50999999</v>
      </c>
      <c r="O21" s="10">
        <f>КМС!O22+ИГС!O22+МАКС!O22</f>
        <v>0</v>
      </c>
      <c r="P21" s="9">
        <f>КМС!P22+ИГС!P22+МАКС!P22</f>
        <v>0</v>
      </c>
      <c r="Q21" s="10">
        <f>КМС!Q22+ИГС!Q22+МАКС!Q22</f>
        <v>149</v>
      </c>
      <c r="R21" s="9">
        <f>КМС!R22+ИГС!R22+МАКС!R22</f>
        <v>24526027</v>
      </c>
      <c r="S21" s="10">
        <f>КМС!S22+ИГС!S22+МАКС!S22</f>
        <v>0</v>
      </c>
      <c r="T21" s="9">
        <f>КМС!T22+ИГС!T22+МАКС!T22</f>
        <v>0</v>
      </c>
    </row>
    <row r="22" spans="1:20" x14ac:dyDescent="0.25">
      <c r="A22" s="26">
        <f t="shared" si="2"/>
        <v>12</v>
      </c>
      <c r="B22" s="49" t="s">
        <v>14</v>
      </c>
      <c r="C22" s="9">
        <f>КМС!C23+ИГС!C23+МАКС!C23</f>
        <v>154933880.56</v>
      </c>
      <c r="D22" s="9">
        <f>КМС!D23+ИГС!D23+МАКС!D23</f>
        <v>16526560.109999999</v>
      </c>
      <c r="E22" s="10">
        <f>КМС!E23+ИГС!E23+МАКС!E23</f>
        <v>13141</v>
      </c>
      <c r="F22" s="9">
        <f>КМС!F23+ИГС!F23+МАКС!F23</f>
        <v>2323233.85</v>
      </c>
      <c r="G22" s="10">
        <f>КМС!G23+ИГС!G23+МАКС!G23</f>
        <v>0</v>
      </c>
      <c r="H22" s="9">
        <f>КМС!H23+ИГС!H23+МАКС!H23</f>
        <v>0</v>
      </c>
      <c r="I22" s="10">
        <f>КМС!I23+ИГС!I23+МАКС!I23</f>
        <v>18938</v>
      </c>
      <c r="J22" s="9">
        <f>КМС!J23+ИГС!J23+МАКС!J23</f>
        <v>14203326.26</v>
      </c>
      <c r="K22" s="10">
        <f>КМС!K23+ИГС!K23+МАКС!K23</f>
        <v>510</v>
      </c>
      <c r="L22" s="9">
        <f>КМС!L23+ИГС!L23+МАКС!L23</f>
        <v>5605665.9500000002</v>
      </c>
      <c r="M22" s="10">
        <f>КМС!M23+ИГС!M23+МАКС!M23</f>
        <v>4768</v>
      </c>
      <c r="N22" s="9">
        <f>КМС!N23+ИГС!N23+МАКС!N23</f>
        <v>132801654.5</v>
      </c>
      <c r="O22" s="10">
        <f>КМС!O23+ИГС!O23+МАКС!O23</f>
        <v>0</v>
      </c>
      <c r="P22" s="9">
        <f>КМС!P23+ИГС!P23+МАКС!P23</f>
        <v>0</v>
      </c>
      <c r="Q22" s="10">
        <f>КМС!Q23+ИГС!Q23+МАКС!Q23</f>
        <v>0</v>
      </c>
      <c r="R22" s="9">
        <f>КМС!R23+ИГС!R23+МАКС!R23</f>
        <v>0</v>
      </c>
      <c r="S22" s="10">
        <f>КМС!S23+ИГС!S23+МАКС!S23</f>
        <v>0</v>
      </c>
      <c r="T22" s="9">
        <f>КМС!T23+ИГС!T23+МАКС!T23</f>
        <v>0</v>
      </c>
    </row>
    <row r="23" spans="1:20" x14ac:dyDescent="0.25">
      <c r="A23" s="26">
        <f t="shared" si="2"/>
        <v>13</v>
      </c>
      <c r="B23" s="49" t="s">
        <v>15</v>
      </c>
      <c r="C23" s="9">
        <f>КМС!C24+ИГС!C24+МАКС!C24</f>
        <v>339553675.54000002</v>
      </c>
      <c r="D23" s="9">
        <f>КМС!D24+ИГС!D24+МАКС!D24</f>
        <v>182396939.63</v>
      </c>
      <c r="E23" s="10">
        <f>КМС!E24+ИГС!E24+МАКС!E24</f>
        <v>176128</v>
      </c>
      <c r="F23" s="9">
        <f>КМС!F24+ИГС!F24+МАКС!F24</f>
        <v>57035761.75</v>
      </c>
      <c r="G23" s="10">
        <f>КМС!G24+ИГС!G24+МАКС!G24</f>
        <v>28314</v>
      </c>
      <c r="H23" s="9">
        <f>КМС!H24+ИГС!H24+МАКС!H24</f>
        <v>14361768.960000001</v>
      </c>
      <c r="I23" s="10">
        <f>КМС!I24+ИГС!I24+МАКС!I24</f>
        <v>117965</v>
      </c>
      <c r="J23" s="9">
        <f>КМС!J24+ИГС!J24+МАКС!J24</f>
        <v>110999408.92</v>
      </c>
      <c r="K23" s="10">
        <f>КМС!K24+ИГС!K24+МАКС!K24</f>
        <v>2440</v>
      </c>
      <c r="L23" s="9">
        <f>КМС!L24+ИГС!L24+МАКС!L24</f>
        <v>27758152.91</v>
      </c>
      <c r="M23" s="10">
        <f>КМС!M24+ИГС!M24+МАКС!M24</f>
        <v>7751</v>
      </c>
      <c r="N23" s="9">
        <f>КМС!N24+ИГС!N24+МАКС!N24</f>
        <v>129398583</v>
      </c>
      <c r="O23" s="10">
        <f>КМС!O24+ИГС!O24+МАКС!O24</f>
        <v>0</v>
      </c>
      <c r="P23" s="9">
        <f>КМС!P24+ИГС!P24+МАКС!P24</f>
        <v>0</v>
      </c>
      <c r="Q23" s="10">
        <f>КМС!Q24+ИГС!Q24+МАКС!Q24</f>
        <v>10</v>
      </c>
      <c r="R23" s="9">
        <f>КМС!R24+ИГС!R24+МАКС!R24</f>
        <v>1232310</v>
      </c>
      <c r="S23" s="10">
        <f>КМС!S24+ИГС!S24+МАКС!S24</f>
        <v>0</v>
      </c>
      <c r="T23" s="9">
        <f>КМС!T24+ИГС!T24+МАКС!T24</f>
        <v>0</v>
      </c>
    </row>
    <row r="24" spans="1:20" x14ac:dyDescent="0.25">
      <c r="A24" s="26">
        <f t="shared" si="2"/>
        <v>14</v>
      </c>
      <c r="B24" s="49" t="s">
        <v>16</v>
      </c>
      <c r="C24" s="9">
        <f>КМС!C25+ИГС!C25+МАКС!C25</f>
        <v>666693126.53999996</v>
      </c>
      <c r="D24" s="9">
        <f>КМС!D25+ИГС!D25+МАКС!D25</f>
        <v>100421217.29000001</v>
      </c>
      <c r="E24" s="10">
        <f>КМС!E25+ИГС!E25+МАКС!E25</f>
        <v>147279</v>
      </c>
      <c r="F24" s="9">
        <f>КМС!F25+ИГС!F25+МАКС!F25</f>
        <v>33684714.68</v>
      </c>
      <c r="G24" s="10">
        <f>КМС!G25+ИГС!G25+МАКС!G25</f>
        <v>25697</v>
      </c>
      <c r="H24" s="9">
        <f>КМС!H25+ИГС!H25+МАКС!H25</f>
        <v>13033945.140000001</v>
      </c>
      <c r="I24" s="10">
        <f>КМС!I25+ИГС!I25+МАКС!I25</f>
        <v>117435</v>
      </c>
      <c r="J24" s="9">
        <f>КМС!J25+ИГС!J25+МАКС!J25</f>
        <v>53702557.469999999</v>
      </c>
      <c r="K24" s="10">
        <f>КМС!K25+ИГС!K25+МАКС!K25</f>
        <v>2048</v>
      </c>
      <c r="L24" s="9">
        <f>КМС!L25+ИГС!L25+МАКС!L25</f>
        <v>24771099.780000001</v>
      </c>
      <c r="M24" s="10">
        <f>КМС!M25+ИГС!M25+МАКС!M25</f>
        <v>9725</v>
      </c>
      <c r="N24" s="9">
        <f>КМС!N25+ИГС!N25+МАКС!N25</f>
        <v>541500809.47000003</v>
      </c>
      <c r="O24" s="10">
        <f>КМС!O25+ИГС!O25+МАКС!O25</f>
        <v>0</v>
      </c>
      <c r="P24" s="9">
        <f>КМС!P25+ИГС!P25+МАКС!P25</f>
        <v>0</v>
      </c>
      <c r="Q24" s="10">
        <f>КМС!Q25+ИГС!Q25+МАКС!Q25</f>
        <v>1339</v>
      </c>
      <c r="R24" s="9">
        <f>КМС!R25+ИГС!R25+МАКС!R25</f>
        <v>250268521</v>
      </c>
      <c r="S24" s="10">
        <f>КМС!S25+ИГС!S25+МАКС!S25</f>
        <v>0</v>
      </c>
      <c r="T24" s="9">
        <f>КМС!T25+ИГС!T25+МАКС!T25</f>
        <v>0</v>
      </c>
    </row>
    <row r="25" spans="1:20" x14ac:dyDescent="0.25">
      <c r="A25" s="26">
        <f t="shared" si="2"/>
        <v>15</v>
      </c>
      <c r="B25" s="49" t="s">
        <v>17</v>
      </c>
      <c r="C25" s="9">
        <f>КМС!C26+ИГС!C26+МАКС!C26</f>
        <v>138104117.99000001</v>
      </c>
      <c r="D25" s="9">
        <f>КМС!D26+ИГС!D26+МАКС!D26</f>
        <v>70612257.230000004</v>
      </c>
      <c r="E25" s="10">
        <f>КМС!E26+ИГС!E26+МАКС!E26</f>
        <v>17792</v>
      </c>
      <c r="F25" s="9">
        <f>КМС!F26+ИГС!F26+МАКС!F26</f>
        <v>11424771.199999999</v>
      </c>
      <c r="G25" s="10">
        <f>КМС!G26+ИГС!G26+МАКС!G26</f>
        <v>8558</v>
      </c>
      <c r="H25" s="9">
        <f>КМС!H26+ИГС!H26+МАКС!H26</f>
        <v>4095816.19</v>
      </c>
      <c r="I25" s="10">
        <f>КМС!I26+ИГС!I26+МАКС!I26</f>
        <v>20708</v>
      </c>
      <c r="J25" s="9">
        <f>КМС!J26+ИГС!J26+МАКС!J26</f>
        <v>55091669.840000004</v>
      </c>
      <c r="K25" s="10">
        <f>КМС!K26+ИГС!K26+МАКС!K26</f>
        <v>994</v>
      </c>
      <c r="L25" s="9">
        <f>КМС!L26+ИГС!L26+МАКС!L26</f>
        <v>22721902.5</v>
      </c>
      <c r="M25" s="10">
        <f>КМС!M26+ИГС!M26+МАКС!M26</f>
        <v>2137</v>
      </c>
      <c r="N25" s="9">
        <f>КМС!N26+ИГС!N26+МАКС!N26</f>
        <v>44769958.259999998</v>
      </c>
      <c r="O25" s="10">
        <f>КМС!O26+ИГС!O26+МАКС!O26</f>
        <v>0</v>
      </c>
      <c r="P25" s="9">
        <f>КМС!P26+ИГС!P26+МАКС!P26</f>
        <v>0</v>
      </c>
      <c r="Q25" s="10">
        <f>КМС!Q26+ИГС!Q26+МАКС!Q26</f>
        <v>0</v>
      </c>
      <c r="R25" s="9">
        <f>КМС!R26+ИГС!R26+МАКС!R26</f>
        <v>0</v>
      </c>
      <c r="S25" s="10">
        <f>КМС!S26+ИГС!S26+МАКС!S26</f>
        <v>0</v>
      </c>
      <c r="T25" s="9">
        <f>КМС!T26+ИГС!T26+МАКС!T26</f>
        <v>0</v>
      </c>
    </row>
    <row r="26" spans="1:20" x14ac:dyDescent="0.25">
      <c r="A26" s="26">
        <f t="shared" si="2"/>
        <v>16</v>
      </c>
      <c r="B26" s="49" t="s">
        <v>18</v>
      </c>
      <c r="C26" s="9">
        <f>КМС!C27+ИГС!C27+МАКС!C27</f>
        <v>18690439.579999998</v>
      </c>
      <c r="D26" s="9">
        <f>КМС!D27+ИГС!D27+МАКС!D27</f>
        <v>18690439.579999998</v>
      </c>
      <c r="E26" s="10">
        <f>КМС!E27+ИГС!E27+МАКС!E27</f>
        <v>6897</v>
      </c>
      <c r="F26" s="9">
        <f>КМС!F27+ИГС!F27+МАКС!F27</f>
        <v>2103902.27</v>
      </c>
      <c r="G26" s="10">
        <f>КМС!G27+ИГС!G27+МАКС!G27</f>
        <v>4104</v>
      </c>
      <c r="H26" s="9">
        <f>КМС!H27+ИГС!H27+МАКС!H27</f>
        <v>2086514.64</v>
      </c>
      <c r="I26" s="10">
        <f>КМС!I27+ИГС!I27+МАКС!I27</f>
        <v>15099</v>
      </c>
      <c r="J26" s="9">
        <f>КМС!J27+ИГС!J27+МАКС!J27</f>
        <v>14500022.67</v>
      </c>
      <c r="K26" s="10">
        <f>КМС!K27+ИГС!K27+МАКС!K27</f>
        <v>0</v>
      </c>
      <c r="L26" s="9">
        <f>КМС!L27+ИГС!L27+МАКС!L27</f>
        <v>0</v>
      </c>
      <c r="M26" s="10">
        <f>КМС!M27+ИГС!M27+МАКС!M27</f>
        <v>0</v>
      </c>
      <c r="N26" s="9">
        <f>КМС!N27+ИГС!N27+МАКС!N27</f>
        <v>0</v>
      </c>
      <c r="O26" s="10">
        <f>КМС!O27+ИГС!O27+МАКС!O27</f>
        <v>0</v>
      </c>
      <c r="P26" s="9">
        <f>КМС!P27+ИГС!P27+МАКС!P27</f>
        <v>0</v>
      </c>
      <c r="Q26" s="10">
        <f>КМС!Q27+ИГС!Q27+МАКС!Q27</f>
        <v>0</v>
      </c>
      <c r="R26" s="9">
        <f>КМС!R27+ИГС!R27+МАКС!R27</f>
        <v>0</v>
      </c>
      <c r="S26" s="10">
        <f>КМС!S27+ИГС!S27+МАКС!S27</f>
        <v>0</v>
      </c>
      <c r="T26" s="9">
        <f>КМС!T27+ИГС!T27+МАКС!T27</f>
        <v>0</v>
      </c>
    </row>
    <row r="27" spans="1:20" x14ac:dyDescent="0.25">
      <c r="A27" s="26">
        <f t="shared" si="2"/>
        <v>17</v>
      </c>
      <c r="B27" s="49" t="s">
        <v>19</v>
      </c>
      <c r="C27" s="9">
        <f>КМС!C28+ИГС!C28+МАКС!C28</f>
        <v>33516002.82</v>
      </c>
      <c r="D27" s="9">
        <f>КМС!D28+ИГС!D28+МАКС!D28</f>
        <v>33516002.82</v>
      </c>
      <c r="E27" s="10">
        <f>КМС!E28+ИГС!E28+МАКС!E28</f>
        <v>15139</v>
      </c>
      <c r="F27" s="9">
        <f>КМС!F28+ИГС!F28+МАКС!F28</f>
        <v>4618091.4000000004</v>
      </c>
      <c r="G27" s="10">
        <f>КМС!G28+ИГС!G28+МАКС!G28</f>
        <v>5547</v>
      </c>
      <c r="H27" s="9">
        <f>КМС!H28+ИГС!H28+МАКС!H28</f>
        <v>2820150.27</v>
      </c>
      <c r="I27" s="10">
        <f>КМС!I28+ИГС!I28+МАКС!I28</f>
        <v>27155</v>
      </c>
      <c r="J27" s="9">
        <f>КМС!J28+ИГС!J28+МАКС!J28</f>
        <v>26077761.149999999</v>
      </c>
      <c r="K27" s="10">
        <f>КМС!K28+ИГС!K28+МАКС!K28</f>
        <v>0</v>
      </c>
      <c r="L27" s="9">
        <f>КМС!L28+ИГС!L28+МАКС!L28</f>
        <v>0</v>
      </c>
      <c r="M27" s="10">
        <f>КМС!M28+ИГС!M28+МАКС!M28</f>
        <v>0</v>
      </c>
      <c r="N27" s="9">
        <f>КМС!N28+ИГС!N28+МАКС!N28</f>
        <v>0</v>
      </c>
      <c r="O27" s="10">
        <f>КМС!O28+ИГС!O28+МАКС!O28</f>
        <v>0</v>
      </c>
      <c r="P27" s="9">
        <f>КМС!P28+ИГС!P28+МАКС!P28</f>
        <v>0</v>
      </c>
      <c r="Q27" s="10">
        <f>КМС!Q28+ИГС!Q28+МАКС!Q28</f>
        <v>0</v>
      </c>
      <c r="R27" s="9">
        <f>КМС!R28+ИГС!R28+МАКС!R28</f>
        <v>0</v>
      </c>
      <c r="S27" s="10">
        <f>КМС!S28+ИГС!S28+МАКС!S28</f>
        <v>0</v>
      </c>
      <c r="T27" s="9">
        <f>КМС!T28+ИГС!T28+МАКС!T28</f>
        <v>0</v>
      </c>
    </row>
    <row r="28" spans="1:20" x14ac:dyDescent="0.25">
      <c r="A28" s="26">
        <f t="shared" si="2"/>
        <v>18</v>
      </c>
      <c r="B28" s="49" t="s">
        <v>20</v>
      </c>
      <c r="C28" s="9">
        <f>КМС!C29+ИГС!C29+МАКС!C29</f>
        <v>19417081.739999998</v>
      </c>
      <c r="D28" s="9">
        <f>КМС!D29+ИГС!D29+МАКС!D29</f>
        <v>19417081.739999998</v>
      </c>
      <c r="E28" s="10">
        <f>КМС!E29+ИГС!E29+МАКС!E29</f>
        <v>8420</v>
      </c>
      <c r="F28" s="9">
        <f>КМС!F29+ИГС!F29+МАКС!F29</f>
        <v>2568487.3199999998</v>
      </c>
      <c r="G28" s="10">
        <f>КМС!G29+ИГС!G29+МАКС!G29</f>
        <v>2961</v>
      </c>
      <c r="H28" s="9">
        <f>КМС!H29+ИГС!H29+МАКС!H29</f>
        <v>1505402.01</v>
      </c>
      <c r="I28" s="10">
        <f>КМС!I29+ИГС!I29+МАКС!I29</f>
        <v>15977</v>
      </c>
      <c r="J28" s="9">
        <f>КМС!J29+ИГС!J29+МАКС!J29</f>
        <v>15343192.41</v>
      </c>
      <c r="K28" s="10">
        <f>КМС!K29+ИГС!K29+МАКС!K29</f>
        <v>0</v>
      </c>
      <c r="L28" s="9">
        <f>КМС!L29+ИГС!L29+МАКС!L29</f>
        <v>0</v>
      </c>
      <c r="M28" s="10">
        <f>КМС!M29+ИГС!M29+МАКС!M29</f>
        <v>0</v>
      </c>
      <c r="N28" s="9">
        <f>КМС!N29+ИГС!N29+МАКС!N29</f>
        <v>0</v>
      </c>
      <c r="O28" s="10">
        <f>КМС!O29+ИГС!O29+МАКС!O29</f>
        <v>0</v>
      </c>
      <c r="P28" s="9">
        <f>КМС!P29+ИГС!P29+МАКС!P29</f>
        <v>0</v>
      </c>
      <c r="Q28" s="10">
        <f>КМС!Q29+ИГС!Q29+МАКС!Q29</f>
        <v>0</v>
      </c>
      <c r="R28" s="9">
        <f>КМС!R29+ИГС!R29+МАКС!R29</f>
        <v>0</v>
      </c>
      <c r="S28" s="10">
        <f>КМС!S29+ИГС!S29+МАКС!S29</f>
        <v>0</v>
      </c>
      <c r="T28" s="9">
        <f>КМС!T29+ИГС!T29+МАКС!T29</f>
        <v>0</v>
      </c>
    </row>
    <row r="29" spans="1:20" x14ac:dyDescent="0.25">
      <c r="A29" s="26">
        <f t="shared" si="2"/>
        <v>19</v>
      </c>
      <c r="B29" s="49" t="s">
        <v>21</v>
      </c>
      <c r="C29" s="9">
        <f>КМС!C30+ИГС!C30+МАКС!C30</f>
        <v>153079023.91</v>
      </c>
      <c r="D29" s="9">
        <f>КМС!D30+ИГС!D30+МАКС!D30</f>
        <v>144382875.19</v>
      </c>
      <c r="E29" s="10">
        <f>КМС!E30+ИГС!E30+МАКС!E30</f>
        <v>79843</v>
      </c>
      <c r="F29" s="9">
        <f>КМС!F30+ИГС!F30+МАКС!F30</f>
        <v>45138908.020000003</v>
      </c>
      <c r="G29" s="10">
        <f>КМС!G30+ИГС!G30+МАКС!G30</f>
        <v>47350</v>
      </c>
      <c r="H29" s="9">
        <f>КМС!H30+ИГС!H30+МАКС!H30</f>
        <v>20515535.09</v>
      </c>
      <c r="I29" s="10">
        <f>КМС!I30+ИГС!I30+МАКС!I30</f>
        <v>96931</v>
      </c>
      <c r="J29" s="9">
        <f>КМС!J30+ИГС!J30+МАКС!J30</f>
        <v>78728432.079999998</v>
      </c>
      <c r="K29" s="10">
        <f>КМС!K30+ИГС!K30+МАКС!K30</f>
        <v>1282</v>
      </c>
      <c r="L29" s="9">
        <f>КМС!L30+ИГС!L30+МАКС!L30</f>
        <v>8696148.7200000007</v>
      </c>
      <c r="M29" s="10">
        <f>КМС!M30+ИГС!M30+МАКС!M30</f>
        <v>0</v>
      </c>
      <c r="N29" s="9">
        <f>КМС!N30+ИГС!N30+МАКС!N30</f>
        <v>0</v>
      </c>
      <c r="O29" s="10">
        <f>КМС!O30+ИГС!O30+МАКС!O30</f>
        <v>0</v>
      </c>
      <c r="P29" s="9">
        <f>КМС!P30+ИГС!P30+МАКС!P30</f>
        <v>0</v>
      </c>
      <c r="Q29" s="10">
        <f>КМС!Q30+ИГС!Q30+МАКС!Q30</f>
        <v>0</v>
      </c>
      <c r="R29" s="9">
        <f>КМС!R30+ИГС!R30+МАКС!R30</f>
        <v>0</v>
      </c>
      <c r="S29" s="10">
        <f>КМС!S30+ИГС!S30+МАКС!S30</f>
        <v>0</v>
      </c>
      <c r="T29" s="9">
        <f>КМС!T30+ИГС!T30+МАКС!T30</f>
        <v>0</v>
      </c>
    </row>
    <row r="30" spans="1:20" x14ac:dyDescent="0.25">
      <c r="A30" s="26">
        <f t="shared" si="2"/>
        <v>20</v>
      </c>
      <c r="B30" s="49" t="s">
        <v>22</v>
      </c>
      <c r="C30" s="9">
        <f>КМС!C31+ИГС!C31+МАКС!C31</f>
        <v>89039502.340000004</v>
      </c>
      <c r="D30" s="9">
        <f>КМС!D31+ИГС!D31+МАКС!D31</f>
        <v>82353591.370000005</v>
      </c>
      <c r="E30" s="10">
        <f>КМС!E31+ИГС!E31+МАКС!E31</f>
        <v>62986</v>
      </c>
      <c r="F30" s="9">
        <f>КМС!F31+ИГС!F31+МАКС!F31</f>
        <v>20962043.25</v>
      </c>
      <c r="G30" s="10">
        <f>КМС!G31+ИГС!G31+МАКС!G31</f>
        <v>19721</v>
      </c>
      <c r="H30" s="9">
        <f>КМС!H31+ИГС!H31+МАКС!H31</f>
        <v>9075161.8800000008</v>
      </c>
      <c r="I30" s="10">
        <f>КМС!I31+ИГС!I31+МАКС!I31</f>
        <v>72117</v>
      </c>
      <c r="J30" s="9">
        <f>КМС!J31+ИГС!J31+МАКС!J31</f>
        <v>52316386.240000002</v>
      </c>
      <c r="K30" s="10">
        <f>КМС!K31+ИГС!K31+МАКС!K31</f>
        <v>882</v>
      </c>
      <c r="L30" s="9">
        <f>КМС!L31+ИГС!L31+МАКС!L31</f>
        <v>6685910.9699999997</v>
      </c>
      <c r="M30" s="10">
        <f>КМС!M31+ИГС!M31+МАКС!M31</f>
        <v>0</v>
      </c>
      <c r="N30" s="9">
        <f>КМС!N31+ИГС!N31+МАКС!N31</f>
        <v>0</v>
      </c>
      <c r="O30" s="10">
        <f>КМС!O31+ИГС!O31+МАКС!O31</f>
        <v>0</v>
      </c>
      <c r="P30" s="9">
        <f>КМС!P31+ИГС!P31+МАКС!P31</f>
        <v>0</v>
      </c>
      <c r="Q30" s="10">
        <f>КМС!Q31+ИГС!Q31+МАКС!Q31</f>
        <v>0</v>
      </c>
      <c r="R30" s="9">
        <f>КМС!R31+ИГС!R31+МАКС!R31</f>
        <v>0</v>
      </c>
      <c r="S30" s="10">
        <f>КМС!S31+ИГС!S31+МАКС!S31</f>
        <v>0</v>
      </c>
      <c r="T30" s="9">
        <f>КМС!T31+ИГС!T31+МАКС!T31</f>
        <v>0</v>
      </c>
    </row>
    <row r="31" spans="1:20" x14ac:dyDescent="0.25">
      <c r="A31" s="26">
        <f t="shared" si="2"/>
        <v>21</v>
      </c>
      <c r="B31" s="49" t="s">
        <v>23</v>
      </c>
      <c r="C31" s="9">
        <f>КМС!C32+ИГС!C32+МАКС!C32</f>
        <v>155159376.63</v>
      </c>
      <c r="D31" s="9">
        <f>КМС!D32+ИГС!D32+МАКС!D32</f>
        <v>145333056.41</v>
      </c>
      <c r="E31" s="10">
        <f>КМС!E32+ИГС!E32+МАКС!E32</f>
        <v>202216</v>
      </c>
      <c r="F31" s="9">
        <f>КМС!F32+ИГС!F32+МАКС!F32</f>
        <v>64851205.039999999</v>
      </c>
      <c r="G31" s="10">
        <f>КМС!G32+ИГС!G32+МАКС!G32</f>
        <v>22367</v>
      </c>
      <c r="H31" s="9">
        <f>КМС!H32+ИГС!H32+МАКС!H32</f>
        <v>8804256.2400000002</v>
      </c>
      <c r="I31" s="10">
        <f>КМС!I32+ИГС!I32+МАКС!I32</f>
        <v>58066</v>
      </c>
      <c r="J31" s="9">
        <f>КМС!J32+ИГС!J32+МАКС!J32</f>
        <v>71677595.129999995</v>
      </c>
      <c r="K31" s="10">
        <f>КМС!K32+ИГС!K32+МАКС!K32</f>
        <v>948</v>
      </c>
      <c r="L31" s="9">
        <f>КМС!L32+ИГС!L32+МАКС!L32</f>
        <v>9826320.2200000007</v>
      </c>
      <c r="M31" s="10">
        <f>КМС!M32+ИГС!M32+МАКС!M32</f>
        <v>0</v>
      </c>
      <c r="N31" s="9">
        <f>КМС!N32+ИГС!N32+МАКС!N32</f>
        <v>0</v>
      </c>
      <c r="O31" s="10">
        <f>КМС!O32+ИГС!O32+МАКС!O32</f>
        <v>0</v>
      </c>
      <c r="P31" s="9">
        <f>КМС!P32+ИГС!P32+МАКС!P32</f>
        <v>0</v>
      </c>
      <c r="Q31" s="10">
        <f>КМС!Q32+ИГС!Q32+МАКС!Q32</f>
        <v>0</v>
      </c>
      <c r="R31" s="9">
        <f>КМС!R32+ИГС!R32+МАКС!R32</f>
        <v>0</v>
      </c>
      <c r="S31" s="10">
        <f>КМС!S32+ИГС!S32+МАКС!S32</f>
        <v>0</v>
      </c>
      <c r="T31" s="9">
        <f>КМС!T32+ИГС!T32+МАКС!T32</f>
        <v>0</v>
      </c>
    </row>
    <row r="32" spans="1:20" x14ac:dyDescent="0.25">
      <c r="A32" s="26">
        <f t="shared" si="2"/>
        <v>22</v>
      </c>
      <c r="B32" s="49" t="s">
        <v>24</v>
      </c>
      <c r="C32" s="9">
        <f>КМС!C33+ИГС!C33+МАКС!C33</f>
        <v>43700528.420000002</v>
      </c>
      <c r="D32" s="9">
        <f>КМС!D33+ИГС!D33+МАКС!D33</f>
        <v>43700528.420000002</v>
      </c>
      <c r="E32" s="10">
        <f>КМС!E33+ИГС!E33+МАКС!E33</f>
        <v>13824</v>
      </c>
      <c r="F32" s="9">
        <f>КМС!F33+ИГС!F33+МАКС!F33</f>
        <v>4216955.9000000004</v>
      </c>
      <c r="G32" s="10">
        <f>КМС!G33+ИГС!G33+МАКС!G33</f>
        <v>8129</v>
      </c>
      <c r="H32" s="9">
        <f>КМС!H33+ИГС!H33+МАКС!H33</f>
        <v>4132864.89</v>
      </c>
      <c r="I32" s="10">
        <f>КМС!I33+ИГС!I33+МАКС!I33</f>
        <v>36811</v>
      </c>
      <c r="J32" s="9">
        <f>КМС!J33+ИГС!J33+МАКС!J33</f>
        <v>35350707.630000003</v>
      </c>
      <c r="K32" s="10">
        <f>КМС!K33+ИГС!K33+МАКС!K33</f>
        <v>0</v>
      </c>
      <c r="L32" s="9">
        <f>КМС!L33+ИГС!L33+МАКС!L33</f>
        <v>0</v>
      </c>
      <c r="M32" s="10">
        <f>КМС!M33+ИГС!M33+МАКС!M33</f>
        <v>0</v>
      </c>
      <c r="N32" s="9">
        <f>КМС!N33+ИГС!N33+МАКС!N33</f>
        <v>0</v>
      </c>
      <c r="O32" s="10">
        <f>КМС!O33+ИГС!O33+МАКС!O33</f>
        <v>0</v>
      </c>
      <c r="P32" s="9">
        <f>КМС!P33+ИГС!P33+МАКС!P33</f>
        <v>0</v>
      </c>
      <c r="Q32" s="10">
        <f>КМС!Q33+ИГС!Q33+МАКС!Q33</f>
        <v>0</v>
      </c>
      <c r="R32" s="9">
        <f>КМС!R33+ИГС!R33+МАКС!R33</f>
        <v>0</v>
      </c>
      <c r="S32" s="10">
        <f>КМС!S33+ИГС!S33+МАКС!S33</f>
        <v>0</v>
      </c>
      <c r="T32" s="9">
        <f>КМС!T33+ИГС!T33+МАКС!T33</f>
        <v>0</v>
      </c>
    </row>
    <row r="33" spans="1:20" x14ac:dyDescent="0.25">
      <c r="A33" s="26">
        <f t="shared" si="2"/>
        <v>23</v>
      </c>
      <c r="B33" s="49" t="s">
        <v>25</v>
      </c>
      <c r="C33" s="9">
        <f>КМС!C34+ИГС!C34+МАКС!C34</f>
        <v>28112762.82</v>
      </c>
      <c r="D33" s="9">
        <f>КМС!D34+ИГС!D34+МАКС!D34</f>
        <v>17023367.800000001</v>
      </c>
      <c r="E33" s="10">
        <f>КМС!E34+ИГС!E34+МАКС!E34</f>
        <v>11050</v>
      </c>
      <c r="F33" s="9">
        <f>КМС!F34+ИГС!F34+МАКС!F34</f>
        <v>4471436.58</v>
      </c>
      <c r="G33" s="10">
        <f>КМС!G34+ИГС!G34+МАКС!G34</f>
        <v>2442</v>
      </c>
      <c r="H33" s="9">
        <f>КМС!H34+ИГС!H34+МАКС!H34</f>
        <v>1060285.82</v>
      </c>
      <c r="I33" s="10">
        <f>КМС!I34+ИГС!I34+МАКС!I34</f>
        <v>9330</v>
      </c>
      <c r="J33" s="9">
        <f>КМС!J34+ИГС!J34+МАКС!J34</f>
        <v>11491645.4</v>
      </c>
      <c r="K33" s="10">
        <f>КМС!K34+ИГС!K34+МАКС!K34</f>
        <v>715</v>
      </c>
      <c r="L33" s="9">
        <f>КМС!L34+ИГС!L34+МАКС!L34</f>
        <v>7912491.6799999997</v>
      </c>
      <c r="M33" s="10">
        <f>КМС!M34+ИГС!M34+МАКС!M34</f>
        <v>0</v>
      </c>
      <c r="N33" s="9">
        <f>КМС!N34+ИГС!N34+МАКС!N34</f>
        <v>0</v>
      </c>
      <c r="O33" s="10">
        <f>КМС!O34+ИГС!O34+МАКС!O34</f>
        <v>0</v>
      </c>
      <c r="P33" s="9">
        <f>КМС!P34+ИГС!P34+МАКС!P34</f>
        <v>0</v>
      </c>
      <c r="Q33" s="10">
        <f>КМС!Q34+ИГС!Q34+МАКС!Q34</f>
        <v>0</v>
      </c>
      <c r="R33" s="9">
        <f>КМС!R34+ИГС!R34+МАКС!R34</f>
        <v>0</v>
      </c>
      <c r="S33" s="10">
        <f>КМС!S34+ИГС!S34+МАКС!S34</f>
        <v>1448</v>
      </c>
      <c r="T33" s="9">
        <f>КМС!T34+ИГС!T34+МАКС!T34</f>
        <v>3176903.34</v>
      </c>
    </row>
    <row r="34" spans="1:20" x14ac:dyDescent="0.25">
      <c r="A34" s="26">
        <f t="shared" si="2"/>
        <v>24</v>
      </c>
      <c r="B34" s="49" t="s">
        <v>26</v>
      </c>
      <c r="C34" s="9">
        <f>КМС!C35+ИГС!C35+МАКС!C35</f>
        <v>186989426.27000001</v>
      </c>
      <c r="D34" s="9">
        <f>КМС!D35+ИГС!D35+МАКС!D35</f>
        <v>0</v>
      </c>
      <c r="E34" s="10">
        <f>КМС!E35+ИГС!E35+МАКС!E35</f>
        <v>0</v>
      </c>
      <c r="F34" s="9">
        <f>КМС!F35+ИГС!F35+МАКС!F35</f>
        <v>0</v>
      </c>
      <c r="G34" s="10">
        <f>КМС!G35+ИГС!G35+МАКС!G35</f>
        <v>0</v>
      </c>
      <c r="H34" s="9">
        <f>КМС!H35+ИГС!H35+МАКС!H35</f>
        <v>0</v>
      </c>
      <c r="I34" s="10">
        <f>КМС!I35+ИГС!I35+МАКС!I35</f>
        <v>0</v>
      </c>
      <c r="J34" s="9">
        <f>КМС!J35+ИГС!J35+МАКС!J35</f>
        <v>0</v>
      </c>
      <c r="K34" s="10">
        <f>КМС!K35+ИГС!K35+МАКС!K35</f>
        <v>0</v>
      </c>
      <c r="L34" s="9">
        <f>КМС!L35+ИГС!L35+МАКС!L35</f>
        <v>0</v>
      </c>
      <c r="M34" s="10">
        <f>КМС!M35+ИГС!M35+МАКС!M35</f>
        <v>0</v>
      </c>
      <c r="N34" s="9">
        <f>КМС!N35+ИГС!N35+МАКС!N35</f>
        <v>0</v>
      </c>
      <c r="O34" s="10">
        <f>КМС!O35+ИГС!O35+МАКС!O35</f>
        <v>0</v>
      </c>
      <c r="P34" s="9">
        <f>КМС!P35+ИГС!P35+МАКС!P35</f>
        <v>0</v>
      </c>
      <c r="Q34" s="10">
        <f>КМС!Q35+ИГС!Q35+МАКС!Q35</f>
        <v>0</v>
      </c>
      <c r="R34" s="9">
        <f>КМС!R35+ИГС!R35+МАКС!R35</f>
        <v>0</v>
      </c>
      <c r="S34" s="10">
        <f>КМС!S35+ИГС!S35+МАКС!S35</f>
        <v>104816</v>
      </c>
      <c r="T34" s="9">
        <f>КМС!T35+ИГС!T35+МАКС!T35</f>
        <v>186989426.27000001</v>
      </c>
    </row>
    <row r="35" spans="1:20" ht="30" x14ac:dyDescent="0.25">
      <c r="A35" s="26">
        <f t="shared" si="2"/>
        <v>25</v>
      </c>
      <c r="B35" s="49" t="s">
        <v>27</v>
      </c>
      <c r="C35" s="9">
        <f>КМС!C36+ИГС!C36+МАКС!C36</f>
        <v>11161609.310000001</v>
      </c>
      <c r="D35" s="9">
        <f>КМС!D36+ИГС!D36+МАКС!D36</f>
        <v>2463655.69</v>
      </c>
      <c r="E35" s="10">
        <f>КМС!E36+ИГС!E36+МАКС!E36</f>
        <v>6615</v>
      </c>
      <c r="F35" s="9">
        <f>КМС!F36+ИГС!F36+МАКС!F36</f>
        <v>1237911.25</v>
      </c>
      <c r="G35" s="10">
        <f>КМС!G36+ИГС!G36+МАКС!G36</f>
        <v>40</v>
      </c>
      <c r="H35" s="9">
        <f>КМС!H36+ИГС!H36+МАКС!H36</f>
        <v>18363.36</v>
      </c>
      <c r="I35" s="10">
        <f>КМС!I36+ИГС!I36+МАКС!I36</f>
        <v>2598</v>
      </c>
      <c r="J35" s="9">
        <f>КМС!J36+ИГС!J36+МАКС!J36</f>
        <v>1207381.08</v>
      </c>
      <c r="K35" s="10">
        <f>КМС!K36+ИГС!K36+МАКС!K36</f>
        <v>84</v>
      </c>
      <c r="L35" s="9">
        <f>КМС!L36+ИГС!L36+МАКС!L36</f>
        <v>622112.96</v>
      </c>
      <c r="M35" s="10">
        <f>КМС!M36+ИГС!M36+МАКС!M36</f>
        <v>549</v>
      </c>
      <c r="N35" s="9">
        <f>КМС!N36+ИГС!N36+МАКС!N36</f>
        <v>8075840.6600000001</v>
      </c>
      <c r="O35" s="10">
        <f>КМС!O36+ИГС!O36+МАКС!O36</f>
        <v>0</v>
      </c>
      <c r="P35" s="9">
        <f>КМС!P36+ИГС!P36+МАКС!P36</f>
        <v>0</v>
      </c>
      <c r="Q35" s="10">
        <f>КМС!Q36+ИГС!Q36+МАКС!Q36</f>
        <v>0</v>
      </c>
      <c r="R35" s="9">
        <f>КМС!R36+ИГС!R36+МАКС!R36</f>
        <v>0</v>
      </c>
      <c r="S35" s="10">
        <f>КМС!S36+ИГС!S36+МАКС!S36</f>
        <v>0</v>
      </c>
      <c r="T35" s="9">
        <f>КМС!T36+ИГС!T36+МАКС!T36</f>
        <v>0</v>
      </c>
    </row>
    <row r="36" spans="1:20" x14ac:dyDescent="0.25">
      <c r="A36" s="26">
        <f t="shared" si="2"/>
        <v>26</v>
      </c>
      <c r="B36" s="49" t="s">
        <v>28</v>
      </c>
      <c r="C36" s="9">
        <f>КМС!C37+ИГС!C37+МАКС!C37</f>
        <v>25379426.030000001</v>
      </c>
      <c r="D36" s="9">
        <f>КМС!D37+ИГС!D37+МАКС!D37</f>
        <v>0</v>
      </c>
      <c r="E36" s="10">
        <f>КМС!E37+ИГС!E37+МАКС!E37</f>
        <v>0</v>
      </c>
      <c r="F36" s="9">
        <f>КМС!F37+ИГС!F37+МАКС!F37</f>
        <v>0</v>
      </c>
      <c r="G36" s="10">
        <f>КМС!G37+ИГС!G37+МАКС!G37</f>
        <v>0</v>
      </c>
      <c r="H36" s="9">
        <f>КМС!H37+ИГС!H37+МАКС!H37</f>
        <v>0</v>
      </c>
      <c r="I36" s="10">
        <f>КМС!I37+ИГС!I37+МАКС!I37</f>
        <v>0</v>
      </c>
      <c r="J36" s="9">
        <f>КМС!J37+ИГС!J37+МАКС!J37</f>
        <v>0</v>
      </c>
      <c r="K36" s="10">
        <f>КМС!K37+ИГС!K37+МАКС!K37</f>
        <v>331</v>
      </c>
      <c r="L36" s="9">
        <f>КМС!L37+ИГС!L37+МАКС!L37</f>
        <v>12987417.24</v>
      </c>
      <c r="M36" s="10">
        <f>КМС!M37+ИГС!M37+МАКС!M37</f>
        <v>181</v>
      </c>
      <c r="N36" s="9">
        <f>КМС!N37+ИГС!N37+МАКС!N37</f>
        <v>12392008.789999999</v>
      </c>
      <c r="O36" s="10">
        <f>КМС!O37+ИГС!O37+МАКС!O37</f>
        <v>0</v>
      </c>
      <c r="P36" s="9">
        <f>КМС!P37+ИГС!P37+МАКС!P37</f>
        <v>0</v>
      </c>
      <c r="Q36" s="10">
        <f>КМС!Q37+ИГС!Q37+МАКС!Q37</f>
        <v>171</v>
      </c>
      <c r="R36" s="9">
        <f>КМС!R37+ИГС!R37+МАКС!R37</f>
        <v>11853625</v>
      </c>
      <c r="S36" s="10">
        <f>КМС!S37+ИГС!S37+МАКС!S37</f>
        <v>0</v>
      </c>
      <c r="T36" s="9">
        <f>КМС!T37+ИГС!T37+МАКС!T37</f>
        <v>0</v>
      </c>
    </row>
    <row r="37" spans="1:20" x14ac:dyDescent="0.25">
      <c r="A37" s="26">
        <f t="shared" si="2"/>
        <v>27</v>
      </c>
      <c r="B37" s="49" t="s">
        <v>154</v>
      </c>
      <c r="C37" s="9">
        <f>КМС!C38+ИГС!C38+МАКС!C38</f>
        <v>20286956.239999998</v>
      </c>
      <c r="D37" s="9">
        <f>КМС!D38+ИГС!D38+МАКС!D38</f>
        <v>0</v>
      </c>
      <c r="E37" s="10">
        <f>КМС!E38+ИГС!E38+МАКС!E38</f>
        <v>0</v>
      </c>
      <c r="F37" s="9">
        <f>КМС!F38+ИГС!F38+МАКС!F38</f>
        <v>0</v>
      </c>
      <c r="G37" s="10">
        <f>КМС!G38+ИГС!G38+МАКС!G38</f>
        <v>0</v>
      </c>
      <c r="H37" s="9">
        <f>КМС!H38+ИГС!H38+МАКС!H38</f>
        <v>0</v>
      </c>
      <c r="I37" s="10">
        <f>КМС!I38+ИГС!I38+МАКС!I38</f>
        <v>0</v>
      </c>
      <c r="J37" s="9">
        <f>КМС!J38+ИГС!J38+МАКС!J38</f>
        <v>0</v>
      </c>
      <c r="K37" s="10">
        <f>КМС!K38+ИГС!K38+МАКС!K38</f>
        <v>210</v>
      </c>
      <c r="L37" s="9">
        <f>КМС!L38+ИГС!L38+МАКС!L38</f>
        <v>20286956.239999998</v>
      </c>
      <c r="M37" s="10">
        <f>КМС!M38+ИГС!M38+МАКС!M38</f>
        <v>0</v>
      </c>
      <c r="N37" s="9">
        <f>КМС!N38+ИГС!N38+МАКС!N38</f>
        <v>0</v>
      </c>
      <c r="O37" s="10">
        <f>КМС!O38+ИГС!O38+МАКС!O38</f>
        <v>0</v>
      </c>
      <c r="P37" s="9">
        <f>КМС!P38+ИГС!P38+МАКС!P38</f>
        <v>0</v>
      </c>
      <c r="Q37" s="10">
        <f>КМС!Q38+ИГС!Q38+МАКС!Q38</f>
        <v>0</v>
      </c>
      <c r="R37" s="9">
        <f>КМС!R38+ИГС!R38+МАКС!R38</f>
        <v>0</v>
      </c>
      <c r="S37" s="10">
        <f>КМС!S38+ИГС!S38+МАКС!S38</f>
        <v>0</v>
      </c>
      <c r="T37" s="9">
        <f>КМС!T38+ИГС!T38+МАКС!T38</f>
        <v>0</v>
      </c>
    </row>
    <row r="38" spans="1:20" x14ac:dyDescent="0.25">
      <c r="A38" s="26">
        <f t="shared" si="2"/>
        <v>28</v>
      </c>
      <c r="B38" s="49" t="s">
        <v>29</v>
      </c>
      <c r="C38" s="9">
        <f>КМС!C39+ИГС!C39+МАКС!C39</f>
        <v>10462562.029999999</v>
      </c>
      <c r="D38" s="9">
        <f>КМС!D39+ИГС!D39+МАКС!D39</f>
        <v>0</v>
      </c>
      <c r="E38" s="10">
        <f>КМС!E39+ИГС!E39+МАКС!E39</f>
        <v>0</v>
      </c>
      <c r="F38" s="9">
        <f>КМС!F39+ИГС!F39+МАКС!F39</f>
        <v>0</v>
      </c>
      <c r="G38" s="10">
        <f>КМС!G39+ИГС!G39+МАКС!G39</f>
        <v>0</v>
      </c>
      <c r="H38" s="9">
        <f>КМС!H39+ИГС!H39+МАКС!H39</f>
        <v>0</v>
      </c>
      <c r="I38" s="10">
        <f>КМС!I39+ИГС!I39+МАКС!I39</f>
        <v>0</v>
      </c>
      <c r="J38" s="9">
        <f>КМС!J39+ИГС!J39+МАКС!J39</f>
        <v>0</v>
      </c>
      <c r="K38" s="10">
        <f>КМС!K39+ИГС!K39+МАКС!K39</f>
        <v>140</v>
      </c>
      <c r="L38" s="9">
        <f>КМС!L39+ИГС!L39+МАКС!L39</f>
        <v>10462562.029999999</v>
      </c>
      <c r="M38" s="10">
        <f>КМС!M39+ИГС!M39+МАКС!M39</f>
        <v>0</v>
      </c>
      <c r="N38" s="9">
        <f>КМС!N39+ИГС!N39+МАКС!N39</f>
        <v>0</v>
      </c>
      <c r="O38" s="10">
        <f>КМС!O39+ИГС!O39+МАКС!O39</f>
        <v>0</v>
      </c>
      <c r="P38" s="9">
        <f>КМС!P39+ИГС!P39+МАКС!P39</f>
        <v>0</v>
      </c>
      <c r="Q38" s="10">
        <f>КМС!Q39+ИГС!Q39+МАКС!Q39</f>
        <v>0</v>
      </c>
      <c r="R38" s="9">
        <f>КМС!R39+ИГС!R39+МАКС!R39</f>
        <v>0</v>
      </c>
      <c r="S38" s="10">
        <f>КМС!S39+ИГС!S39+МАКС!S39</f>
        <v>0</v>
      </c>
      <c r="T38" s="9">
        <f>КМС!T39+ИГС!T39+МАКС!T39</f>
        <v>0</v>
      </c>
    </row>
    <row r="39" spans="1:20" x14ac:dyDescent="0.25">
      <c r="A39" s="26">
        <f t="shared" si="2"/>
        <v>29</v>
      </c>
      <c r="B39" s="49" t="s">
        <v>155</v>
      </c>
      <c r="C39" s="9">
        <f>КМС!C40+ИГС!C40+МАКС!C40</f>
        <v>8518508.6400000006</v>
      </c>
      <c r="D39" s="9">
        <f>КМС!D40+ИГС!D40+МАКС!D40</f>
        <v>8518508.6400000006</v>
      </c>
      <c r="E39" s="10">
        <f>КМС!E40+ИГС!E40+МАКС!E40</f>
        <v>0</v>
      </c>
      <c r="F39" s="9">
        <f>КМС!F40+ИГС!F40+МАКС!F40</f>
        <v>0</v>
      </c>
      <c r="G39" s="10">
        <f>КМС!G40+ИГС!G40+МАКС!G40</f>
        <v>0</v>
      </c>
      <c r="H39" s="9">
        <f>КМС!H40+ИГС!H40+МАКС!H40</f>
        <v>0</v>
      </c>
      <c r="I39" s="10">
        <f>КМС!I40+ИГС!I40+МАКС!I40</f>
        <v>0</v>
      </c>
      <c r="J39" s="9">
        <f>КМС!J40+ИГС!J40+МАКС!J40</f>
        <v>8518508.6400000006</v>
      </c>
      <c r="K39" s="10">
        <f>КМС!K40+ИГС!K40+МАКС!K40</f>
        <v>0</v>
      </c>
      <c r="L39" s="9">
        <f>КМС!L40+ИГС!L40+МАКС!L40</f>
        <v>0</v>
      </c>
      <c r="M39" s="10">
        <f>КМС!M40+ИГС!M40+МАКС!M40</f>
        <v>0</v>
      </c>
      <c r="N39" s="9">
        <f>КМС!N40+ИГС!N40+МАКС!N40</f>
        <v>0</v>
      </c>
      <c r="O39" s="10">
        <f>КМС!O40+ИГС!O40+МАКС!O40</f>
        <v>0</v>
      </c>
      <c r="P39" s="9">
        <f>КМС!P40+ИГС!P40+МАКС!P40</f>
        <v>0</v>
      </c>
      <c r="Q39" s="10">
        <f>КМС!Q40+ИГС!Q40+МАКС!Q40</f>
        <v>0</v>
      </c>
      <c r="R39" s="9">
        <f>КМС!R40+ИГС!R40+МАКС!R40</f>
        <v>0</v>
      </c>
      <c r="S39" s="10">
        <f>КМС!S40+ИГС!S40+МАКС!S40</f>
        <v>0</v>
      </c>
      <c r="T39" s="9">
        <f>КМС!T40+ИГС!T40+МАКС!T40</f>
        <v>0</v>
      </c>
    </row>
    <row r="40" spans="1:20" x14ac:dyDescent="0.25">
      <c r="A40" s="26">
        <f t="shared" si="2"/>
        <v>30</v>
      </c>
      <c r="B40" s="49" t="s">
        <v>30</v>
      </c>
      <c r="C40" s="9">
        <f>КМС!C41+ИГС!C41+МАКС!C41</f>
        <v>7858585.4400000004</v>
      </c>
      <c r="D40" s="9">
        <f>КМС!D41+ИГС!D41+МАКС!D41</f>
        <v>7858585.4400000004</v>
      </c>
      <c r="E40" s="10">
        <f>КМС!E41+ИГС!E41+МАКС!E41</f>
        <v>0</v>
      </c>
      <c r="F40" s="9">
        <f>КМС!F41+ИГС!F41+МАКС!F41</f>
        <v>0</v>
      </c>
      <c r="G40" s="10">
        <f>КМС!G41+ИГС!G41+МАКС!G41</f>
        <v>0</v>
      </c>
      <c r="H40" s="9">
        <f>КМС!H41+ИГС!H41+МАКС!H41</f>
        <v>0</v>
      </c>
      <c r="I40" s="10">
        <f>КМС!I41+ИГС!I41+МАКС!I41</f>
        <v>0</v>
      </c>
      <c r="J40" s="9">
        <f>КМС!J41+ИГС!J41+МАКС!J41</f>
        <v>7858585.4400000004</v>
      </c>
      <c r="K40" s="10">
        <f>КМС!K41+ИГС!K41+МАКС!K41</f>
        <v>0</v>
      </c>
      <c r="L40" s="9">
        <f>КМС!L41+ИГС!L41+МАКС!L41</f>
        <v>0</v>
      </c>
      <c r="M40" s="10">
        <f>КМС!M41+ИГС!M41+МАКС!M41</f>
        <v>0</v>
      </c>
      <c r="N40" s="9">
        <f>КМС!N41+ИГС!N41+МАКС!N41</f>
        <v>0</v>
      </c>
      <c r="O40" s="10">
        <f>КМС!O41+ИГС!O41+МАКС!O41</f>
        <v>0</v>
      </c>
      <c r="P40" s="9">
        <f>КМС!P41+ИГС!P41+МАКС!P41</f>
        <v>0</v>
      </c>
      <c r="Q40" s="10">
        <f>КМС!Q41+ИГС!Q41+МАКС!Q41</f>
        <v>0</v>
      </c>
      <c r="R40" s="9">
        <f>КМС!R41+ИГС!R41+МАКС!R41</f>
        <v>0</v>
      </c>
      <c r="S40" s="10">
        <f>КМС!S41+ИГС!S41+МАКС!S41</f>
        <v>0</v>
      </c>
      <c r="T40" s="9">
        <f>КМС!T41+ИГС!T41+МАКС!T41</f>
        <v>0</v>
      </c>
    </row>
    <row r="41" spans="1:20" x14ac:dyDescent="0.25">
      <c r="A41" s="26">
        <f t="shared" si="2"/>
        <v>31</v>
      </c>
      <c r="B41" s="49" t="s">
        <v>31</v>
      </c>
      <c r="C41" s="9">
        <f>КМС!C42+ИГС!C42+МАКС!C42</f>
        <v>236942969.19999999</v>
      </c>
      <c r="D41" s="9">
        <f>КМС!D42+ИГС!D42+МАКС!D42</f>
        <v>236942969.19999999</v>
      </c>
      <c r="E41" s="10">
        <f>КМС!E42+ИГС!E42+МАКС!E42</f>
        <v>254</v>
      </c>
      <c r="F41" s="9">
        <f>КМС!F42+ИГС!F42+МАКС!F42</f>
        <v>61036.2</v>
      </c>
      <c r="G41" s="10">
        <f>КМС!G42+ИГС!G42+МАКС!G42</f>
        <v>0</v>
      </c>
      <c r="H41" s="9">
        <f>КМС!H42+ИГС!H42+МАКС!H42</f>
        <v>0</v>
      </c>
      <c r="I41" s="10">
        <f>КМС!I42+ИГС!I42+МАКС!I42</f>
        <v>2887</v>
      </c>
      <c r="J41" s="9">
        <f>КМС!J42+ИГС!J42+МАКС!J42</f>
        <v>236881933</v>
      </c>
      <c r="K41" s="10">
        <f>КМС!K42+ИГС!K42+МАКС!K42</f>
        <v>0</v>
      </c>
      <c r="L41" s="9">
        <f>КМС!L42+ИГС!L42+МАКС!L42</f>
        <v>0</v>
      </c>
      <c r="M41" s="10">
        <f>КМС!M42+ИГС!M42+МАКС!M42</f>
        <v>0</v>
      </c>
      <c r="N41" s="9">
        <f>КМС!N42+ИГС!N42+МАКС!N42</f>
        <v>0</v>
      </c>
      <c r="O41" s="10">
        <f>КМС!O42+ИГС!O42+МАКС!O42</f>
        <v>0</v>
      </c>
      <c r="P41" s="9">
        <f>КМС!P42+ИГС!P42+МАКС!P42</f>
        <v>0</v>
      </c>
      <c r="Q41" s="10">
        <f>КМС!Q42+ИГС!Q42+МАКС!Q42</f>
        <v>0</v>
      </c>
      <c r="R41" s="9">
        <f>КМС!R42+ИГС!R42+МАКС!R42</f>
        <v>0</v>
      </c>
      <c r="S41" s="10">
        <f>КМС!S42+ИГС!S42+МАКС!S42</f>
        <v>0</v>
      </c>
      <c r="T41" s="9">
        <f>КМС!T42+ИГС!T42+МАКС!T42</f>
        <v>0</v>
      </c>
    </row>
    <row r="42" spans="1:20" x14ac:dyDescent="0.25">
      <c r="A42" s="26">
        <f t="shared" si="2"/>
        <v>32</v>
      </c>
      <c r="B42" s="49" t="s">
        <v>32</v>
      </c>
      <c r="C42" s="9">
        <f>КМС!C43+ИГС!C43+МАКС!C43</f>
        <v>1418834.88</v>
      </c>
      <c r="D42" s="9">
        <f>КМС!D43+ИГС!D43+МАКС!D43</f>
        <v>1418834.88</v>
      </c>
      <c r="E42" s="10">
        <f>КМС!E43+ИГС!E43+МАКС!E43</f>
        <v>0</v>
      </c>
      <c r="F42" s="9">
        <f>КМС!F43+ИГС!F43+МАКС!F43</f>
        <v>0</v>
      </c>
      <c r="G42" s="10">
        <f>КМС!G43+ИГС!G43+МАКС!G43</f>
        <v>0</v>
      </c>
      <c r="H42" s="9">
        <f>КМС!H43+ИГС!H43+МАКС!H43</f>
        <v>0</v>
      </c>
      <c r="I42" s="10">
        <f>КМС!I43+ИГС!I43+МАКС!I43</f>
        <v>0</v>
      </c>
      <c r="J42" s="9">
        <f>КМС!J43+ИГС!J43+МАКС!J43</f>
        <v>1418834.88</v>
      </c>
      <c r="K42" s="10">
        <f>КМС!K43+ИГС!K43+МАКС!K43</f>
        <v>0</v>
      </c>
      <c r="L42" s="9">
        <f>КМС!L43+ИГС!L43+МАКС!L43</f>
        <v>0</v>
      </c>
      <c r="M42" s="10">
        <f>КМС!M43+ИГС!M43+МАКС!M43</f>
        <v>0</v>
      </c>
      <c r="N42" s="9">
        <f>КМС!N43+ИГС!N43+МАКС!N43</f>
        <v>0</v>
      </c>
      <c r="O42" s="10">
        <f>КМС!O43+ИГС!O43+МАКС!O43</f>
        <v>0</v>
      </c>
      <c r="P42" s="9">
        <f>КМС!P43+ИГС!P43+МАКС!P43</f>
        <v>0</v>
      </c>
      <c r="Q42" s="10">
        <f>КМС!Q43+ИГС!Q43+МАКС!Q43</f>
        <v>0</v>
      </c>
      <c r="R42" s="9">
        <f>КМС!R43+ИГС!R43+МАКС!R43</f>
        <v>0</v>
      </c>
      <c r="S42" s="10">
        <f>КМС!S43+ИГС!S43+МАКС!S43</f>
        <v>0</v>
      </c>
      <c r="T42" s="9">
        <f>КМС!T43+ИГС!T43+МАКС!T43</f>
        <v>0</v>
      </c>
    </row>
    <row r="43" spans="1:20" x14ac:dyDescent="0.25">
      <c r="A43" s="26">
        <f t="shared" si="2"/>
        <v>33</v>
      </c>
      <c r="B43" s="49" t="s">
        <v>33</v>
      </c>
      <c r="C43" s="9">
        <f>КМС!C44+ИГС!C44+МАКС!C44</f>
        <v>5362371.88</v>
      </c>
      <c r="D43" s="9">
        <f>КМС!D44+ИГС!D44+МАКС!D44</f>
        <v>0</v>
      </c>
      <c r="E43" s="10">
        <f>КМС!E44+ИГС!E44+МАКС!E44</f>
        <v>0</v>
      </c>
      <c r="F43" s="9">
        <f>КМС!F44+ИГС!F44+МАКС!F44</f>
        <v>0</v>
      </c>
      <c r="G43" s="10">
        <f>КМС!G44+ИГС!G44+МАКС!G44</f>
        <v>0</v>
      </c>
      <c r="H43" s="9">
        <f>КМС!H44+ИГС!H44+МАКС!H44</f>
        <v>0</v>
      </c>
      <c r="I43" s="10">
        <f>КМС!I44+ИГС!I44+МАКС!I44</f>
        <v>0</v>
      </c>
      <c r="J43" s="9">
        <f>КМС!J44+ИГС!J44+МАКС!J44</f>
        <v>0</v>
      </c>
      <c r="K43" s="10">
        <f>КМС!K44+ИГС!K44+МАКС!K44</f>
        <v>213</v>
      </c>
      <c r="L43" s="9">
        <f>КМС!L44+ИГС!L44+МАКС!L44</f>
        <v>5362371.88</v>
      </c>
      <c r="M43" s="10">
        <f>КМС!M44+ИГС!M44+МАКС!M44</f>
        <v>0</v>
      </c>
      <c r="N43" s="9">
        <f>КМС!N44+ИГС!N44+МАКС!N44</f>
        <v>0</v>
      </c>
      <c r="O43" s="10">
        <f>КМС!O44+ИГС!O44+МАКС!O44</f>
        <v>0</v>
      </c>
      <c r="P43" s="9">
        <f>КМС!P44+ИГС!P44+МАКС!P44</f>
        <v>0</v>
      </c>
      <c r="Q43" s="10">
        <f>КМС!Q44+ИГС!Q44+МАКС!Q44</f>
        <v>0</v>
      </c>
      <c r="R43" s="9">
        <f>КМС!R44+ИГС!R44+МАКС!R44</f>
        <v>0</v>
      </c>
      <c r="S43" s="10">
        <f>КМС!S44+ИГС!S44+МАКС!S44</f>
        <v>0</v>
      </c>
      <c r="T43" s="9">
        <f>КМС!T44+ИГС!T44+МАКС!T44</f>
        <v>0</v>
      </c>
    </row>
    <row r="44" spans="1:20" x14ac:dyDescent="0.25">
      <c r="A44" s="26">
        <f t="shared" si="2"/>
        <v>34</v>
      </c>
      <c r="B44" s="49" t="s">
        <v>134</v>
      </c>
      <c r="C44" s="9">
        <f>КМС!C45+ИГС!C45+МАКС!C45</f>
        <v>9769673.3200000003</v>
      </c>
      <c r="D44" s="9">
        <f>КМС!D45+ИГС!D45+МАКС!D45</f>
        <v>9769673.3200000003</v>
      </c>
      <c r="E44" s="10">
        <f>КМС!E45+ИГС!E45+МАКС!E45</f>
        <v>0</v>
      </c>
      <c r="F44" s="9">
        <f>КМС!F45+ИГС!F45+МАКС!F45</f>
        <v>0</v>
      </c>
      <c r="G44" s="10">
        <f>КМС!G45+ИГС!G45+МАКС!G45</f>
        <v>0</v>
      </c>
      <c r="H44" s="9">
        <f>КМС!H45+ИГС!H45+МАКС!H45</f>
        <v>0</v>
      </c>
      <c r="I44" s="10">
        <f>КМС!I45+ИГС!I45+МАКС!I45</f>
        <v>0</v>
      </c>
      <c r="J44" s="9">
        <f>КМС!J45+ИГС!J45+МАКС!J45</f>
        <v>9769673.3200000003</v>
      </c>
      <c r="K44" s="10">
        <f>КМС!K45+ИГС!K45+МАКС!K45</f>
        <v>0</v>
      </c>
      <c r="L44" s="9">
        <f>КМС!L45+ИГС!L45+МАКС!L45</f>
        <v>0</v>
      </c>
      <c r="M44" s="10">
        <f>КМС!M45+ИГС!M45+МАКС!M45</f>
        <v>0</v>
      </c>
      <c r="N44" s="9">
        <f>КМС!N45+ИГС!N45+МАКС!N45</f>
        <v>0</v>
      </c>
      <c r="O44" s="10">
        <f>КМС!O45+ИГС!O45+МАКС!O45</f>
        <v>0</v>
      </c>
      <c r="P44" s="9">
        <f>КМС!P45+ИГС!P45+МАКС!P45</f>
        <v>0</v>
      </c>
      <c r="Q44" s="10">
        <f>КМС!Q45+ИГС!Q45+МАКС!Q45</f>
        <v>0</v>
      </c>
      <c r="R44" s="9">
        <f>КМС!R45+ИГС!R45+МАКС!R45</f>
        <v>0</v>
      </c>
      <c r="S44" s="10">
        <f>КМС!S45+ИГС!S45+МАКС!S45</f>
        <v>0</v>
      </c>
      <c r="T44" s="9">
        <f>КМС!T45+ИГС!T45+МАКС!T45</f>
        <v>0</v>
      </c>
    </row>
    <row r="45" spans="1:20" x14ac:dyDescent="0.25">
      <c r="A45" s="26">
        <f t="shared" si="2"/>
        <v>35</v>
      </c>
      <c r="B45" s="49" t="s">
        <v>135</v>
      </c>
      <c r="C45" s="9">
        <f>КМС!C46+ИГС!C46+МАКС!C46</f>
        <v>24001195.68</v>
      </c>
      <c r="D45" s="9">
        <f>КМС!D46+ИГС!D46+МАКС!D46</f>
        <v>0</v>
      </c>
      <c r="E45" s="10">
        <f>КМС!E46+ИГС!E46+МАКС!E46</f>
        <v>0</v>
      </c>
      <c r="F45" s="9">
        <f>КМС!F46+ИГС!F46+МАКС!F46</f>
        <v>0</v>
      </c>
      <c r="G45" s="10">
        <f>КМС!G46+ИГС!G46+МАКС!G46</f>
        <v>0</v>
      </c>
      <c r="H45" s="9">
        <f>КМС!H46+ИГС!H46+МАКС!H46</f>
        <v>0</v>
      </c>
      <c r="I45" s="10">
        <f>КМС!I46+ИГС!I46+МАКС!I46</f>
        <v>0</v>
      </c>
      <c r="J45" s="9">
        <f>КМС!J46+ИГС!J46+МАКС!J46</f>
        <v>0</v>
      </c>
      <c r="K45" s="10">
        <f>КМС!K46+ИГС!K46+МАКС!K46</f>
        <v>985</v>
      </c>
      <c r="L45" s="9">
        <f>КМС!L46+ИГС!L46+МАКС!L46</f>
        <v>24001195.68</v>
      </c>
      <c r="M45" s="10">
        <f>КМС!M46+ИГС!M46+МАКС!M46</f>
        <v>0</v>
      </c>
      <c r="N45" s="9">
        <f>КМС!N46+ИГС!N46+МАКС!N46</f>
        <v>0</v>
      </c>
      <c r="O45" s="10">
        <f>КМС!O46+ИГС!O46+МАКС!O46</f>
        <v>0</v>
      </c>
      <c r="P45" s="9">
        <f>КМС!P46+ИГС!P46+МАКС!P46</f>
        <v>0</v>
      </c>
      <c r="Q45" s="10">
        <f>КМС!Q46+ИГС!Q46+МАКС!Q46</f>
        <v>0</v>
      </c>
      <c r="R45" s="9">
        <f>КМС!R46+ИГС!R46+МАКС!R46</f>
        <v>0</v>
      </c>
      <c r="S45" s="10">
        <f>КМС!S46+ИГС!S46+МАКС!S46</f>
        <v>0</v>
      </c>
      <c r="T45" s="9">
        <f>КМС!T46+ИГС!T46+МАКС!T46</f>
        <v>0</v>
      </c>
    </row>
    <row r="46" spans="1:20" x14ac:dyDescent="0.25">
      <c r="A46" s="26">
        <f t="shared" si="2"/>
        <v>36</v>
      </c>
      <c r="B46" s="49" t="s">
        <v>98</v>
      </c>
      <c r="C46" s="9">
        <f>КМС!C47+ИГС!C47+МАКС!C47</f>
        <v>1442282.77</v>
      </c>
      <c r="D46" s="9">
        <f>КМС!D47+ИГС!D47+МАКС!D47</f>
        <v>1442282.77</v>
      </c>
      <c r="E46" s="10">
        <f>КМС!E47+ИГС!E47+МАКС!E47</f>
        <v>0</v>
      </c>
      <c r="F46" s="9">
        <f>КМС!F47+ИГС!F47+МАКС!F47</f>
        <v>0</v>
      </c>
      <c r="G46" s="10">
        <f>КМС!G47+ИГС!G47+МАКС!G47</f>
        <v>0</v>
      </c>
      <c r="H46" s="9">
        <f>КМС!H47+ИГС!H47+МАКС!H47</f>
        <v>0</v>
      </c>
      <c r="I46" s="10">
        <f>КМС!I47+ИГС!I47+МАКС!I47</f>
        <v>3877</v>
      </c>
      <c r="J46" s="9">
        <f>КМС!J47+ИГС!J47+МАКС!J47</f>
        <v>1442282.77</v>
      </c>
      <c r="K46" s="10">
        <f>КМС!K47+ИГС!K47+МАКС!K47</f>
        <v>0</v>
      </c>
      <c r="L46" s="9">
        <f>КМС!L47+ИГС!L47+МАКС!L47</f>
        <v>0</v>
      </c>
      <c r="M46" s="10">
        <f>КМС!M47+ИГС!M47+МАКС!M47</f>
        <v>0</v>
      </c>
      <c r="N46" s="9">
        <f>КМС!N47+ИГС!N47+МАКС!N47</f>
        <v>0</v>
      </c>
      <c r="O46" s="10">
        <f>КМС!O47+ИГС!O47+МАКС!O47</f>
        <v>0</v>
      </c>
      <c r="P46" s="9">
        <f>КМС!P47+ИГС!P47+МАКС!P47</f>
        <v>0</v>
      </c>
      <c r="Q46" s="10">
        <f>КМС!Q47+ИГС!Q47+МАКС!Q47</f>
        <v>0</v>
      </c>
      <c r="R46" s="9">
        <f>КМС!R47+ИГС!R47+МАКС!R47</f>
        <v>0</v>
      </c>
      <c r="S46" s="10">
        <f>КМС!S47+ИГС!S47+МАКС!S47</f>
        <v>0</v>
      </c>
      <c r="T46" s="9">
        <f>КМС!T47+ИГС!T47+МАКС!T47</f>
        <v>0</v>
      </c>
    </row>
    <row r="47" spans="1:20" x14ac:dyDescent="0.25">
      <c r="A47" s="26">
        <f t="shared" si="2"/>
        <v>37</v>
      </c>
      <c r="B47" s="49" t="s">
        <v>109</v>
      </c>
      <c r="C47" s="9">
        <f>КМС!C48+ИГС!C48+МАКС!C48</f>
        <v>22957626</v>
      </c>
      <c r="D47" s="9">
        <f>КМС!D48+ИГС!D48+МАКС!D48</f>
        <v>22957626</v>
      </c>
      <c r="E47" s="10">
        <f>КМС!E48+ИГС!E48+МАКС!E48</f>
        <v>0</v>
      </c>
      <c r="F47" s="9">
        <f>КМС!F48+ИГС!F48+МАКС!F48</f>
        <v>0</v>
      </c>
      <c r="G47" s="10">
        <f>КМС!G48+ИГС!G48+МАКС!G48</f>
        <v>0</v>
      </c>
      <c r="H47" s="9">
        <f>КМС!H48+ИГС!H48+МАКС!H48</f>
        <v>0</v>
      </c>
      <c r="I47" s="10">
        <f>КМС!I48+ИГС!I48+МАКС!I48</f>
        <v>271</v>
      </c>
      <c r="J47" s="9">
        <f>КМС!J48+ИГС!J48+МАКС!J48</f>
        <v>22957626</v>
      </c>
      <c r="K47" s="10">
        <f>КМС!K48+ИГС!K48+МАКС!K48</f>
        <v>0</v>
      </c>
      <c r="L47" s="9">
        <f>КМС!L48+ИГС!L48+МАКС!L48</f>
        <v>0</v>
      </c>
      <c r="M47" s="10">
        <f>КМС!M48+ИГС!M48+МАКС!M48</f>
        <v>0</v>
      </c>
      <c r="N47" s="9">
        <f>КМС!N48+ИГС!N48+МАКС!N48</f>
        <v>0</v>
      </c>
      <c r="O47" s="10">
        <f>КМС!O48+ИГС!O48+МАКС!O48</f>
        <v>0</v>
      </c>
      <c r="P47" s="9">
        <f>КМС!P48+ИГС!P48+МАКС!P48</f>
        <v>0</v>
      </c>
      <c r="Q47" s="10">
        <f>КМС!Q48+ИГС!Q48+МАКС!Q48</f>
        <v>0</v>
      </c>
      <c r="R47" s="9">
        <f>КМС!R48+ИГС!R48+МАКС!R48</f>
        <v>0</v>
      </c>
      <c r="S47" s="10">
        <f>КМС!S48+ИГС!S48+МАКС!S48</f>
        <v>0</v>
      </c>
      <c r="T47" s="9">
        <f>КМС!T48+ИГС!T48+МАКС!T48</f>
        <v>0</v>
      </c>
    </row>
    <row r="48" spans="1:20" x14ac:dyDescent="0.25">
      <c r="A48" s="26"/>
      <c r="B48" s="48" t="s">
        <v>34</v>
      </c>
      <c r="C48" s="9">
        <f>КМС!C49+ИГС!C49+МАКС!C49</f>
        <v>0</v>
      </c>
      <c r="D48" s="9">
        <f>КМС!D49+ИГС!D49+МАКС!D49</f>
        <v>0</v>
      </c>
      <c r="E48" s="10">
        <f>КМС!E49+ИГС!E49+МАКС!E49</f>
        <v>0</v>
      </c>
      <c r="F48" s="9">
        <f>КМС!F49+ИГС!F49+МАКС!F49</f>
        <v>0</v>
      </c>
      <c r="G48" s="10">
        <f>КМС!G49+ИГС!G49+МАКС!G49</f>
        <v>0</v>
      </c>
      <c r="H48" s="9">
        <f>КМС!H49+ИГС!H49+МАКС!H49</f>
        <v>0</v>
      </c>
      <c r="I48" s="10">
        <f>КМС!I49+ИГС!I49+МАКС!I49</f>
        <v>0</v>
      </c>
      <c r="J48" s="9">
        <f>КМС!J49+ИГС!J49+МАКС!J49</f>
        <v>0</v>
      </c>
      <c r="K48" s="10">
        <f>КМС!K49+ИГС!K49+МАКС!K49</f>
        <v>0</v>
      </c>
      <c r="L48" s="9">
        <f>КМС!L49+ИГС!L49+МАКС!L49</f>
        <v>0</v>
      </c>
      <c r="M48" s="10">
        <f>КМС!M49+ИГС!M49+МАКС!M49</f>
        <v>0</v>
      </c>
      <c r="N48" s="9">
        <f>КМС!N49+ИГС!N49+МАКС!N49</f>
        <v>0</v>
      </c>
      <c r="O48" s="10">
        <f>КМС!O49+ИГС!O49+МАКС!O49</f>
        <v>0</v>
      </c>
      <c r="P48" s="9">
        <f>КМС!P49+ИГС!P49+МАКС!P49</f>
        <v>0</v>
      </c>
      <c r="Q48" s="10">
        <f>КМС!Q49+ИГС!Q49+МАКС!Q49</f>
        <v>0</v>
      </c>
      <c r="R48" s="9">
        <f>КМС!R49+ИГС!R49+МАКС!R49</f>
        <v>0</v>
      </c>
      <c r="S48" s="10">
        <f>КМС!S49+ИГС!S49+МАКС!S49</f>
        <v>0</v>
      </c>
      <c r="T48" s="9">
        <f>КМС!T49+ИГС!T49+МАКС!T49</f>
        <v>0</v>
      </c>
    </row>
    <row r="49" spans="1:20" x14ac:dyDescent="0.25">
      <c r="A49" s="26">
        <f>A47+1</f>
        <v>38</v>
      </c>
      <c r="B49" s="27" t="s">
        <v>35</v>
      </c>
      <c r="C49" s="9">
        <f>КМС!C50+ИГС!C50+МАКС!C50</f>
        <v>89899185.939999998</v>
      </c>
      <c r="D49" s="9">
        <f>КМС!D50+ИГС!D50+МАКС!D50</f>
        <v>58519692.009999998</v>
      </c>
      <c r="E49" s="10">
        <f>КМС!E50+ИГС!E50+МАКС!E50</f>
        <v>61362</v>
      </c>
      <c r="F49" s="9">
        <f>КМС!F50+ИГС!F50+МАКС!F50</f>
        <v>29153559.969999999</v>
      </c>
      <c r="G49" s="10">
        <f>КМС!G50+ИГС!G50+МАКС!G50</f>
        <v>5430</v>
      </c>
      <c r="H49" s="9">
        <f>КМС!H50+ИГС!H50+МАКС!H50</f>
        <v>2425981.61</v>
      </c>
      <c r="I49" s="10">
        <f>КМС!I50+ИГС!I50+МАКС!I50</f>
        <v>17996</v>
      </c>
      <c r="J49" s="9">
        <f>КМС!J50+ИГС!J50+МАКС!J50</f>
        <v>26940150.43</v>
      </c>
      <c r="K49" s="10">
        <f>КМС!K50+ИГС!K50+МАКС!K50</f>
        <v>625</v>
      </c>
      <c r="L49" s="9">
        <f>КМС!L50+ИГС!L50+МАКС!L50</f>
        <v>7742379.3600000003</v>
      </c>
      <c r="M49" s="10">
        <f>КМС!M50+ИГС!M50+МАКС!M50</f>
        <v>564</v>
      </c>
      <c r="N49" s="9">
        <f>КМС!N50+ИГС!N50+МАКС!N50</f>
        <v>12228348.83</v>
      </c>
      <c r="O49" s="10">
        <f>КМС!O50+ИГС!O50+МАКС!O50</f>
        <v>0</v>
      </c>
      <c r="P49" s="9">
        <f>КМС!P50+ИГС!P50+МАКС!P50</f>
        <v>0</v>
      </c>
      <c r="Q49" s="10">
        <f>КМС!Q50+ИГС!Q50+МАКС!Q50</f>
        <v>0</v>
      </c>
      <c r="R49" s="9">
        <f>КМС!R50+ИГС!R50+МАКС!R50</f>
        <v>0</v>
      </c>
      <c r="S49" s="10">
        <f>КМС!S50+ИГС!S50+МАКС!S50</f>
        <v>5144</v>
      </c>
      <c r="T49" s="9">
        <f>КМС!T50+ИГС!T50+МАКС!T50</f>
        <v>11408765.74</v>
      </c>
    </row>
    <row r="50" spans="1:20" x14ac:dyDescent="0.25">
      <c r="A50" s="26"/>
      <c r="B50" s="48" t="s">
        <v>36</v>
      </c>
      <c r="C50" s="9">
        <f>КМС!C51+ИГС!C51+МАКС!C51</f>
        <v>0</v>
      </c>
      <c r="D50" s="9">
        <f>КМС!D51+ИГС!D51+МАКС!D51</f>
        <v>0</v>
      </c>
      <c r="E50" s="10">
        <f>КМС!E51+ИГС!E51+МАКС!E51</f>
        <v>0</v>
      </c>
      <c r="F50" s="9">
        <f>КМС!F51+ИГС!F51+МАКС!F51</f>
        <v>0</v>
      </c>
      <c r="G50" s="10">
        <f>КМС!G51+ИГС!G51+МАКС!G51</f>
        <v>0</v>
      </c>
      <c r="H50" s="9">
        <f>КМС!H51+ИГС!H51+МАКС!H51</f>
        <v>0</v>
      </c>
      <c r="I50" s="10">
        <f>КМС!I51+ИГС!I51+МАКС!I51</f>
        <v>0</v>
      </c>
      <c r="J50" s="9">
        <f>КМС!J51+ИГС!J51+МАКС!J51</f>
        <v>0</v>
      </c>
      <c r="K50" s="10">
        <f>КМС!K51+ИГС!K51+МАКС!K51</f>
        <v>0</v>
      </c>
      <c r="L50" s="9">
        <f>КМС!L51+ИГС!L51+МАКС!L51</f>
        <v>0</v>
      </c>
      <c r="M50" s="10">
        <f>КМС!M51+ИГС!M51+МАКС!M51</f>
        <v>0</v>
      </c>
      <c r="N50" s="9">
        <f>КМС!N51+ИГС!N51+МАКС!N51</f>
        <v>0</v>
      </c>
      <c r="O50" s="10">
        <f>КМС!O51+ИГС!O51+МАКС!O51</f>
        <v>0</v>
      </c>
      <c r="P50" s="9">
        <f>КМС!P51+ИГС!P51+МАКС!P51</f>
        <v>0</v>
      </c>
      <c r="Q50" s="10">
        <f>КМС!Q51+ИГС!Q51+МАКС!Q51</f>
        <v>0</v>
      </c>
      <c r="R50" s="9">
        <f>КМС!R51+ИГС!R51+МАКС!R51</f>
        <v>0</v>
      </c>
      <c r="S50" s="10">
        <f>КМС!S51+ИГС!S51+МАКС!S51</f>
        <v>0</v>
      </c>
      <c r="T50" s="9">
        <f>КМС!T51+ИГС!T51+МАКС!T51</f>
        <v>0</v>
      </c>
    </row>
    <row r="51" spans="1:20" x14ac:dyDescent="0.25">
      <c r="A51" s="26">
        <f>A49+1</f>
        <v>39</v>
      </c>
      <c r="B51" s="49" t="s">
        <v>37</v>
      </c>
      <c r="C51" s="9">
        <f>КМС!C52+ИГС!C52+МАКС!C52</f>
        <v>550520071.49000001</v>
      </c>
      <c r="D51" s="9">
        <f>КМС!D52+ИГС!D52+МАКС!D52</f>
        <v>247437340.62</v>
      </c>
      <c r="E51" s="10">
        <f>КМС!E52+ИГС!E52+МАКС!E52</f>
        <v>163213</v>
      </c>
      <c r="F51" s="9">
        <f>КМС!F52+ИГС!F52+МАКС!F52</f>
        <v>93733948.670000002</v>
      </c>
      <c r="G51" s="10">
        <f>КМС!G52+ИГС!G52+МАКС!G52</f>
        <v>16479</v>
      </c>
      <c r="H51" s="9">
        <f>КМС!H52+ИГС!H52+МАКС!H52</f>
        <v>7279144.21</v>
      </c>
      <c r="I51" s="10">
        <f>КМС!I52+ИГС!I52+МАКС!I52</f>
        <v>87359</v>
      </c>
      <c r="J51" s="9">
        <f>КМС!J52+ИГС!J52+МАКС!J52</f>
        <v>146424247.74000001</v>
      </c>
      <c r="K51" s="10">
        <f>КМС!K52+ИГС!K52+МАКС!K52</f>
        <v>3321</v>
      </c>
      <c r="L51" s="9">
        <f>КМС!L52+ИГС!L52+МАКС!L52</f>
        <v>30685661.640000001</v>
      </c>
      <c r="M51" s="10">
        <f>КМС!M52+ИГС!M52+МАКС!M52</f>
        <v>10775</v>
      </c>
      <c r="N51" s="9">
        <f>КМС!N52+ИГС!N52+МАКС!N52</f>
        <v>223461637.11000001</v>
      </c>
      <c r="O51" s="10">
        <f>КМС!O52+ИГС!O52+МАКС!O52</f>
        <v>0</v>
      </c>
      <c r="P51" s="9">
        <f>КМС!P52+ИГС!P52+МАКС!P52</f>
        <v>0</v>
      </c>
      <c r="Q51" s="10">
        <f>КМС!Q52+ИГС!Q52+МАКС!Q52</f>
        <v>0</v>
      </c>
      <c r="R51" s="9">
        <f>КМС!R52+ИГС!R52+МАКС!R52</f>
        <v>0</v>
      </c>
      <c r="S51" s="10">
        <f>КМС!S52+ИГС!S52+МАКС!S52</f>
        <v>32157</v>
      </c>
      <c r="T51" s="9">
        <f>КМС!T52+ИГС!T52+МАКС!T52</f>
        <v>48935432.119999997</v>
      </c>
    </row>
    <row r="52" spans="1:20" x14ac:dyDescent="0.25">
      <c r="A52" s="26">
        <f>A51+1</f>
        <v>40</v>
      </c>
      <c r="B52" s="49" t="s">
        <v>38</v>
      </c>
      <c r="C52" s="9">
        <f>КМС!C53+ИГС!C53+МАКС!C53</f>
        <v>124546021.23</v>
      </c>
      <c r="D52" s="9">
        <f>КМС!D53+ИГС!D53+МАКС!D53</f>
        <v>72353781.900000006</v>
      </c>
      <c r="E52" s="10">
        <f>КМС!E53+ИГС!E53+МАКС!E53</f>
        <v>98378</v>
      </c>
      <c r="F52" s="9">
        <f>КМС!F53+ИГС!F53+МАКС!F53</f>
        <v>24449530.879999999</v>
      </c>
      <c r="G52" s="10">
        <f>КМС!G53+ИГС!G53+МАКС!G53</f>
        <v>12731</v>
      </c>
      <c r="H52" s="9">
        <f>КМС!H53+ИГС!H53+МАКС!H53</f>
        <v>5229661.2699999996</v>
      </c>
      <c r="I52" s="10">
        <f>КМС!I53+ИГС!I53+МАКС!I53</f>
        <v>23104</v>
      </c>
      <c r="J52" s="9">
        <f>КМС!J53+ИГС!J53+МАКС!J53</f>
        <v>42674589.75</v>
      </c>
      <c r="K52" s="10">
        <f>КМС!K53+ИГС!K53+МАКС!K53</f>
        <v>586</v>
      </c>
      <c r="L52" s="9">
        <f>КМС!L53+ИГС!L53+МАКС!L53</f>
        <v>5722304.04</v>
      </c>
      <c r="M52" s="10">
        <f>КМС!M53+ИГС!M53+МАКС!M53</f>
        <v>2709</v>
      </c>
      <c r="N52" s="9">
        <f>КМС!N53+ИГС!N53+МАКС!N53</f>
        <v>46469935.289999999</v>
      </c>
      <c r="O52" s="10">
        <f>КМС!O53+ИГС!O53+МАКС!O53</f>
        <v>0</v>
      </c>
      <c r="P52" s="9">
        <f>КМС!P53+ИГС!P53+МАКС!P53</f>
        <v>0</v>
      </c>
      <c r="Q52" s="10">
        <f>КМС!Q53+ИГС!Q53+МАКС!Q53</f>
        <v>0</v>
      </c>
      <c r="R52" s="9">
        <f>КМС!R53+ИГС!R53+МАКС!R53</f>
        <v>0</v>
      </c>
      <c r="S52" s="10">
        <f>КМС!S53+ИГС!S53+МАКС!S53</f>
        <v>0</v>
      </c>
      <c r="T52" s="9">
        <f>КМС!T53+ИГС!T53+МАКС!T53</f>
        <v>0</v>
      </c>
    </row>
    <row r="53" spans="1:20" x14ac:dyDescent="0.25">
      <c r="A53" s="26">
        <f>A52+1</f>
        <v>41</v>
      </c>
      <c r="B53" s="49" t="s">
        <v>39</v>
      </c>
      <c r="C53" s="9">
        <f>КМС!C54+ИГС!C54+МАКС!C54</f>
        <v>23676269.57</v>
      </c>
      <c r="D53" s="9">
        <f>КМС!D54+ИГС!D54+МАКС!D54</f>
        <v>23676269.57</v>
      </c>
      <c r="E53" s="10">
        <f>КМС!E54+ИГС!E54+МАКС!E54</f>
        <v>12273</v>
      </c>
      <c r="F53" s="9">
        <f>КМС!F54+ИГС!F54+МАКС!F54</f>
        <v>3743829.56</v>
      </c>
      <c r="G53" s="10">
        <f>КМС!G54+ИГС!G54+МАКС!G54</f>
        <v>2102</v>
      </c>
      <c r="H53" s="9">
        <f>КМС!H54+ИГС!H54+МАКС!H54</f>
        <v>1068677.82</v>
      </c>
      <c r="I53" s="10">
        <f>КМС!I54+ИГС!I54+МАКС!I54</f>
        <v>19643</v>
      </c>
      <c r="J53" s="9">
        <f>КМС!J54+ИГС!J54+МАКС!J54</f>
        <v>18863762.190000001</v>
      </c>
      <c r="K53" s="10">
        <f>КМС!K54+ИГС!K54+МАКС!K54</f>
        <v>0</v>
      </c>
      <c r="L53" s="9">
        <f>КМС!L54+ИГС!L54+МАКС!L54</f>
        <v>0</v>
      </c>
      <c r="M53" s="10">
        <f>КМС!M54+ИГС!M54+МАКС!M54</f>
        <v>0</v>
      </c>
      <c r="N53" s="9">
        <f>КМС!N54+ИГС!N54+МАКС!N54</f>
        <v>0</v>
      </c>
      <c r="O53" s="10">
        <f>КМС!O54+ИГС!O54+МАКС!O54</f>
        <v>0</v>
      </c>
      <c r="P53" s="9">
        <f>КМС!P54+ИГС!P54+МАКС!P54</f>
        <v>0</v>
      </c>
      <c r="Q53" s="10">
        <f>КМС!Q54+ИГС!Q54+МАКС!Q54</f>
        <v>0</v>
      </c>
      <c r="R53" s="9">
        <f>КМС!R54+ИГС!R54+МАКС!R54</f>
        <v>0</v>
      </c>
      <c r="S53" s="10">
        <f>КМС!S54+ИГС!S54+МАКС!S54</f>
        <v>0</v>
      </c>
      <c r="T53" s="9">
        <f>КМС!T54+ИГС!T54+МАКС!T54</f>
        <v>0</v>
      </c>
    </row>
    <row r="54" spans="1:20" x14ac:dyDescent="0.25">
      <c r="A54" s="26">
        <f>1+A53</f>
        <v>42</v>
      </c>
      <c r="B54" s="49" t="s">
        <v>40</v>
      </c>
      <c r="C54" s="9">
        <f>КМС!C55+ИГС!C55+МАКС!C55</f>
        <v>18683169.050000001</v>
      </c>
      <c r="D54" s="9">
        <f>КМС!D55+ИГС!D55+МАКС!D55</f>
        <v>12614816.41</v>
      </c>
      <c r="E54" s="10">
        <f>КМС!E55+ИГС!E55+МАКС!E55</f>
        <v>15171</v>
      </c>
      <c r="F54" s="9">
        <f>КМС!F55+ИГС!F55+МАКС!F55</f>
        <v>6622123.8899999997</v>
      </c>
      <c r="G54" s="10">
        <f>КМС!G55+ИГС!G55+МАКС!G55</f>
        <v>378</v>
      </c>
      <c r="H54" s="9">
        <f>КМС!H55+ИГС!H55+МАКС!H55</f>
        <v>170223.96</v>
      </c>
      <c r="I54" s="10">
        <f>КМС!I55+ИГС!I55+МАКС!I55</f>
        <v>5794</v>
      </c>
      <c r="J54" s="9">
        <f>КМС!J55+ИГС!J55+МАКС!J55</f>
        <v>5822468.5599999996</v>
      </c>
      <c r="K54" s="10">
        <f>КМС!K55+ИГС!K55+МАКС!K55</f>
        <v>828</v>
      </c>
      <c r="L54" s="9">
        <f>КМС!L55+ИГС!L55+МАКС!L55</f>
        <v>6068352.6399999997</v>
      </c>
      <c r="M54" s="10">
        <f>КМС!M55+ИГС!M55+МАКС!M55</f>
        <v>0</v>
      </c>
      <c r="N54" s="9">
        <f>КМС!N55+ИГС!N55+МАКС!N55</f>
        <v>0</v>
      </c>
      <c r="O54" s="10">
        <f>КМС!O55+ИГС!O55+МАКС!O55</f>
        <v>0</v>
      </c>
      <c r="P54" s="9">
        <f>КМС!P55+ИГС!P55+МАКС!P55</f>
        <v>0</v>
      </c>
      <c r="Q54" s="10">
        <f>КМС!Q55+ИГС!Q55+МАКС!Q55</f>
        <v>0</v>
      </c>
      <c r="R54" s="9">
        <f>КМС!R55+ИГС!R55+МАКС!R55</f>
        <v>0</v>
      </c>
      <c r="S54" s="10">
        <f>КМС!S55+ИГС!S55+МАКС!S55</f>
        <v>0</v>
      </c>
      <c r="T54" s="9">
        <f>КМС!T55+ИГС!T55+МАКС!T55</f>
        <v>0</v>
      </c>
    </row>
    <row r="55" spans="1:20" x14ac:dyDescent="0.25">
      <c r="A55" s="26"/>
      <c r="B55" s="48" t="s">
        <v>41</v>
      </c>
      <c r="C55" s="9">
        <f>КМС!C56+ИГС!C56+МАКС!C56</f>
        <v>0</v>
      </c>
      <c r="D55" s="9">
        <f>КМС!D56+ИГС!D56+МАКС!D56</f>
        <v>0</v>
      </c>
      <c r="E55" s="10">
        <f>КМС!E56+ИГС!E56+МАКС!E56</f>
        <v>0</v>
      </c>
      <c r="F55" s="9">
        <f>КМС!F56+ИГС!F56+МАКС!F56</f>
        <v>0</v>
      </c>
      <c r="G55" s="10">
        <f>КМС!G56+ИГС!G56+МАКС!G56</f>
        <v>0</v>
      </c>
      <c r="H55" s="9">
        <f>КМС!H56+ИГС!H56+МАКС!H56</f>
        <v>0</v>
      </c>
      <c r="I55" s="10">
        <f>КМС!I56+ИГС!I56+МАКС!I56</f>
        <v>0</v>
      </c>
      <c r="J55" s="9">
        <f>КМС!J56+ИГС!J56+МАКС!J56</f>
        <v>0</v>
      </c>
      <c r="K55" s="10">
        <f>КМС!K56+ИГС!K56+МАКС!K56</f>
        <v>0</v>
      </c>
      <c r="L55" s="9">
        <f>КМС!L56+ИГС!L56+МАКС!L56</f>
        <v>0</v>
      </c>
      <c r="M55" s="10">
        <f>КМС!M56+ИГС!M56+МАКС!M56</f>
        <v>0</v>
      </c>
      <c r="N55" s="9">
        <f>КМС!N56+ИГС!N56+МАКС!N56</f>
        <v>0</v>
      </c>
      <c r="O55" s="10">
        <f>КМС!O56+ИГС!O56+МАКС!O56</f>
        <v>0</v>
      </c>
      <c r="P55" s="9">
        <f>КМС!P56+ИГС!P56+МАКС!P56</f>
        <v>0</v>
      </c>
      <c r="Q55" s="10">
        <f>КМС!Q56+ИГС!Q56+МАКС!Q56</f>
        <v>0</v>
      </c>
      <c r="R55" s="9">
        <f>КМС!R56+ИГС!R56+МАКС!R56</f>
        <v>0</v>
      </c>
      <c r="S55" s="10">
        <f>КМС!S56+ИГС!S56+МАКС!S56</f>
        <v>0</v>
      </c>
      <c r="T55" s="9">
        <f>КМС!T56+ИГС!T56+МАКС!T56</f>
        <v>0</v>
      </c>
    </row>
    <row r="56" spans="1:20" x14ac:dyDescent="0.25">
      <c r="A56" s="26">
        <f>1+A54</f>
        <v>43</v>
      </c>
      <c r="B56" s="49" t="s">
        <v>136</v>
      </c>
      <c r="C56" s="9">
        <f>КМС!C57+ИГС!C57+МАКС!C57</f>
        <v>369821159.26999998</v>
      </c>
      <c r="D56" s="9">
        <f>КМС!D57+ИГС!D57+МАКС!D57</f>
        <v>203776368.49000001</v>
      </c>
      <c r="E56" s="10">
        <f>КМС!E57+ИГС!E57+МАКС!E57</f>
        <v>191822</v>
      </c>
      <c r="F56" s="9">
        <f>КМС!F57+ИГС!F57+МАКС!F57</f>
        <v>68817777.519999996</v>
      </c>
      <c r="G56" s="10">
        <f>КМС!G57+ИГС!G57+МАКС!G57</f>
        <v>22252</v>
      </c>
      <c r="H56" s="9">
        <f>КМС!H57+ИГС!H57+МАКС!H57</f>
        <v>10506166.51</v>
      </c>
      <c r="I56" s="10">
        <f>КМС!I57+ИГС!I57+МАКС!I57</f>
        <v>108603</v>
      </c>
      <c r="J56" s="9">
        <f>КМС!J57+ИГС!J57+МАКС!J57</f>
        <v>124452424.45999999</v>
      </c>
      <c r="K56" s="10">
        <f>КМС!K57+ИГС!K57+МАКС!K57</f>
        <v>2909</v>
      </c>
      <c r="L56" s="9">
        <f>КМС!L57+ИГС!L57+МАКС!L57</f>
        <v>36488367.729999997</v>
      </c>
      <c r="M56" s="10">
        <f>КМС!M57+ИГС!M57+МАКС!M57</f>
        <v>7169</v>
      </c>
      <c r="N56" s="9">
        <f>КМС!N57+ИГС!N57+МАКС!N57</f>
        <v>129556423.05</v>
      </c>
      <c r="O56" s="10">
        <f>КМС!O57+ИГС!O57+МАКС!O57</f>
        <v>0</v>
      </c>
      <c r="P56" s="9">
        <f>КМС!P57+ИГС!P57+МАКС!P57</f>
        <v>0</v>
      </c>
      <c r="Q56" s="10">
        <f>КМС!Q57+ИГС!Q57+МАКС!Q57</f>
        <v>0</v>
      </c>
      <c r="R56" s="9">
        <f>КМС!R57+ИГС!R57+МАКС!R57</f>
        <v>0</v>
      </c>
      <c r="S56" s="10">
        <f>КМС!S57+ИГС!S57+МАКС!S57</f>
        <v>0</v>
      </c>
      <c r="T56" s="9">
        <f>КМС!T57+ИГС!T57+МАКС!T57</f>
        <v>0</v>
      </c>
    </row>
    <row r="57" spans="1:20" x14ac:dyDescent="0.25">
      <c r="A57" s="26">
        <f>1+A56</f>
        <v>44</v>
      </c>
      <c r="B57" s="49" t="s">
        <v>42</v>
      </c>
      <c r="C57" s="9">
        <f>КМС!C58+ИГС!C58+МАКС!C58</f>
        <v>13607424.17</v>
      </c>
      <c r="D57" s="9">
        <f>КМС!D58+ИГС!D58+МАКС!D58</f>
        <v>13607424.17</v>
      </c>
      <c r="E57" s="10">
        <f>КМС!E58+ИГС!E58+МАКС!E58</f>
        <v>4165</v>
      </c>
      <c r="F57" s="9">
        <f>КМС!F58+ИГС!F58+МАКС!F58</f>
        <v>1270516.58</v>
      </c>
      <c r="G57" s="10">
        <f>КМС!G58+ИГС!G58+МАКС!G58</f>
        <v>6274</v>
      </c>
      <c r="H57" s="9">
        <f>КМС!H58+ИГС!H58+МАКС!H58</f>
        <v>3189764.34</v>
      </c>
      <c r="I57" s="10">
        <f>КМС!I58+ИГС!I58+МАКС!I58</f>
        <v>9525</v>
      </c>
      <c r="J57" s="9">
        <f>КМС!J58+ИГС!J58+МАКС!J58</f>
        <v>9147143.25</v>
      </c>
      <c r="K57" s="10">
        <f>КМС!K58+ИГС!K58+МАКС!K58</f>
        <v>0</v>
      </c>
      <c r="L57" s="9">
        <f>КМС!L58+ИГС!L58+МАКС!L58</f>
        <v>0</v>
      </c>
      <c r="M57" s="10">
        <f>КМС!M58+ИГС!M58+МАКС!M58</f>
        <v>0</v>
      </c>
      <c r="N57" s="9">
        <f>КМС!N58+ИГС!N58+МАКС!N58</f>
        <v>0</v>
      </c>
      <c r="O57" s="10">
        <f>КМС!O58+ИГС!O58+МАКС!O58</f>
        <v>0</v>
      </c>
      <c r="P57" s="9">
        <f>КМС!P58+ИГС!P58+МАКС!P58</f>
        <v>0</v>
      </c>
      <c r="Q57" s="10">
        <f>КМС!Q58+ИГС!Q58+МАКС!Q58</f>
        <v>0</v>
      </c>
      <c r="R57" s="9">
        <f>КМС!R58+ИГС!R58+МАКС!R58</f>
        <v>0</v>
      </c>
      <c r="S57" s="10">
        <f>КМС!S58+ИГС!S58+МАКС!S58</f>
        <v>0</v>
      </c>
      <c r="T57" s="9">
        <f>КМС!T58+ИГС!T58+МАКС!T58</f>
        <v>0</v>
      </c>
    </row>
    <row r="58" spans="1:20" x14ac:dyDescent="0.25">
      <c r="A58" s="26">
        <f>1+A57</f>
        <v>45</v>
      </c>
      <c r="B58" s="49" t="s">
        <v>43</v>
      </c>
      <c r="C58" s="9">
        <f>КМС!C59+ИГС!C59+МАКС!C59</f>
        <v>59439895.359999999</v>
      </c>
      <c r="D58" s="9">
        <f>КМС!D59+ИГС!D59+МАКС!D59</f>
        <v>0</v>
      </c>
      <c r="E58" s="10">
        <f>КМС!E59+ИГС!E59+МАКС!E59</f>
        <v>0</v>
      </c>
      <c r="F58" s="9">
        <f>КМС!F59+ИГС!F59+МАКС!F59</f>
        <v>0</v>
      </c>
      <c r="G58" s="10">
        <f>КМС!G59+ИГС!G59+МАКС!G59</f>
        <v>0</v>
      </c>
      <c r="H58" s="9">
        <f>КМС!H59+ИГС!H59+МАКС!H59</f>
        <v>0</v>
      </c>
      <c r="I58" s="10">
        <f>КМС!I59+ИГС!I59+МАКС!I59</f>
        <v>0</v>
      </c>
      <c r="J58" s="9">
        <f>КМС!J59+ИГС!J59+МАКС!J59</f>
        <v>0</v>
      </c>
      <c r="K58" s="10">
        <f>КМС!K59+ИГС!K59+МАКС!K59</f>
        <v>0</v>
      </c>
      <c r="L58" s="9">
        <f>КМС!L59+ИГС!L59+МАКС!L59</f>
        <v>0</v>
      </c>
      <c r="M58" s="10">
        <f>КМС!M59+ИГС!M59+МАКС!M59</f>
        <v>0</v>
      </c>
      <c r="N58" s="9">
        <f>КМС!N59+ИГС!N59+МАКС!N59</f>
        <v>0</v>
      </c>
      <c r="O58" s="10">
        <f>КМС!O59+ИГС!O59+МАКС!O59</f>
        <v>0</v>
      </c>
      <c r="P58" s="9">
        <f>КМС!P59+ИГС!P59+МАКС!P59</f>
        <v>0</v>
      </c>
      <c r="Q58" s="10">
        <f>КМС!Q59+ИГС!Q59+МАКС!Q59</f>
        <v>0</v>
      </c>
      <c r="R58" s="9">
        <f>КМС!R59+ИГС!R59+МАКС!R59</f>
        <v>0</v>
      </c>
      <c r="S58" s="10">
        <f>КМС!S59+ИГС!S59+МАКС!S59</f>
        <v>22485</v>
      </c>
      <c r="T58" s="9">
        <f>КМС!T59+ИГС!T59+МАКС!T59</f>
        <v>59439895.359999999</v>
      </c>
    </row>
    <row r="59" spans="1:20" x14ac:dyDescent="0.25">
      <c r="A59" s="26">
        <f>1+A58</f>
        <v>46</v>
      </c>
      <c r="B59" s="49" t="s">
        <v>156</v>
      </c>
      <c r="C59" s="9">
        <f>КМС!C60+ИГС!C60+МАКС!C60</f>
        <v>2381324.65</v>
      </c>
      <c r="D59" s="9">
        <f>КМС!D60+ИГС!D60+МАКС!D60</f>
        <v>2381324.65</v>
      </c>
      <c r="E59" s="10">
        <f>КМС!E60+ИГС!E60+МАКС!E60</f>
        <v>352</v>
      </c>
      <c r="F59" s="9">
        <f>КМС!F60+ИГС!F60+МАКС!F60</f>
        <v>107376.19</v>
      </c>
      <c r="G59" s="10">
        <f>КМС!G60+ИГС!G60+МАКС!G60</f>
        <v>1186</v>
      </c>
      <c r="H59" s="9">
        <f>КМС!H60+ИГС!H60+МАКС!H60</f>
        <v>602974.26</v>
      </c>
      <c r="I59" s="10">
        <f>КМС!I60+ИГС!I60+МАКС!I60</f>
        <v>1740</v>
      </c>
      <c r="J59" s="9">
        <f>КМС!J60+ИГС!J60+МАКС!J60</f>
        <v>1670974.2</v>
      </c>
      <c r="K59" s="10">
        <f>КМС!K60+ИГС!K60+МАКС!K60</f>
        <v>0</v>
      </c>
      <c r="L59" s="9">
        <f>КМС!L60+ИГС!L60+МАКС!L60</f>
        <v>0</v>
      </c>
      <c r="M59" s="10">
        <f>КМС!M60+ИГС!M60+МАКС!M60</f>
        <v>0</v>
      </c>
      <c r="N59" s="9">
        <f>КМС!N60+ИГС!N60+МАКС!N60</f>
        <v>0</v>
      </c>
      <c r="O59" s="10">
        <f>КМС!O60+ИГС!O60+МАКС!O60</f>
        <v>0</v>
      </c>
      <c r="P59" s="9">
        <f>КМС!P60+ИГС!P60+МАКС!P60</f>
        <v>0</v>
      </c>
      <c r="Q59" s="10">
        <f>КМС!Q60+ИГС!Q60+МАКС!Q60</f>
        <v>0</v>
      </c>
      <c r="R59" s="9">
        <f>КМС!R60+ИГС!R60+МАКС!R60</f>
        <v>0</v>
      </c>
      <c r="S59" s="10">
        <f>КМС!S60+ИГС!S60+МАКС!S60</f>
        <v>0</v>
      </c>
      <c r="T59" s="9">
        <f>КМС!T60+ИГС!T60+МАКС!T60</f>
        <v>0</v>
      </c>
    </row>
    <row r="60" spans="1:20" x14ac:dyDescent="0.25">
      <c r="A60" s="26"/>
      <c r="B60" s="48" t="s">
        <v>44</v>
      </c>
      <c r="C60" s="9">
        <f>КМС!C61+ИГС!C61+МАКС!C61</f>
        <v>0</v>
      </c>
      <c r="D60" s="9">
        <f>КМС!D61+ИГС!D61+МАКС!D61</f>
        <v>0</v>
      </c>
      <c r="E60" s="10">
        <f>КМС!E61+ИГС!E61+МАКС!E61</f>
        <v>0</v>
      </c>
      <c r="F60" s="9">
        <f>КМС!F61+ИГС!F61+МАКС!F61</f>
        <v>0</v>
      </c>
      <c r="G60" s="10">
        <f>КМС!G61+ИГС!G61+МАКС!G61</f>
        <v>0</v>
      </c>
      <c r="H60" s="9">
        <f>КМС!H61+ИГС!H61+МАКС!H61</f>
        <v>0</v>
      </c>
      <c r="I60" s="10">
        <f>КМС!I61+ИГС!I61+МАКС!I61</f>
        <v>0</v>
      </c>
      <c r="J60" s="9">
        <f>КМС!J61+ИГС!J61+МАКС!J61</f>
        <v>0</v>
      </c>
      <c r="K60" s="10">
        <f>КМС!K61+ИГС!K61+МАКС!K61</f>
        <v>0</v>
      </c>
      <c r="L60" s="9">
        <f>КМС!L61+ИГС!L61+МАКС!L61</f>
        <v>0</v>
      </c>
      <c r="M60" s="10">
        <f>КМС!M61+ИГС!M61+МАКС!M61</f>
        <v>0</v>
      </c>
      <c r="N60" s="9">
        <f>КМС!N61+ИГС!N61+МАКС!N61</f>
        <v>0</v>
      </c>
      <c r="O60" s="10">
        <f>КМС!O61+ИГС!O61+МАКС!O61</f>
        <v>0</v>
      </c>
      <c r="P60" s="9">
        <f>КМС!P61+ИГС!P61+МАКС!P61</f>
        <v>0</v>
      </c>
      <c r="Q60" s="10">
        <f>КМС!Q61+ИГС!Q61+МАКС!Q61</f>
        <v>0</v>
      </c>
      <c r="R60" s="9">
        <f>КМС!R61+ИГС!R61+МАКС!R61</f>
        <v>0</v>
      </c>
      <c r="S60" s="10">
        <f>КМС!S61+ИГС!S61+МАКС!S61</f>
        <v>0</v>
      </c>
      <c r="T60" s="9">
        <f>КМС!T61+ИГС!T61+МАКС!T61</f>
        <v>0</v>
      </c>
    </row>
    <row r="61" spans="1:20" x14ac:dyDescent="0.25">
      <c r="A61" s="26">
        <f>1+A59</f>
        <v>47</v>
      </c>
      <c r="B61" s="49" t="s">
        <v>45</v>
      </c>
      <c r="C61" s="9">
        <f>КМС!C62+ИГС!C62+МАКС!C62</f>
        <v>138100581.44</v>
      </c>
      <c r="D61" s="9">
        <f>КМС!D62+ИГС!D62+МАКС!D62</f>
        <v>68037010.260000005</v>
      </c>
      <c r="E61" s="10">
        <f>КМС!E62+ИГС!E62+МАКС!E62</f>
        <v>55140</v>
      </c>
      <c r="F61" s="9">
        <f>КМС!F62+ИГС!F62+МАКС!F62</f>
        <v>24501806.620000001</v>
      </c>
      <c r="G61" s="10">
        <f>КМС!G62+ИГС!G62+МАКС!G62</f>
        <v>9862</v>
      </c>
      <c r="H61" s="9">
        <f>КМС!H62+ИГС!H62+МАКС!H62</f>
        <v>4735603.7300000004</v>
      </c>
      <c r="I61" s="10">
        <f>КМС!I62+ИГС!I62+МАКС!I62</f>
        <v>35081</v>
      </c>
      <c r="J61" s="9">
        <f>КМС!J62+ИГС!J62+МАКС!J62</f>
        <v>38799599.909999996</v>
      </c>
      <c r="K61" s="10">
        <f>КМС!K62+ИГС!K62+МАКС!K62</f>
        <v>1321</v>
      </c>
      <c r="L61" s="9">
        <f>КМС!L62+ИГС!L62+МАКС!L62</f>
        <v>15152496.59</v>
      </c>
      <c r="M61" s="10">
        <f>КМС!M62+ИГС!M62+МАКС!M62</f>
        <v>2687</v>
      </c>
      <c r="N61" s="9">
        <f>КМС!N62+ИГС!N62+МАКС!N62</f>
        <v>43730263.5</v>
      </c>
      <c r="O61" s="10">
        <f>КМС!O62+ИГС!O62+МАКС!O62</f>
        <v>0</v>
      </c>
      <c r="P61" s="9">
        <f>КМС!P62+ИГС!P62+МАКС!P62</f>
        <v>0</v>
      </c>
      <c r="Q61" s="10">
        <f>КМС!Q62+ИГС!Q62+МАКС!Q62</f>
        <v>0</v>
      </c>
      <c r="R61" s="9">
        <f>КМС!R62+ИГС!R62+МАКС!R62</f>
        <v>0</v>
      </c>
      <c r="S61" s="10">
        <f>КМС!S62+ИГС!S62+МАКС!S62</f>
        <v>6013</v>
      </c>
      <c r="T61" s="9">
        <f>КМС!T62+ИГС!T62+МАКС!T62</f>
        <v>11180811.09</v>
      </c>
    </row>
    <row r="62" spans="1:20" x14ac:dyDescent="0.25">
      <c r="A62" s="26">
        <f>1+A61</f>
        <v>48</v>
      </c>
      <c r="B62" s="49" t="s">
        <v>157</v>
      </c>
      <c r="C62" s="9">
        <f>КМС!C63+ИГС!C63+МАКС!C63</f>
        <v>1454572.31</v>
      </c>
      <c r="D62" s="9">
        <f>КМС!D63+ИГС!D63+МАКС!D63</f>
        <v>1454572.31</v>
      </c>
      <c r="E62" s="10">
        <f>КМС!E63+ИГС!E63+МАКС!E63</f>
        <v>1978</v>
      </c>
      <c r="F62" s="9">
        <f>КМС!F63+ИГС!F63+МАКС!F63</f>
        <v>603380.99</v>
      </c>
      <c r="G62" s="10">
        <f>КМС!G63+ИГС!G63+МАКС!G63</f>
        <v>760</v>
      </c>
      <c r="H62" s="9">
        <f>КМС!H63+ИГС!H63+МАКС!H63</f>
        <v>386391.6</v>
      </c>
      <c r="I62" s="10">
        <f>КМС!I63+ИГС!I63+МАКС!I63</f>
        <v>484</v>
      </c>
      <c r="J62" s="9">
        <f>КМС!J63+ИГС!J63+МАКС!J63</f>
        <v>464799.72</v>
      </c>
      <c r="K62" s="10">
        <f>КМС!K63+ИГС!K63+МАКС!K63</f>
        <v>0</v>
      </c>
      <c r="L62" s="9">
        <f>КМС!L63+ИГС!L63+МАКС!L63</f>
        <v>0</v>
      </c>
      <c r="M62" s="10">
        <f>КМС!M63+ИГС!M63+МАКС!M63</f>
        <v>0</v>
      </c>
      <c r="N62" s="9">
        <f>КМС!N63+ИГС!N63+МАКС!N63</f>
        <v>0</v>
      </c>
      <c r="O62" s="10">
        <f>КМС!O63+ИГС!O63+МАКС!O63</f>
        <v>0</v>
      </c>
      <c r="P62" s="9">
        <f>КМС!P63+ИГС!P63+МАКС!P63</f>
        <v>0</v>
      </c>
      <c r="Q62" s="10">
        <f>КМС!Q63+ИГС!Q63+МАКС!Q63</f>
        <v>0</v>
      </c>
      <c r="R62" s="9">
        <f>КМС!R63+ИГС!R63+МАКС!R63</f>
        <v>0</v>
      </c>
      <c r="S62" s="10">
        <f>КМС!S63+ИГС!S63+МАКС!S63</f>
        <v>0</v>
      </c>
      <c r="T62" s="9">
        <f>КМС!T63+ИГС!T63+МАКС!T63</f>
        <v>0</v>
      </c>
    </row>
    <row r="63" spans="1:20" x14ac:dyDescent="0.25">
      <c r="A63" s="26"/>
      <c r="B63" s="48" t="s">
        <v>46</v>
      </c>
      <c r="C63" s="9">
        <f>КМС!C64+ИГС!C64+МАКС!C64</f>
        <v>0</v>
      </c>
      <c r="D63" s="9">
        <f>КМС!D64+ИГС!D64+МАКС!D64</f>
        <v>0</v>
      </c>
      <c r="E63" s="10">
        <f>КМС!E64+ИГС!E64+МАКС!E64</f>
        <v>0</v>
      </c>
      <c r="F63" s="9">
        <f>КМС!F64+ИГС!F64+МАКС!F64</f>
        <v>0</v>
      </c>
      <c r="G63" s="10">
        <f>КМС!G64+ИГС!G64+МАКС!G64</f>
        <v>0</v>
      </c>
      <c r="H63" s="9">
        <f>КМС!H64+ИГС!H64+МАКС!H64</f>
        <v>0</v>
      </c>
      <c r="I63" s="10">
        <f>КМС!I64+ИГС!I64+МАКС!I64</f>
        <v>0</v>
      </c>
      <c r="J63" s="9">
        <f>КМС!J64+ИГС!J64+МАКС!J64</f>
        <v>0</v>
      </c>
      <c r="K63" s="10">
        <f>КМС!K64+ИГС!K64+МАКС!K64</f>
        <v>0</v>
      </c>
      <c r="L63" s="9">
        <f>КМС!L64+ИГС!L64+МАКС!L64</f>
        <v>0</v>
      </c>
      <c r="M63" s="10">
        <f>КМС!M64+ИГС!M64+МАКС!M64</f>
        <v>0</v>
      </c>
      <c r="N63" s="9">
        <f>КМС!N64+ИГС!N64+МАКС!N64</f>
        <v>0</v>
      </c>
      <c r="O63" s="10">
        <f>КМС!O64+ИГС!O64+МАКС!O64</f>
        <v>0</v>
      </c>
      <c r="P63" s="9">
        <f>КМС!P64+ИГС!P64+МАКС!P64</f>
        <v>0</v>
      </c>
      <c r="Q63" s="10">
        <f>КМС!Q64+ИГС!Q64+МАКС!Q64</f>
        <v>0</v>
      </c>
      <c r="R63" s="9">
        <f>КМС!R64+ИГС!R64+МАКС!R64</f>
        <v>0</v>
      </c>
      <c r="S63" s="10">
        <f>КМС!S64+ИГС!S64+МАКС!S64</f>
        <v>0</v>
      </c>
      <c r="T63" s="9">
        <f>КМС!T64+ИГС!T64+МАКС!T64</f>
        <v>0</v>
      </c>
    </row>
    <row r="64" spans="1:20" x14ac:dyDescent="0.25">
      <c r="A64" s="26">
        <f>A62+1</f>
        <v>49</v>
      </c>
      <c r="B64" s="49" t="s">
        <v>137</v>
      </c>
      <c r="C64" s="9">
        <f>КМС!C65+ИГС!C65+МАКС!C65</f>
        <v>531371981.38999999</v>
      </c>
      <c r="D64" s="9">
        <f>КМС!D65+ИГС!D65+МАКС!D65</f>
        <v>287826124.39999998</v>
      </c>
      <c r="E64" s="10">
        <f>КМС!E65+ИГС!E65+МАКС!E65</f>
        <v>109596</v>
      </c>
      <c r="F64" s="9">
        <f>КМС!F65+ИГС!F65+МАКС!F65</f>
        <v>79468476.879999995</v>
      </c>
      <c r="G64" s="10">
        <f>КМС!G65+ИГС!G65+МАКС!G65</f>
        <v>23405</v>
      </c>
      <c r="H64" s="9">
        <f>КМС!H65+ИГС!H65+МАКС!H65</f>
        <v>11005229.359999999</v>
      </c>
      <c r="I64" s="10">
        <f>КМС!I65+ИГС!I65+МАКС!I65</f>
        <v>75918</v>
      </c>
      <c r="J64" s="9">
        <f>КМС!J65+ИГС!J65+МАКС!J65</f>
        <v>197352418.16</v>
      </c>
      <c r="K64" s="10">
        <f>КМС!K65+ИГС!K65+МАКС!K65</f>
        <v>3043</v>
      </c>
      <c r="L64" s="9">
        <f>КМС!L65+ИГС!L65+МАКС!L65</f>
        <v>46751902.200000003</v>
      </c>
      <c r="M64" s="10">
        <f>КМС!M65+ИГС!M65+МАКС!M65</f>
        <v>10467</v>
      </c>
      <c r="N64" s="9">
        <f>КМС!N65+ИГС!N65+МАКС!N65</f>
        <v>196793954.78999999</v>
      </c>
      <c r="O64" s="10">
        <f>КМС!O65+ИГС!O65+МАКС!O65</f>
        <v>0</v>
      </c>
      <c r="P64" s="9">
        <f>КМС!P65+ИГС!P65+МАКС!P65</f>
        <v>0</v>
      </c>
      <c r="Q64" s="10">
        <f>КМС!Q65+ИГС!Q65+МАКС!Q65</f>
        <v>0</v>
      </c>
      <c r="R64" s="9">
        <f>КМС!R65+ИГС!R65+МАКС!R65</f>
        <v>0</v>
      </c>
      <c r="S64" s="10">
        <f>КМС!S65+ИГС!S65+МАКС!S65</f>
        <v>0</v>
      </c>
      <c r="T64" s="9">
        <f>КМС!T65+ИГС!T65+МАКС!T65</f>
        <v>0</v>
      </c>
    </row>
    <row r="65" spans="1:20" x14ac:dyDescent="0.25">
      <c r="A65" s="26">
        <f t="shared" ref="A65:A74" si="3">1+A64</f>
        <v>50</v>
      </c>
      <c r="B65" s="49" t="s">
        <v>47</v>
      </c>
      <c r="C65" s="9">
        <f>КМС!C66+ИГС!C66+МАКС!C66</f>
        <v>72887961.129999995</v>
      </c>
      <c r="D65" s="9">
        <f>КМС!D66+ИГС!D66+МАКС!D66</f>
        <v>57974537.549999997</v>
      </c>
      <c r="E65" s="10">
        <f>КМС!E66+ИГС!E66+МАКС!E66</f>
        <v>68793</v>
      </c>
      <c r="F65" s="9">
        <f>КМС!F66+ИГС!F66+МАКС!F66</f>
        <v>17011059.23</v>
      </c>
      <c r="G65" s="10">
        <f>КМС!G66+ИГС!G66+МАКС!G66</f>
        <v>8514</v>
      </c>
      <c r="H65" s="9">
        <f>КМС!H66+ИГС!H66+МАКС!H66</f>
        <v>3219601.1</v>
      </c>
      <c r="I65" s="10">
        <f>КМС!I66+ИГС!I66+МАКС!I66</f>
        <v>27819</v>
      </c>
      <c r="J65" s="9">
        <f>КМС!J66+ИГС!J66+МАКС!J66</f>
        <v>37743877.219999999</v>
      </c>
      <c r="K65" s="10">
        <f>КМС!K66+ИГС!K66+МАКС!K66</f>
        <v>312</v>
      </c>
      <c r="L65" s="9">
        <f>КМС!L66+ИГС!L66+МАКС!L66</f>
        <v>3143383.64</v>
      </c>
      <c r="M65" s="10">
        <f>КМС!M66+ИГС!M66+МАКС!M66</f>
        <v>736</v>
      </c>
      <c r="N65" s="9">
        <f>КМС!N66+ИГС!N66+МАКС!N66</f>
        <v>11770039.939999999</v>
      </c>
      <c r="O65" s="10">
        <f>КМС!O66+ИГС!O66+МАКС!O66</f>
        <v>0</v>
      </c>
      <c r="P65" s="9">
        <f>КМС!P66+ИГС!P66+МАКС!P66</f>
        <v>0</v>
      </c>
      <c r="Q65" s="10">
        <f>КМС!Q66+ИГС!Q66+МАКС!Q66</f>
        <v>0</v>
      </c>
      <c r="R65" s="9">
        <f>КМС!R66+ИГС!R66+МАКС!R66</f>
        <v>0</v>
      </c>
      <c r="S65" s="10">
        <f>КМС!S66+ИГС!S66+МАКС!S66</f>
        <v>0</v>
      </c>
      <c r="T65" s="9">
        <f>КМС!T66+ИГС!T66+МАКС!T66</f>
        <v>0</v>
      </c>
    </row>
    <row r="66" spans="1:20" x14ac:dyDescent="0.25">
      <c r="A66" s="26">
        <f t="shared" si="3"/>
        <v>51</v>
      </c>
      <c r="B66" s="49" t="s">
        <v>48</v>
      </c>
      <c r="C66" s="9">
        <f>КМС!C67+ИГС!C67+МАКС!C67</f>
        <v>19477141.890000001</v>
      </c>
      <c r="D66" s="9">
        <f>КМС!D67+ИГС!D67+МАКС!D67</f>
        <v>19477141.890000001</v>
      </c>
      <c r="E66" s="10">
        <f>КМС!E67+ИГС!E67+МАКС!E67</f>
        <v>12963</v>
      </c>
      <c r="F66" s="9">
        <f>КМС!F67+ИГС!F67+МАКС!F67</f>
        <v>3954311.28</v>
      </c>
      <c r="G66" s="10">
        <f>КМС!G67+ИГС!G67+МАКС!G67</f>
        <v>2603</v>
      </c>
      <c r="H66" s="9">
        <f>КМС!H67+ИГС!H67+МАКС!H67</f>
        <v>1323391.23</v>
      </c>
      <c r="I66" s="10">
        <f>КМС!I67+ИГС!I67+МАКС!I67</f>
        <v>14786</v>
      </c>
      <c r="J66" s="9">
        <f>КМС!J67+ИГС!J67+МАКС!J67</f>
        <v>14199439.380000001</v>
      </c>
      <c r="K66" s="10">
        <f>КМС!K67+ИГС!K67+МАКС!K67</f>
        <v>0</v>
      </c>
      <c r="L66" s="9">
        <f>КМС!L67+ИГС!L67+МАКС!L67</f>
        <v>0</v>
      </c>
      <c r="M66" s="10">
        <f>КМС!M67+ИГС!M67+МАКС!M67</f>
        <v>0</v>
      </c>
      <c r="N66" s="9">
        <f>КМС!N67+ИГС!N67+МАКС!N67</f>
        <v>0</v>
      </c>
      <c r="O66" s="10">
        <f>КМС!O67+ИГС!O67+МАКС!O67</f>
        <v>0</v>
      </c>
      <c r="P66" s="9">
        <f>КМС!P67+ИГС!P67+МАКС!P67</f>
        <v>0</v>
      </c>
      <c r="Q66" s="10">
        <f>КМС!Q67+ИГС!Q67+МАКС!Q67</f>
        <v>0</v>
      </c>
      <c r="R66" s="9">
        <f>КМС!R67+ИГС!R67+МАКС!R67</f>
        <v>0</v>
      </c>
      <c r="S66" s="10">
        <f>КМС!S67+ИГС!S67+МАКС!S67</f>
        <v>0</v>
      </c>
      <c r="T66" s="9">
        <f>КМС!T67+ИГС!T67+МАКС!T67</f>
        <v>0</v>
      </c>
    </row>
    <row r="67" spans="1:20" x14ac:dyDescent="0.25">
      <c r="A67" s="26">
        <f t="shared" si="3"/>
        <v>52</v>
      </c>
      <c r="B67" s="49" t="s">
        <v>49</v>
      </c>
      <c r="C67" s="9">
        <f>КМС!C68+ИГС!C68+МАКС!C68</f>
        <v>45993975.609999999</v>
      </c>
      <c r="D67" s="9">
        <f>КМС!D68+ИГС!D68+МАКС!D68</f>
        <v>0</v>
      </c>
      <c r="E67" s="10">
        <f>КМС!E68+ИГС!E68+МАКС!E68</f>
        <v>0</v>
      </c>
      <c r="F67" s="9">
        <f>КМС!F68+ИГС!F68+МАКС!F68</f>
        <v>0</v>
      </c>
      <c r="G67" s="10">
        <f>КМС!G68+ИГС!G68+МАКС!G68</f>
        <v>0</v>
      </c>
      <c r="H67" s="9">
        <f>КМС!H68+ИГС!H68+МАКС!H68</f>
        <v>0</v>
      </c>
      <c r="I67" s="10">
        <f>КМС!I68+ИГС!I68+МАКС!I68</f>
        <v>0</v>
      </c>
      <c r="J67" s="9">
        <f>КМС!J68+ИГС!J68+МАКС!J68</f>
        <v>0</v>
      </c>
      <c r="K67" s="10">
        <f>КМС!K68+ИГС!K68+МАКС!K68</f>
        <v>0</v>
      </c>
      <c r="L67" s="9">
        <f>КМС!L68+ИГС!L68+МАКС!L68</f>
        <v>0</v>
      </c>
      <c r="M67" s="10">
        <f>КМС!M68+ИГС!M68+МАКС!M68</f>
        <v>0</v>
      </c>
      <c r="N67" s="9">
        <f>КМС!N68+ИГС!N68+МАКС!N68</f>
        <v>0</v>
      </c>
      <c r="O67" s="10">
        <f>КМС!O68+ИГС!O68+МАКС!O68</f>
        <v>0</v>
      </c>
      <c r="P67" s="9">
        <f>КМС!P68+ИГС!P68+МАКС!P68</f>
        <v>0</v>
      </c>
      <c r="Q67" s="10">
        <f>КМС!Q68+ИГС!Q68+МАКС!Q68</f>
        <v>0</v>
      </c>
      <c r="R67" s="9">
        <f>КМС!R68+ИГС!R68+МАКС!R68</f>
        <v>0</v>
      </c>
      <c r="S67" s="10">
        <f>КМС!S68+ИГС!S68+МАКС!S68</f>
        <v>22905</v>
      </c>
      <c r="T67" s="9">
        <f>КМС!T68+ИГС!T68+МАКС!T68</f>
        <v>45993975.609999999</v>
      </c>
    </row>
    <row r="68" spans="1:20" x14ac:dyDescent="0.25">
      <c r="A68" s="26">
        <f t="shared" si="3"/>
        <v>53</v>
      </c>
      <c r="B68" s="49" t="s">
        <v>50</v>
      </c>
      <c r="C68" s="9">
        <f>КМС!C69+ИГС!C69+МАКС!C69</f>
        <v>22916352.02</v>
      </c>
      <c r="D68" s="9">
        <f>КМС!D69+ИГС!D69+МАКС!D69</f>
        <v>8170922.7599999998</v>
      </c>
      <c r="E68" s="10">
        <f>КМС!E69+ИГС!E69+МАКС!E69</f>
        <v>6361</v>
      </c>
      <c r="F68" s="9">
        <f>КМС!F69+ИГС!F69+МАКС!F69</f>
        <v>2408509.85</v>
      </c>
      <c r="G68" s="10">
        <f>КМС!G69+ИГС!G69+МАКС!G69</f>
        <v>2990</v>
      </c>
      <c r="H68" s="9">
        <f>КМС!H69+ИГС!H69+МАКС!H69</f>
        <v>1488658.77</v>
      </c>
      <c r="I68" s="10">
        <f>КМС!I69+ИГС!I69+МАКС!I69</f>
        <v>6398</v>
      </c>
      <c r="J68" s="9">
        <f>КМС!J69+ИГС!J69+МАКС!J69</f>
        <v>4273754.1399999997</v>
      </c>
      <c r="K68" s="10">
        <f>КМС!K69+ИГС!K69+МАКС!K69</f>
        <v>702</v>
      </c>
      <c r="L68" s="9">
        <f>КМС!L69+ИГС!L69+МАКС!L69</f>
        <v>7522391.4100000001</v>
      </c>
      <c r="M68" s="10">
        <f>КМС!M69+ИГС!M69+МАКС!M69</f>
        <v>93</v>
      </c>
      <c r="N68" s="9">
        <f>КМС!N69+ИГС!N69+МАКС!N69</f>
        <v>1582407.17</v>
      </c>
      <c r="O68" s="10">
        <f>КМС!O69+ИГС!O69+МАКС!O69</f>
        <v>0</v>
      </c>
      <c r="P68" s="9">
        <f>КМС!P69+ИГС!P69+МАКС!P69</f>
        <v>0</v>
      </c>
      <c r="Q68" s="10">
        <f>КМС!Q69+ИГС!Q69+МАКС!Q69</f>
        <v>0</v>
      </c>
      <c r="R68" s="9">
        <f>КМС!R69+ИГС!R69+МАКС!R69</f>
        <v>0</v>
      </c>
      <c r="S68" s="10">
        <f>КМС!S69+ИГС!S69+МАКС!S69</f>
        <v>1455</v>
      </c>
      <c r="T68" s="9">
        <f>КМС!T69+ИГС!T69+МАКС!T69</f>
        <v>5640630.6799999997</v>
      </c>
    </row>
    <row r="69" spans="1:20" x14ac:dyDescent="0.25">
      <c r="A69" s="26">
        <f t="shared" si="3"/>
        <v>54</v>
      </c>
      <c r="B69" s="49" t="s">
        <v>51</v>
      </c>
      <c r="C69" s="9">
        <f>КМС!C70+ИГС!C70+МАКС!C70</f>
        <v>45499615.590000004</v>
      </c>
      <c r="D69" s="9">
        <f>КМС!D70+ИГС!D70+МАКС!D70</f>
        <v>25808303.280000001</v>
      </c>
      <c r="E69" s="10">
        <f>КМС!E70+ИГС!E70+МАКС!E70</f>
        <v>17017</v>
      </c>
      <c r="F69" s="9">
        <f>КМС!F70+ИГС!F70+МАКС!F70</f>
        <v>9355234.3499999996</v>
      </c>
      <c r="G69" s="10">
        <f>КМС!G70+ИГС!G70+МАКС!G70</f>
        <v>5430</v>
      </c>
      <c r="H69" s="9">
        <f>КМС!H70+ИГС!H70+МАКС!H70</f>
        <v>2511079.9500000002</v>
      </c>
      <c r="I69" s="10">
        <f>КМС!I70+ИГС!I70+МАКС!I70</f>
        <v>7716</v>
      </c>
      <c r="J69" s="9">
        <f>КМС!J70+ИГС!J70+МАКС!J70</f>
        <v>13941988.98</v>
      </c>
      <c r="K69" s="10">
        <f>КМС!K70+ИГС!K70+МАКС!K70</f>
        <v>1523</v>
      </c>
      <c r="L69" s="9">
        <f>КМС!L70+ИГС!L70+МАКС!L70</f>
        <v>10416588.84</v>
      </c>
      <c r="M69" s="10">
        <f>КМС!M70+ИГС!M70+МАКС!M70</f>
        <v>100</v>
      </c>
      <c r="N69" s="9">
        <f>КМС!N70+ИГС!N70+МАКС!N70</f>
        <v>1861719.76</v>
      </c>
      <c r="O69" s="10">
        <f>КМС!O70+ИГС!O70+МАКС!O70</f>
        <v>0</v>
      </c>
      <c r="P69" s="9">
        <f>КМС!P70+ИГС!P70+МАКС!P70</f>
        <v>0</v>
      </c>
      <c r="Q69" s="10">
        <f>КМС!Q70+ИГС!Q70+МАКС!Q70</f>
        <v>0</v>
      </c>
      <c r="R69" s="9">
        <f>КМС!R70+ИГС!R70+МАКС!R70</f>
        <v>0</v>
      </c>
      <c r="S69" s="10">
        <f>КМС!S70+ИГС!S70+МАКС!S70</f>
        <v>2897</v>
      </c>
      <c r="T69" s="9">
        <f>КМС!T70+ИГС!T70+МАКС!T70</f>
        <v>7413003.71</v>
      </c>
    </row>
    <row r="70" spans="1:20" x14ac:dyDescent="0.25">
      <c r="A70" s="26">
        <f t="shared" si="3"/>
        <v>55</v>
      </c>
      <c r="B70" s="49" t="s">
        <v>52</v>
      </c>
      <c r="C70" s="9">
        <f>КМС!C71+ИГС!C71+МАКС!C71</f>
        <v>44628645.57</v>
      </c>
      <c r="D70" s="9">
        <f>КМС!D71+ИГС!D71+МАКС!D71</f>
        <v>27498945.260000002</v>
      </c>
      <c r="E70" s="10">
        <f>КМС!E71+ИГС!E71+МАКС!E71</f>
        <v>28359</v>
      </c>
      <c r="F70" s="9">
        <f>КМС!F71+ИГС!F71+МАКС!F71</f>
        <v>15027069.050000001</v>
      </c>
      <c r="G70" s="10">
        <f>КМС!G71+ИГС!G71+МАКС!G71</f>
        <v>3003</v>
      </c>
      <c r="H70" s="9">
        <f>КМС!H71+ИГС!H71+МАКС!H71</f>
        <v>1368929.7</v>
      </c>
      <c r="I70" s="10">
        <f>КМС!I71+ИГС!I71+МАКС!I71</f>
        <v>5477</v>
      </c>
      <c r="J70" s="9">
        <f>КМС!J71+ИГС!J71+МАКС!J71</f>
        <v>11102946.51</v>
      </c>
      <c r="K70" s="10">
        <f>КМС!K71+ИГС!K71+МАКС!K71</f>
        <v>1184</v>
      </c>
      <c r="L70" s="9">
        <f>КМС!L71+ИГС!L71+МАКС!L71</f>
        <v>8671881.9600000009</v>
      </c>
      <c r="M70" s="10">
        <f>КМС!M71+ИГС!M71+МАКС!M71</f>
        <v>104</v>
      </c>
      <c r="N70" s="9">
        <f>КМС!N71+ИГС!N71+МАКС!N71</f>
        <v>1829794.84</v>
      </c>
      <c r="O70" s="10">
        <f>КМС!O71+ИГС!O71+МАКС!O71</f>
        <v>0</v>
      </c>
      <c r="P70" s="9">
        <f>КМС!P71+ИГС!P71+МАКС!P71</f>
        <v>0</v>
      </c>
      <c r="Q70" s="10">
        <f>КМС!Q71+ИГС!Q71+МАКС!Q71</f>
        <v>0</v>
      </c>
      <c r="R70" s="9">
        <f>КМС!R71+ИГС!R71+МАКС!R71</f>
        <v>0</v>
      </c>
      <c r="S70" s="10">
        <f>КМС!S71+ИГС!S71+МАКС!S71</f>
        <v>4314</v>
      </c>
      <c r="T70" s="9">
        <f>КМС!T71+ИГС!T71+МАКС!T71</f>
        <v>6628023.5099999998</v>
      </c>
    </row>
    <row r="71" spans="1:20" x14ac:dyDescent="0.25">
      <c r="A71" s="26">
        <f t="shared" si="3"/>
        <v>56</v>
      </c>
      <c r="B71" s="49" t="s">
        <v>53</v>
      </c>
      <c r="C71" s="9">
        <f>КМС!C72+ИГС!C72+МАКС!C72</f>
        <v>13502051.57</v>
      </c>
      <c r="D71" s="9">
        <f>КМС!D72+ИГС!D72+МАКС!D72</f>
        <v>9013372.8599999994</v>
      </c>
      <c r="E71" s="10">
        <f>КМС!E72+ИГС!E72+МАКС!E72</f>
        <v>4187</v>
      </c>
      <c r="F71" s="9">
        <f>КМС!F72+ИГС!F72+МАКС!F72</f>
        <v>2882292.94</v>
      </c>
      <c r="G71" s="10">
        <f>КМС!G72+ИГС!G72+МАКС!G72</f>
        <v>2102</v>
      </c>
      <c r="H71" s="9">
        <f>КМС!H72+ИГС!H72+МАКС!H72</f>
        <v>1173988.02</v>
      </c>
      <c r="I71" s="10">
        <f>КМС!I72+ИГС!I72+МАКС!I72</f>
        <v>2132</v>
      </c>
      <c r="J71" s="9">
        <f>КМС!J72+ИГС!J72+МАКС!J72</f>
        <v>4957091.9000000004</v>
      </c>
      <c r="K71" s="10">
        <f>КМС!K72+ИГС!K72+МАКС!K72</f>
        <v>121</v>
      </c>
      <c r="L71" s="9">
        <f>КМС!L72+ИГС!L72+МАКС!L72</f>
        <v>902990.91</v>
      </c>
      <c r="M71" s="10">
        <f>КМС!M72+ИГС!M72+МАКС!M72</f>
        <v>0</v>
      </c>
      <c r="N71" s="9">
        <f>КМС!N72+ИГС!N72+МАКС!N72</f>
        <v>0</v>
      </c>
      <c r="O71" s="10">
        <f>КМС!O72+ИГС!O72+МАКС!O72</f>
        <v>0</v>
      </c>
      <c r="P71" s="9">
        <f>КМС!P72+ИГС!P72+МАКС!P72</f>
        <v>0</v>
      </c>
      <c r="Q71" s="10">
        <f>КМС!Q72+ИГС!Q72+МАКС!Q72</f>
        <v>0</v>
      </c>
      <c r="R71" s="9">
        <f>КМС!R72+ИГС!R72+МАКС!R72</f>
        <v>0</v>
      </c>
      <c r="S71" s="10">
        <f>КМС!S72+ИГС!S72+МАКС!S72</f>
        <v>960</v>
      </c>
      <c r="T71" s="9">
        <f>КМС!T72+ИГС!T72+МАКС!T72</f>
        <v>3585687.8</v>
      </c>
    </row>
    <row r="72" spans="1:20" x14ac:dyDescent="0.25">
      <c r="A72" s="26">
        <f t="shared" si="3"/>
        <v>57</v>
      </c>
      <c r="B72" s="49" t="s">
        <v>54</v>
      </c>
      <c r="C72" s="9">
        <f>КМС!C73+ИГС!C73+МАКС!C73</f>
        <v>18056410.359999999</v>
      </c>
      <c r="D72" s="9">
        <f>КМС!D73+ИГС!D73+МАКС!D73</f>
        <v>11957065.359999999</v>
      </c>
      <c r="E72" s="10">
        <f>КМС!E73+ИГС!E73+МАКС!E73</f>
        <v>11633</v>
      </c>
      <c r="F72" s="9">
        <f>КМС!F73+ИГС!F73+МАКС!F73</f>
        <v>6885749.6799999997</v>
      </c>
      <c r="G72" s="10">
        <f>КМС!G73+ИГС!G73+МАКС!G73</f>
        <v>601</v>
      </c>
      <c r="H72" s="9">
        <f>КМС!H73+ИГС!H73+МАКС!H73</f>
        <v>253995.33</v>
      </c>
      <c r="I72" s="10">
        <f>КМС!I73+ИГС!I73+МАКС!I73</f>
        <v>2801</v>
      </c>
      <c r="J72" s="9">
        <f>КМС!J73+ИГС!J73+МАКС!J73</f>
        <v>4817320.3499999996</v>
      </c>
      <c r="K72" s="10">
        <f>КМС!K73+ИГС!K73+МАКС!K73</f>
        <v>650</v>
      </c>
      <c r="L72" s="9">
        <f>КМС!L73+ИГС!L73+МАКС!L73</f>
        <v>6099345</v>
      </c>
      <c r="M72" s="10">
        <f>КМС!M73+ИГС!M73+МАКС!M73</f>
        <v>0</v>
      </c>
      <c r="N72" s="9">
        <f>КМС!N73+ИГС!N73+МАКС!N73</f>
        <v>0</v>
      </c>
      <c r="O72" s="10">
        <f>КМС!O73+ИГС!O73+МАКС!O73</f>
        <v>0</v>
      </c>
      <c r="P72" s="9">
        <f>КМС!P73+ИГС!P73+МАКС!P73</f>
        <v>0</v>
      </c>
      <c r="Q72" s="10">
        <f>КМС!Q73+ИГС!Q73+МАКС!Q73</f>
        <v>0</v>
      </c>
      <c r="R72" s="9">
        <f>КМС!R73+ИГС!R73+МАКС!R73</f>
        <v>0</v>
      </c>
      <c r="S72" s="10">
        <f>КМС!S73+ИГС!S73+МАКС!S73</f>
        <v>0</v>
      </c>
      <c r="T72" s="9">
        <f>КМС!T73+ИГС!T73+МАКС!T73</f>
        <v>0</v>
      </c>
    </row>
    <row r="73" spans="1:20" x14ac:dyDescent="0.25">
      <c r="A73" s="26">
        <f t="shared" si="3"/>
        <v>58</v>
      </c>
      <c r="B73" s="27" t="s">
        <v>138</v>
      </c>
      <c r="C73" s="9">
        <f>КМС!C74+ИГС!C74+МАКС!C74</f>
        <v>616791.71</v>
      </c>
      <c r="D73" s="9">
        <f>КМС!D74+ИГС!D74+МАКС!D74</f>
        <v>616791.71</v>
      </c>
      <c r="E73" s="10">
        <f>КМС!E74+ИГС!E74+МАКС!E74</f>
        <v>219</v>
      </c>
      <c r="F73" s="9">
        <f>КМС!F74+ИГС!F74+МАКС!F74</f>
        <v>66805.070000000007</v>
      </c>
      <c r="G73" s="10">
        <f>КМС!G74+ИГС!G74+МАКС!G74</f>
        <v>75</v>
      </c>
      <c r="H73" s="9">
        <f>КМС!H74+ИГС!H74+МАКС!H74</f>
        <v>38130.75</v>
      </c>
      <c r="I73" s="10">
        <f>КМС!I74+ИГС!I74+МАКС!I74</f>
        <v>533</v>
      </c>
      <c r="J73" s="9">
        <f>КМС!J74+ИГС!J74+МАКС!J74</f>
        <v>511855.89</v>
      </c>
      <c r="K73" s="10">
        <f>КМС!K74+ИГС!K74+МАКС!K74</f>
        <v>0</v>
      </c>
      <c r="L73" s="9">
        <f>КМС!L74+ИГС!L74+МАКС!L74</f>
        <v>0</v>
      </c>
      <c r="M73" s="10">
        <f>КМС!M74+ИГС!M74+МАКС!M74</f>
        <v>0</v>
      </c>
      <c r="N73" s="9">
        <f>КМС!N74+ИГС!N74+МАКС!N74</f>
        <v>0</v>
      </c>
      <c r="O73" s="10">
        <f>КМС!O74+ИГС!O74+МАКС!O74</f>
        <v>0</v>
      </c>
      <c r="P73" s="9">
        <f>КМС!P74+ИГС!P74+МАКС!P74</f>
        <v>0</v>
      </c>
      <c r="Q73" s="10">
        <f>КМС!Q74+ИГС!Q74+МАКС!Q74</f>
        <v>0</v>
      </c>
      <c r="R73" s="9">
        <f>КМС!R74+ИГС!R74+МАКС!R74</f>
        <v>0</v>
      </c>
      <c r="S73" s="10">
        <f>КМС!S74+ИГС!S74+МАКС!S74</f>
        <v>0</v>
      </c>
      <c r="T73" s="9">
        <f>КМС!T74+ИГС!T74+МАКС!T74</f>
        <v>0</v>
      </c>
    </row>
    <row r="74" spans="1:20" x14ac:dyDescent="0.25">
      <c r="A74" s="26">
        <f t="shared" si="3"/>
        <v>59</v>
      </c>
      <c r="B74" s="27" t="s">
        <v>139</v>
      </c>
      <c r="C74" s="9">
        <f>КМС!C75+ИГС!C75+МАКС!C75</f>
        <v>2450491.3199999998</v>
      </c>
      <c r="D74" s="9">
        <f>КМС!D75+ИГС!D75+МАКС!D75</f>
        <v>2450491.3199999998</v>
      </c>
      <c r="E74" s="10">
        <f>КМС!E75+ИГС!E75+МАКС!E75</f>
        <v>2637</v>
      </c>
      <c r="F74" s="9">
        <f>КМС!F75+ИГС!F75+МАКС!F75</f>
        <v>706601.63</v>
      </c>
      <c r="G74" s="10">
        <f>КМС!G75+ИГС!G75+МАКС!G75</f>
        <v>120</v>
      </c>
      <c r="H74" s="9">
        <f>КМС!H75+ИГС!H75+МАКС!H75</f>
        <v>61009.2</v>
      </c>
      <c r="I74" s="10">
        <f>КМС!I75+ИГС!I75+МАКС!I75</f>
        <v>1793</v>
      </c>
      <c r="J74" s="9">
        <f>КМС!J75+ИГС!J75+МАКС!J75</f>
        <v>1682880.49</v>
      </c>
      <c r="K74" s="10">
        <f>КМС!K75+ИГС!K75+МАКС!K75</f>
        <v>0</v>
      </c>
      <c r="L74" s="9">
        <f>КМС!L75+ИГС!L75+МАКС!L75</f>
        <v>0</v>
      </c>
      <c r="M74" s="10">
        <f>КМС!M75+ИГС!M75+МАКС!M75</f>
        <v>0</v>
      </c>
      <c r="N74" s="9">
        <f>КМС!N75+ИГС!N75+МАКС!N75</f>
        <v>0</v>
      </c>
      <c r="O74" s="10">
        <f>КМС!O75+ИГС!O75+МАКС!O75</f>
        <v>0</v>
      </c>
      <c r="P74" s="9">
        <f>КМС!P75+ИГС!P75+МАКС!P75</f>
        <v>0</v>
      </c>
      <c r="Q74" s="10">
        <f>КМС!Q75+ИГС!Q75+МАКС!Q75</f>
        <v>0</v>
      </c>
      <c r="R74" s="9">
        <f>КМС!R75+ИГС!R75+МАКС!R75</f>
        <v>0</v>
      </c>
      <c r="S74" s="10">
        <f>КМС!S75+ИГС!S75+МАКС!S75</f>
        <v>0</v>
      </c>
      <c r="T74" s="9">
        <f>КМС!T75+ИГС!T75+МАКС!T75</f>
        <v>0</v>
      </c>
    </row>
    <row r="75" spans="1:20" x14ac:dyDescent="0.25">
      <c r="A75" s="26"/>
      <c r="B75" s="48" t="s">
        <v>55</v>
      </c>
      <c r="C75" s="9">
        <f>КМС!C76+ИГС!C76+МАКС!C76</f>
        <v>0</v>
      </c>
      <c r="D75" s="9">
        <f>КМС!D76+ИГС!D76+МАКС!D76</f>
        <v>0</v>
      </c>
      <c r="E75" s="10">
        <f>КМС!E76+ИГС!E76+МАКС!E76</f>
        <v>0</v>
      </c>
      <c r="F75" s="9">
        <f>КМС!F76+ИГС!F76+МАКС!F76</f>
        <v>0</v>
      </c>
      <c r="G75" s="10">
        <f>КМС!G76+ИГС!G76+МАКС!G76</f>
        <v>0</v>
      </c>
      <c r="H75" s="9">
        <f>КМС!H76+ИГС!H76+МАКС!H76</f>
        <v>0</v>
      </c>
      <c r="I75" s="10">
        <f>КМС!I76+ИГС!I76+МАКС!I76</f>
        <v>0</v>
      </c>
      <c r="J75" s="9">
        <f>КМС!J76+ИГС!J76+МАКС!J76</f>
        <v>0</v>
      </c>
      <c r="K75" s="10">
        <f>КМС!K76+ИГС!K76+МАКС!K76</f>
        <v>0</v>
      </c>
      <c r="L75" s="9">
        <f>КМС!L76+ИГС!L76+МАКС!L76</f>
        <v>0</v>
      </c>
      <c r="M75" s="10">
        <f>КМС!M76+ИГС!M76+МАКС!M76</f>
        <v>0</v>
      </c>
      <c r="N75" s="9">
        <f>КМС!N76+ИГС!N76+МАКС!N76</f>
        <v>0</v>
      </c>
      <c r="O75" s="10">
        <f>КМС!O76+ИГС!O76+МАКС!O76</f>
        <v>0</v>
      </c>
      <c r="P75" s="9">
        <f>КМС!P76+ИГС!P76+МАКС!P76</f>
        <v>0</v>
      </c>
      <c r="Q75" s="10">
        <f>КМС!Q76+ИГС!Q76+МАКС!Q76</f>
        <v>0</v>
      </c>
      <c r="R75" s="9">
        <f>КМС!R76+ИГС!R76+МАКС!R76</f>
        <v>0</v>
      </c>
      <c r="S75" s="10">
        <f>КМС!S76+ИГС!S76+МАКС!S76</f>
        <v>0</v>
      </c>
      <c r="T75" s="9">
        <f>КМС!T76+ИГС!T76+МАКС!T76</f>
        <v>0</v>
      </c>
    </row>
    <row r="76" spans="1:20" x14ac:dyDescent="0.25">
      <c r="A76" s="26">
        <f>1+A74</f>
        <v>60</v>
      </c>
      <c r="B76" s="49" t="s">
        <v>56</v>
      </c>
      <c r="C76" s="9">
        <f>КМС!C77+ИГС!C77+МАКС!C77</f>
        <v>157241179.47</v>
      </c>
      <c r="D76" s="9">
        <f>КМС!D77+ИГС!D77+МАКС!D77</f>
        <v>85000378.480000004</v>
      </c>
      <c r="E76" s="10">
        <f>КМС!E77+ИГС!E77+МАКС!E77</f>
        <v>60445</v>
      </c>
      <c r="F76" s="9">
        <f>КМС!F77+ИГС!F77+МАКС!F77</f>
        <v>35851571.530000001</v>
      </c>
      <c r="G76" s="10">
        <f>КМС!G77+ИГС!G77+МАКС!G77</f>
        <v>13014</v>
      </c>
      <c r="H76" s="9">
        <f>КМС!H77+ИГС!H77+МАКС!H77</f>
        <v>5813977.8399999999</v>
      </c>
      <c r="I76" s="10">
        <f>КМС!I77+ИГС!I77+МАКС!I77</f>
        <v>27216</v>
      </c>
      <c r="J76" s="9">
        <f>КМС!J77+ИГС!J77+МАКС!J77</f>
        <v>43334829.109999999</v>
      </c>
      <c r="K76" s="10">
        <f>КМС!K77+ИГС!K77+МАКС!K77</f>
        <v>1092</v>
      </c>
      <c r="L76" s="9">
        <f>КМС!L77+ИГС!L77+МАКС!L77</f>
        <v>11913567.23</v>
      </c>
      <c r="M76" s="10">
        <f>КМС!M77+ИГС!M77+МАКС!M77</f>
        <v>2645</v>
      </c>
      <c r="N76" s="9">
        <f>КМС!N77+ИГС!N77+МАКС!N77</f>
        <v>40935667.270000003</v>
      </c>
      <c r="O76" s="10">
        <f>КМС!O77+ИГС!O77+МАКС!O77</f>
        <v>0</v>
      </c>
      <c r="P76" s="9">
        <f>КМС!P77+ИГС!P77+МАКС!P77</f>
        <v>0</v>
      </c>
      <c r="Q76" s="10">
        <f>КМС!Q77+ИГС!Q77+МАКС!Q77</f>
        <v>0</v>
      </c>
      <c r="R76" s="9">
        <f>КМС!R77+ИГС!R77+МАКС!R77</f>
        <v>0</v>
      </c>
      <c r="S76" s="10">
        <f>КМС!S77+ИГС!S77+МАКС!S77</f>
        <v>9023</v>
      </c>
      <c r="T76" s="9">
        <f>КМС!T77+ИГС!T77+МАКС!T77</f>
        <v>19391566.489999998</v>
      </c>
    </row>
    <row r="77" spans="1:20" x14ac:dyDescent="0.25">
      <c r="A77" s="26"/>
      <c r="B77" s="48" t="s">
        <v>57</v>
      </c>
      <c r="C77" s="9">
        <f>КМС!C78+ИГС!C78+МАКС!C78</f>
        <v>0</v>
      </c>
      <c r="D77" s="9">
        <f>КМС!D78+ИГС!D78+МАКС!D78</f>
        <v>0</v>
      </c>
      <c r="E77" s="10">
        <f>КМС!E78+ИГС!E78+МАКС!E78</f>
        <v>0</v>
      </c>
      <c r="F77" s="9">
        <f>КМС!F78+ИГС!F78+МАКС!F78</f>
        <v>0</v>
      </c>
      <c r="G77" s="10">
        <f>КМС!G78+ИГС!G78+МАКС!G78</f>
        <v>0</v>
      </c>
      <c r="H77" s="9">
        <f>КМС!H78+ИГС!H78+МАКС!H78</f>
        <v>0</v>
      </c>
      <c r="I77" s="10">
        <f>КМС!I78+ИГС!I78+МАКС!I78</f>
        <v>0</v>
      </c>
      <c r="J77" s="9">
        <f>КМС!J78+ИГС!J78+МАКС!J78</f>
        <v>0</v>
      </c>
      <c r="K77" s="10">
        <f>КМС!K78+ИГС!K78+МАКС!K78</f>
        <v>0</v>
      </c>
      <c r="L77" s="9">
        <f>КМС!L78+ИГС!L78+МАКС!L78</f>
        <v>0</v>
      </c>
      <c r="M77" s="10">
        <f>КМС!M78+ИГС!M78+МАКС!M78</f>
        <v>0</v>
      </c>
      <c r="N77" s="9">
        <f>КМС!N78+ИГС!N78+МАКС!N78</f>
        <v>0</v>
      </c>
      <c r="O77" s="10">
        <f>КМС!O78+ИГС!O78+МАКС!O78</f>
        <v>0</v>
      </c>
      <c r="P77" s="9">
        <f>КМС!P78+ИГС!P78+МАКС!P78</f>
        <v>0</v>
      </c>
      <c r="Q77" s="10">
        <f>КМС!Q78+ИГС!Q78+МАКС!Q78</f>
        <v>0</v>
      </c>
      <c r="R77" s="9">
        <f>КМС!R78+ИГС!R78+МАКС!R78</f>
        <v>0</v>
      </c>
      <c r="S77" s="10">
        <f>КМС!S78+ИГС!S78+МАКС!S78</f>
        <v>0</v>
      </c>
      <c r="T77" s="9">
        <f>КМС!T78+ИГС!T78+МАКС!T78</f>
        <v>0</v>
      </c>
    </row>
    <row r="78" spans="1:20" x14ac:dyDescent="0.25">
      <c r="A78" s="26">
        <f>1+A76</f>
        <v>61</v>
      </c>
      <c r="B78" s="49" t="s">
        <v>58</v>
      </c>
      <c r="C78" s="9">
        <f>КМС!C79+ИГС!C79+МАКС!C79</f>
        <v>224555862.47999999</v>
      </c>
      <c r="D78" s="9">
        <f>КМС!D79+ИГС!D79+МАКС!D79</f>
        <v>73612785.349999994</v>
      </c>
      <c r="E78" s="10">
        <f>КМС!E79+ИГС!E79+МАКС!E79</f>
        <v>109814</v>
      </c>
      <c r="F78" s="9">
        <f>КМС!F79+ИГС!F79+МАКС!F79</f>
        <v>30577571.649999999</v>
      </c>
      <c r="G78" s="10">
        <f>КМС!G79+ИГС!G79+МАКС!G79</f>
        <v>15029</v>
      </c>
      <c r="H78" s="9">
        <f>КМС!H79+ИГС!H79+МАКС!H79</f>
        <v>6785921.1900000004</v>
      </c>
      <c r="I78" s="10">
        <f>КМС!I79+ИГС!I79+МАКС!I79</f>
        <v>58406</v>
      </c>
      <c r="J78" s="9">
        <f>КМС!J79+ИГС!J79+МАКС!J79</f>
        <v>36249292.509999998</v>
      </c>
      <c r="K78" s="10">
        <f>КМС!K79+ИГС!K79+МАКС!K79</f>
        <v>1429</v>
      </c>
      <c r="L78" s="9">
        <f>КМС!L79+ИГС!L79+МАКС!L79</f>
        <v>30679659.949999999</v>
      </c>
      <c r="M78" s="10">
        <f>КМС!M79+ИГС!M79+МАКС!M79</f>
        <v>3647</v>
      </c>
      <c r="N78" s="9">
        <f>КМС!N79+ИГС!N79+МАКС!N79</f>
        <v>79625280.579999998</v>
      </c>
      <c r="O78" s="10">
        <f>КМС!O79+ИГС!O79+МАКС!O79</f>
        <v>0</v>
      </c>
      <c r="P78" s="9">
        <f>КМС!P79+ИГС!P79+МАКС!P79</f>
        <v>0</v>
      </c>
      <c r="Q78" s="10">
        <f>КМС!Q79+ИГС!Q79+МАКС!Q79</f>
        <v>0</v>
      </c>
      <c r="R78" s="9">
        <f>КМС!R79+ИГС!R79+МАКС!R79</f>
        <v>0</v>
      </c>
      <c r="S78" s="10">
        <f>КМС!S79+ИГС!S79+МАКС!S79</f>
        <v>12156</v>
      </c>
      <c r="T78" s="9">
        <f>КМС!T79+ИГС!T79+МАКС!T79</f>
        <v>40638136.600000001</v>
      </c>
    </row>
    <row r="79" spans="1:20" x14ac:dyDescent="0.25">
      <c r="A79" s="26">
        <f>1+A78</f>
        <v>62</v>
      </c>
      <c r="B79" s="49" t="s">
        <v>140</v>
      </c>
      <c r="C79" s="9">
        <f>КМС!C80+ИГС!C80+МАКС!C80</f>
        <v>1533189.32</v>
      </c>
      <c r="D79" s="9">
        <f>КМС!D80+ИГС!D80+МАКС!D80</f>
        <v>961732.28</v>
      </c>
      <c r="E79" s="10">
        <f>КМС!E80+ИГС!E80+МАКС!E80</f>
        <v>190</v>
      </c>
      <c r="F79" s="9">
        <f>КМС!F80+ИГС!F80+МАКС!F80</f>
        <v>42964.9</v>
      </c>
      <c r="G79" s="10">
        <f>КМС!G80+ИГС!G80+МАКС!G80</f>
        <v>0</v>
      </c>
      <c r="H79" s="9">
        <f>КМС!H80+ИГС!H80+МАКС!H80</f>
        <v>0</v>
      </c>
      <c r="I79" s="10">
        <f>КМС!I80+ИГС!I80+МАКС!I80</f>
        <v>1604</v>
      </c>
      <c r="J79" s="9">
        <f>КМС!J80+ИГС!J80+МАКС!J80</f>
        <v>918767.38</v>
      </c>
      <c r="K79" s="10">
        <f>КМС!K80+ИГС!K80+МАКС!K80</f>
        <v>107</v>
      </c>
      <c r="L79" s="9">
        <f>КМС!L80+ИГС!L80+МАКС!L80</f>
        <v>571457.04</v>
      </c>
      <c r="M79" s="10">
        <f>КМС!M80+ИГС!M80+МАКС!M80</f>
        <v>0</v>
      </c>
      <c r="N79" s="9">
        <f>КМС!N80+ИГС!N80+МАКС!N80</f>
        <v>0</v>
      </c>
      <c r="O79" s="10">
        <f>КМС!O80+ИГС!O80+МАКС!O80</f>
        <v>0</v>
      </c>
      <c r="P79" s="9">
        <f>КМС!P80+ИГС!P80+МАКС!P80</f>
        <v>0</v>
      </c>
      <c r="Q79" s="10">
        <f>КМС!Q80+ИГС!Q80+МАКС!Q80</f>
        <v>0</v>
      </c>
      <c r="R79" s="9">
        <f>КМС!R80+ИГС!R80+МАКС!R80</f>
        <v>0</v>
      </c>
      <c r="S79" s="10">
        <f>КМС!S80+ИГС!S80+МАКС!S80</f>
        <v>0</v>
      </c>
      <c r="T79" s="9">
        <f>КМС!T80+ИГС!T80+МАКС!T80</f>
        <v>0</v>
      </c>
    </row>
    <row r="80" spans="1:20" x14ac:dyDescent="0.25">
      <c r="A80" s="26"/>
      <c r="B80" s="48" t="s">
        <v>59</v>
      </c>
      <c r="C80" s="9">
        <f>КМС!C81+ИГС!C81+МАКС!C81</f>
        <v>0</v>
      </c>
      <c r="D80" s="9">
        <f>КМС!D81+ИГС!D81+МАКС!D81</f>
        <v>0</v>
      </c>
      <c r="E80" s="10">
        <f>КМС!E81+ИГС!E81+МАКС!E81</f>
        <v>0</v>
      </c>
      <c r="F80" s="9">
        <f>КМС!F81+ИГС!F81+МАКС!F81</f>
        <v>0</v>
      </c>
      <c r="G80" s="10">
        <f>КМС!G81+ИГС!G81+МАКС!G81</f>
        <v>0</v>
      </c>
      <c r="H80" s="9">
        <f>КМС!H81+ИГС!H81+МАКС!H81</f>
        <v>0</v>
      </c>
      <c r="I80" s="10">
        <f>КМС!I81+ИГС!I81+МАКС!I81</f>
        <v>0</v>
      </c>
      <c r="J80" s="9">
        <f>КМС!J81+ИГС!J81+МАКС!J81</f>
        <v>0</v>
      </c>
      <c r="K80" s="10">
        <f>КМС!K81+ИГС!K81+МАКС!K81</f>
        <v>0</v>
      </c>
      <c r="L80" s="9">
        <f>КМС!L81+ИГС!L81+МАКС!L81</f>
        <v>0</v>
      </c>
      <c r="M80" s="10">
        <f>КМС!M81+ИГС!M81+МАКС!M81</f>
        <v>0</v>
      </c>
      <c r="N80" s="9">
        <f>КМС!N81+ИГС!N81+МАКС!N81</f>
        <v>0</v>
      </c>
      <c r="O80" s="10">
        <f>КМС!O81+ИГС!O81+МАКС!O81</f>
        <v>0</v>
      </c>
      <c r="P80" s="9">
        <f>КМС!P81+ИГС!P81+МАКС!P81</f>
        <v>0</v>
      </c>
      <c r="Q80" s="10">
        <f>КМС!Q81+ИГС!Q81+МАКС!Q81</f>
        <v>0</v>
      </c>
      <c r="R80" s="9">
        <f>КМС!R81+ИГС!R81+МАКС!R81</f>
        <v>0</v>
      </c>
      <c r="S80" s="10">
        <f>КМС!S81+ИГС!S81+МАКС!S81</f>
        <v>0</v>
      </c>
      <c r="T80" s="9">
        <f>КМС!T81+ИГС!T81+МАКС!T81</f>
        <v>0</v>
      </c>
    </row>
    <row r="81" spans="1:20" x14ac:dyDescent="0.25">
      <c r="A81" s="26">
        <f>1+A79</f>
        <v>63</v>
      </c>
      <c r="B81" s="49" t="s">
        <v>60</v>
      </c>
      <c r="C81" s="9">
        <f>КМС!C82+ИГС!C82+МАКС!C82</f>
        <v>752430250.70000005</v>
      </c>
      <c r="D81" s="9">
        <f>КМС!D82+ИГС!D82+МАКС!D82</f>
        <v>146419842.93000001</v>
      </c>
      <c r="E81" s="10">
        <f>КМС!E82+ИГС!E82+МАКС!E82</f>
        <v>61793</v>
      </c>
      <c r="F81" s="9">
        <f>КМС!F82+ИГС!F82+МАКС!F82</f>
        <v>13253657.68</v>
      </c>
      <c r="G81" s="10">
        <f>КМС!G82+ИГС!G82+МАКС!G82</f>
        <v>17389</v>
      </c>
      <c r="H81" s="9">
        <f>КМС!H82+ИГС!H82+МАКС!H82</f>
        <v>8671063.8599999994</v>
      </c>
      <c r="I81" s="10">
        <f>КМС!I82+ИГС!I82+МАКС!I82</f>
        <v>34699</v>
      </c>
      <c r="J81" s="9">
        <f>КМС!J82+ИГС!J82+МАКС!J82</f>
        <v>124495121.39</v>
      </c>
      <c r="K81" s="10">
        <f>КМС!K82+ИГС!K82+МАКС!K82</f>
        <v>2378</v>
      </c>
      <c r="L81" s="9">
        <f>КМС!L82+ИГС!L82+МАКС!L82</f>
        <v>49170448.439999998</v>
      </c>
      <c r="M81" s="10">
        <f>КМС!M82+ИГС!M82+МАКС!M82</f>
        <v>18509</v>
      </c>
      <c r="N81" s="9">
        <f>КМС!N82+ИГС!N82+МАКС!N82</f>
        <v>556839959.33000004</v>
      </c>
      <c r="O81" s="10">
        <f>КМС!O82+ИГС!O82+МАКС!O82</f>
        <v>0</v>
      </c>
      <c r="P81" s="9">
        <f>КМС!P82+ИГС!P82+МАКС!P82</f>
        <v>0</v>
      </c>
      <c r="Q81" s="10">
        <f>КМС!Q82+ИГС!Q82+МАКС!Q82</f>
        <v>330</v>
      </c>
      <c r="R81" s="9">
        <f>КМС!R82+ИГС!R82+МАКС!R82</f>
        <v>65934430</v>
      </c>
      <c r="S81" s="10">
        <f>КМС!S82+ИГС!S82+МАКС!S82</f>
        <v>0</v>
      </c>
      <c r="T81" s="9">
        <f>КМС!T82+ИГС!T82+МАКС!T82</f>
        <v>0</v>
      </c>
    </row>
    <row r="82" spans="1:20" x14ac:dyDescent="0.25">
      <c r="A82" s="26">
        <f t="shared" ref="A82:A90" si="4">1+A81</f>
        <v>64</v>
      </c>
      <c r="B82" s="49" t="s">
        <v>61</v>
      </c>
      <c r="C82" s="9">
        <f>КМС!C83+ИГС!C83+МАКС!C83</f>
        <v>162693824.74000001</v>
      </c>
      <c r="D82" s="9">
        <f>КМС!D83+ИГС!D83+МАКС!D83</f>
        <v>73420583.689999998</v>
      </c>
      <c r="E82" s="10">
        <f>КМС!E83+ИГС!E83+МАКС!E83</f>
        <v>68465</v>
      </c>
      <c r="F82" s="9">
        <f>КМС!F83+ИГС!F83+МАКС!F83</f>
        <v>31121827.870000001</v>
      </c>
      <c r="G82" s="10">
        <f>КМС!G83+ИГС!G83+МАКС!G83</f>
        <v>9578</v>
      </c>
      <c r="H82" s="9">
        <f>КМС!H83+ИГС!H83+МАКС!H83</f>
        <v>4173502.05</v>
      </c>
      <c r="I82" s="10">
        <f>КМС!I83+ИГС!I83+МАКС!I83</f>
        <v>37616</v>
      </c>
      <c r="J82" s="9">
        <f>КМС!J83+ИГС!J83+МАКС!J83</f>
        <v>38125253.770000003</v>
      </c>
      <c r="K82" s="10">
        <f>КМС!K83+ИГС!K83+МАКС!K83</f>
        <v>2047</v>
      </c>
      <c r="L82" s="9">
        <f>КМС!L83+ИГС!L83+МАКС!L83</f>
        <v>26717078.960000001</v>
      </c>
      <c r="M82" s="10">
        <f>КМС!M83+ИГС!M83+МАКС!M83</f>
        <v>2358</v>
      </c>
      <c r="N82" s="9">
        <f>КМС!N83+ИГС!N83+МАКС!N83</f>
        <v>62556162.090000004</v>
      </c>
      <c r="O82" s="10">
        <f>КМС!O83+ИГС!O83+МАКС!O83</f>
        <v>0</v>
      </c>
      <c r="P82" s="9">
        <f>КМС!P83+ИГС!P83+МАКС!P83</f>
        <v>0</v>
      </c>
      <c r="Q82" s="10">
        <f>КМС!Q83+ИГС!Q83+МАКС!Q83</f>
        <v>0</v>
      </c>
      <c r="R82" s="9">
        <f>КМС!R83+ИГС!R83+МАКС!R83</f>
        <v>0</v>
      </c>
      <c r="S82" s="10">
        <f>КМС!S83+ИГС!S83+МАКС!S83</f>
        <v>0</v>
      </c>
      <c r="T82" s="9">
        <f>КМС!T83+ИГС!T83+МАКС!T83</f>
        <v>0</v>
      </c>
    </row>
    <row r="83" spans="1:20" x14ac:dyDescent="0.25">
      <c r="A83" s="26">
        <f t="shared" si="4"/>
        <v>65</v>
      </c>
      <c r="B83" s="49" t="s">
        <v>62</v>
      </c>
      <c r="C83" s="9">
        <f>КМС!C84+ИГС!C84+МАКС!C84</f>
        <v>251081591.09</v>
      </c>
      <c r="D83" s="9">
        <f>КМС!D84+ИГС!D84+МАКС!D84</f>
        <v>215845862.97</v>
      </c>
      <c r="E83" s="10">
        <f>КМС!E84+ИГС!E84+МАКС!E84</f>
        <v>213077</v>
      </c>
      <c r="F83" s="9">
        <f>КМС!F84+ИГС!F84+МАКС!F84</f>
        <v>88891305.299999997</v>
      </c>
      <c r="G83" s="10">
        <f>КМС!G84+ИГС!G84+МАКС!G84</f>
        <v>45840</v>
      </c>
      <c r="H83" s="9">
        <f>КМС!H84+ИГС!H84+МАКС!H84</f>
        <v>20205175.879999999</v>
      </c>
      <c r="I83" s="10">
        <f>КМС!I84+ИГС!I84+МАКС!I84</f>
        <v>90701</v>
      </c>
      <c r="J83" s="9">
        <f>КМС!J84+ИГС!J84+МАКС!J84</f>
        <v>106749381.79000001</v>
      </c>
      <c r="K83" s="10">
        <f>КМС!K84+ИГС!K84+МАКС!K84</f>
        <v>2263</v>
      </c>
      <c r="L83" s="9">
        <f>КМС!L84+ИГС!L84+МАКС!L84</f>
        <v>19511661.600000001</v>
      </c>
      <c r="M83" s="10">
        <f>КМС!M84+ИГС!M84+МАКС!M84</f>
        <v>911</v>
      </c>
      <c r="N83" s="9">
        <f>КМС!N84+ИГС!N84+МАКС!N84</f>
        <v>15724066.52</v>
      </c>
      <c r="O83" s="10">
        <f>КМС!O84+ИГС!O84+МАКС!O84</f>
        <v>0</v>
      </c>
      <c r="P83" s="9">
        <f>КМС!P84+ИГС!P84+МАКС!P84</f>
        <v>0</v>
      </c>
      <c r="Q83" s="10">
        <f>КМС!Q84+ИГС!Q84+МАКС!Q84</f>
        <v>0</v>
      </c>
      <c r="R83" s="9">
        <f>КМС!R84+ИГС!R84+МАКС!R84</f>
        <v>0</v>
      </c>
      <c r="S83" s="10">
        <f>КМС!S84+ИГС!S84+МАКС!S84</f>
        <v>0</v>
      </c>
      <c r="T83" s="9">
        <f>КМС!T84+ИГС!T84+МАКС!T84</f>
        <v>0</v>
      </c>
    </row>
    <row r="84" spans="1:20" x14ac:dyDescent="0.25">
      <c r="A84" s="26">
        <f t="shared" si="4"/>
        <v>66</v>
      </c>
      <c r="B84" s="49" t="s">
        <v>63</v>
      </c>
      <c r="C84" s="9">
        <f>КМС!C85+ИГС!C85+МАКС!C85</f>
        <v>19586506.550000001</v>
      </c>
      <c r="D84" s="9">
        <f>КМС!D85+ИГС!D85+МАКС!D85</f>
        <v>19586506.550000001</v>
      </c>
      <c r="E84" s="10">
        <f>КМС!E85+ИГС!E85+МАКС!E85</f>
        <v>14278</v>
      </c>
      <c r="F84" s="9">
        <f>КМС!F85+ИГС!F85+МАКС!F85</f>
        <v>4355446.8</v>
      </c>
      <c r="G84" s="10">
        <f>КМС!G85+ИГС!G85+МАКС!G85</f>
        <v>2694</v>
      </c>
      <c r="H84" s="9">
        <f>КМС!H85+ИГС!H85+МАКС!H85</f>
        <v>1369656.54</v>
      </c>
      <c r="I84" s="10">
        <f>КМС!I85+ИГС!I85+МАКС!I85</f>
        <v>14434</v>
      </c>
      <c r="J84" s="9">
        <f>КМС!J85+ИГС!J85+МАКС!J85</f>
        <v>13861403.210000001</v>
      </c>
      <c r="K84" s="10">
        <f>КМС!K85+ИГС!K85+МАКС!K85</f>
        <v>0</v>
      </c>
      <c r="L84" s="9">
        <f>КМС!L85+ИГС!L85+МАКС!L85</f>
        <v>0</v>
      </c>
      <c r="M84" s="10">
        <f>КМС!M85+ИГС!M85+МАКС!M85</f>
        <v>0</v>
      </c>
      <c r="N84" s="9">
        <f>КМС!N85+ИГС!N85+МАКС!N85</f>
        <v>0</v>
      </c>
      <c r="O84" s="10">
        <f>КМС!O85+ИГС!O85+МАКС!O85</f>
        <v>0</v>
      </c>
      <c r="P84" s="9">
        <f>КМС!P85+ИГС!P85+МАКС!P85</f>
        <v>0</v>
      </c>
      <c r="Q84" s="10">
        <f>КМС!Q85+ИГС!Q85+МАКС!Q85</f>
        <v>0</v>
      </c>
      <c r="R84" s="9">
        <f>КМС!R85+ИГС!R85+МАКС!R85</f>
        <v>0</v>
      </c>
      <c r="S84" s="10">
        <f>КМС!S85+ИГС!S85+МАКС!S85</f>
        <v>0</v>
      </c>
      <c r="T84" s="9">
        <f>КМС!T85+ИГС!T85+МАКС!T85</f>
        <v>0</v>
      </c>
    </row>
    <row r="85" spans="1:20" x14ac:dyDescent="0.25">
      <c r="A85" s="26">
        <f t="shared" si="4"/>
        <v>67</v>
      </c>
      <c r="B85" s="27" t="s">
        <v>64</v>
      </c>
      <c r="C85" s="9">
        <f>КМС!C86+ИГС!C86+МАКС!C86</f>
        <v>120991409.89</v>
      </c>
      <c r="D85" s="9">
        <f>КМС!D86+ИГС!D86+МАКС!D86</f>
        <v>0</v>
      </c>
      <c r="E85" s="10">
        <f>КМС!E86+ИГС!E86+МАКС!E86</f>
        <v>0</v>
      </c>
      <c r="F85" s="9">
        <f>КМС!F86+ИГС!F86+МАКС!F86</f>
        <v>0</v>
      </c>
      <c r="G85" s="10">
        <f>КМС!G86+ИГС!G86+МАКС!G86</f>
        <v>0</v>
      </c>
      <c r="H85" s="9">
        <f>КМС!H86+ИГС!H86+МАКС!H86</f>
        <v>0</v>
      </c>
      <c r="I85" s="10">
        <f>КМС!I86+ИГС!I86+МАКС!I86</f>
        <v>0</v>
      </c>
      <c r="J85" s="9">
        <f>КМС!J86+ИГС!J86+МАКС!J86</f>
        <v>0</v>
      </c>
      <c r="K85" s="10">
        <f>КМС!K86+ИГС!K86+МАКС!K86</f>
        <v>0</v>
      </c>
      <c r="L85" s="9">
        <f>КМС!L86+ИГС!L86+МАКС!L86</f>
        <v>0</v>
      </c>
      <c r="M85" s="10">
        <f>КМС!M86+ИГС!M86+МАКС!M86</f>
        <v>0</v>
      </c>
      <c r="N85" s="9">
        <f>КМС!N86+ИГС!N86+МАКС!N86</f>
        <v>0</v>
      </c>
      <c r="O85" s="10">
        <f>КМС!O86+ИГС!O86+МАКС!O86</f>
        <v>0</v>
      </c>
      <c r="P85" s="9">
        <f>КМС!P86+ИГС!P86+МАКС!P86</f>
        <v>0</v>
      </c>
      <c r="Q85" s="10">
        <f>КМС!Q86+ИГС!Q86+МАКС!Q86</f>
        <v>0</v>
      </c>
      <c r="R85" s="9">
        <f>КМС!R86+ИГС!R86+МАКС!R86</f>
        <v>0</v>
      </c>
      <c r="S85" s="10">
        <f>КМС!S86+ИГС!S86+МАКС!S86</f>
        <v>48509</v>
      </c>
      <c r="T85" s="9">
        <f>КМС!T86+ИГС!T86+МАКС!T86</f>
        <v>120991409.89</v>
      </c>
    </row>
    <row r="86" spans="1:20" x14ac:dyDescent="0.25">
      <c r="A86" s="26">
        <f t="shared" si="4"/>
        <v>68</v>
      </c>
      <c r="B86" s="49" t="s">
        <v>65</v>
      </c>
      <c r="C86" s="9">
        <f>КМС!C87+ИГС!C87+МАКС!C87</f>
        <v>11773082.07</v>
      </c>
      <c r="D86" s="9">
        <f>КМС!D87+ИГС!D87+МАКС!D87</f>
        <v>2800672.47</v>
      </c>
      <c r="E86" s="10">
        <f>КМС!E87+ИГС!E87+МАКС!E87</f>
        <v>7934</v>
      </c>
      <c r="F86" s="9">
        <f>КМС!F87+ИГС!F87+МАКС!F87</f>
        <v>1375845.11</v>
      </c>
      <c r="G86" s="10">
        <f>КМС!G87+ИГС!G87+МАКС!G87</f>
        <v>0</v>
      </c>
      <c r="H86" s="9">
        <f>КМС!H87+ИГС!H87+МАКС!H87</f>
        <v>0</v>
      </c>
      <c r="I86" s="10">
        <f>КМС!I87+ИГС!I87+МАКС!I87</f>
        <v>3784</v>
      </c>
      <c r="J86" s="9">
        <f>КМС!J87+ИГС!J87+МАКС!J87</f>
        <v>1424827.36</v>
      </c>
      <c r="K86" s="10">
        <f>КМС!K87+ИГС!K87+МАКС!K87</f>
        <v>444</v>
      </c>
      <c r="L86" s="9">
        <f>КМС!L87+ИГС!L87+МАКС!L87</f>
        <v>8972409.5999999996</v>
      </c>
      <c r="M86" s="10">
        <f>КМС!M87+ИГС!M87+МАКС!M87</f>
        <v>0</v>
      </c>
      <c r="N86" s="9">
        <f>КМС!N87+ИГС!N87+МАКС!N87</f>
        <v>0</v>
      </c>
      <c r="O86" s="10">
        <f>КМС!O87+ИГС!O87+МАКС!O87</f>
        <v>0</v>
      </c>
      <c r="P86" s="9">
        <f>КМС!P87+ИГС!P87+МАКС!P87</f>
        <v>0</v>
      </c>
      <c r="Q86" s="10">
        <f>КМС!Q87+ИГС!Q87+МАКС!Q87</f>
        <v>0</v>
      </c>
      <c r="R86" s="9">
        <f>КМС!R87+ИГС!R87+МАКС!R87</f>
        <v>0</v>
      </c>
      <c r="S86" s="10">
        <f>КМС!S87+ИГС!S87+МАКС!S87</f>
        <v>0</v>
      </c>
      <c r="T86" s="9">
        <f>КМС!T87+ИГС!T87+МАКС!T87</f>
        <v>0</v>
      </c>
    </row>
    <row r="87" spans="1:20" x14ac:dyDescent="0.25">
      <c r="A87" s="26">
        <f t="shared" si="4"/>
        <v>69</v>
      </c>
      <c r="B87" s="49" t="s">
        <v>66</v>
      </c>
      <c r="C87" s="9">
        <f>КМС!C88+ИГС!C88+МАКС!C88</f>
        <v>103034123.98999999</v>
      </c>
      <c r="D87" s="9">
        <f>КМС!D88+ИГС!D88+МАКС!D88</f>
        <v>67226762.379999995</v>
      </c>
      <c r="E87" s="10">
        <f>КМС!E88+ИГС!E88+МАКС!E88</f>
        <v>52507</v>
      </c>
      <c r="F87" s="9">
        <f>КМС!F88+ИГС!F88+МАКС!F88</f>
        <v>23630961.260000002</v>
      </c>
      <c r="G87" s="10">
        <f>КМС!G88+ИГС!G88+МАКС!G88</f>
        <v>20926</v>
      </c>
      <c r="H87" s="9">
        <f>КМС!H88+ИГС!H88+МАКС!H88</f>
        <v>8991255.25</v>
      </c>
      <c r="I87" s="10">
        <f>КМС!I88+ИГС!I88+МАКС!I88</f>
        <v>27259</v>
      </c>
      <c r="J87" s="9">
        <f>КМС!J88+ИГС!J88+МАКС!J88</f>
        <v>34604545.869999997</v>
      </c>
      <c r="K87" s="10">
        <f>КМС!K88+ИГС!K88+МАКС!K88</f>
        <v>2038</v>
      </c>
      <c r="L87" s="9">
        <f>КМС!L88+ИГС!L88+МАКС!L88</f>
        <v>21947333.940000001</v>
      </c>
      <c r="M87" s="10">
        <f>КМС!M88+ИГС!M88+МАКС!M88</f>
        <v>737</v>
      </c>
      <c r="N87" s="9">
        <f>КМС!N88+ИГС!N88+МАКС!N88</f>
        <v>13860027.67</v>
      </c>
      <c r="O87" s="10">
        <f>КМС!O88+ИГС!O88+МАКС!O88</f>
        <v>0</v>
      </c>
      <c r="P87" s="9">
        <f>КМС!P88+ИГС!P88+МАКС!P88</f>
        <v>0</v>
      </c>
      <c r="Q87" s="10">
        <f>КМС!Q88+ИГС!Q88+МАКС!Q88</f>
        <v>0</v>
      </c>
      <c r="R87" s="9">
        <f>КМС!R88+ИГС!R88+МАКС!R88</f>
        <v>0</v>
      </c>
      <c r="S87" s="10">
        <f>КМС!S88+ИГС!S88+МАКС!S88</f>
        <v>0</v>
      </c>
      <c r="T87" s="9">
        <f>КМС!T88+ИГС!T88+МАКС!T88</f>
        <v>0</v>
      </c>
    </row>
    <row r="88" spans="1:20" x14ac:dyDescent="0.25">
      <c r="A88" s="26">
        <f t="shared" si="4"/>
        <v>70</v>
      </c>
      <c r="B88" s="49" t="s">
        <v>67</v>
      </c>
      <c r="C88" s="9">
        <f>КМС!C89+ИГС!C89+МАКС!C89</f>
        <v>270623452.88</v>
      </c>
      <c r="D88" s="9">
        <f>КМС!D89+ИГС!D89+МАКС!D89</f>
        <v>10529814.01</v>
      </c>
      <c r="E88" s="10">
        <f>КМС!E89+ИГС!E89+МАКС!E89</f>
        <v>1110</v>
      </c>
      <c r="F88" s="9">
        <f>КМС!F89+ИГС!F89+МАКС!F89</f>
        <v>338601.07</v>
      </c>
      <c r="G88" s="10">
        <f>КМС!G89+ИГС!G89+МАКС!G89</f>
        <v>1764</v>
      </c>
      <c r="H88" s="9">
        <f>КМС!H89+ИГС!H89+МАКС!H89</f>
        <v>809085.18</v>
      </c>
      <c r="I88" s="10">
        <f>КМС!I89+ИГС!I89+МАКС!I89</f>
        <v>489</v>
      </c>
      <c r="J88" s="9">
        <f>КМС!J89+ИГС!J89+МАКС!J89</f>
        <v>9382127.7599999998</v>
      </c>
      <c r="K88" s="10">
        <f>КМС!K89+ИГС!K89+МАКС!K89</f>
        <v>592</v>
      </c>
      <c r="L88" s="9">
        <f>КМС!L89+ИГС!L89+МАКС!L89</f>
        <v>37399154.759999998</v>
      </c>
      <c r="M88" s="10">
        <f>КМС!M89+ИГС!M89+МАКС!M89</f>
        <v>2543</v>
      </c>
      <c r="N88" s="9">
        <f>КМС!N89+ИГС!N89+МАКС!N89</f>
        <v>222694484.11000001</v>
      </c>
      <c r="O88" s="10">
        <f>КМС!O89+ИГС!O89+МАКС!O89</f>
        <v>0</v>
      </c>
      <c r="P88" s="9">
        <f>КМС!P89+ИГС!P89+МАКС!P89</f>
        <v>0</v>
      </c>
      <c r="Q88" s="10">
        <f>КМС!Q89+ИГС!Q89+МАКС!Q89</f>
        <v>661</v>
      </c>
      <c r="R88" s="9">
        <f>КМС!R89+ИГС!R89+МАКС!R89</f>
        <v>125432902</v>
      </c>
      <c r="S88" s="10">
        <f>КМС!S89+ИГС!S89+МАКС!S89</f>
        <v>0</v>
      </c>
      <c r="T88" s="9">
        <f>КМС!T89+ИГС!T89+МАКС!T89</f>
        <v>0</v>
      </c>
    </row>
    <row r="89" spans="1:20" x14ac:dyDescent="0.25">
      <c r="A89" s="26">
        <f t="shared" si="4"/>
        <v>71</v>
      </c>
      <c r="B89" s="49" t="s">
        <v>68</v>
      </c>
      <c r="C89" s="9">
        <f>КМС!C90+ИГС!C90+МАКС!C90</f>
        <v>27442875.879999999</v>
      </c>
      <c r="D89" s="9">
        <f>КМС!D90+ИГС!D90+МАКС!D90</f>
        <v>0</v>
      </c>
      <c r="E89" s="10">
        <f>КМС!E90+ИГС!E90+МАКС!E90</f>
        <v>0</v>
      </c>
      <c r="F89" s="9">
        <f>КМС!F90+ИГС!F90+МАКС!F90</f>
        <v>0</v>
      </c>
      <c r="G89" s="10">
        <f>КМС!G90+ИГС!G90+МАКС!G90</f>
        <v>0</v>
      </c>
      <c r="H89" s="9">
        <f>КМС!H90+ИГС!H90+МАКС!H90</f>
        <v>0</v>
      </c>
      <c r="I89" s="10">
        <f>КМС!I90+ИГС!I90+МАКС!I90</f>
        <v>0</v>
      </c>
      <c r="J89" s="9">
        <f>КМС!J90+ИГС!J90+МАКС!J90</f>
        <v>0</v>
      </c>
      <c r="K89" s="10">
        <f>КМС!K90+ИГС!K90+МАКС!K90</f>
        <v>444</v>
      </c>
      <c r="L89" s="9">
        <f>КМС!L90+ИГС!L90+МАКС!L90</f>
        <v>17738403.84</v>
      </c>
      <c r="M89" s="10">
        <f>КМС!M90+ИГС!M90+МАКС!M90</f>
        <v>163</v>
      </c>
      <c r="N89" s="9">
        <f>КМС!N90+ИГС!N90+МАКС!N90</f>
        <v>9704472.0399999991</v>
      </c>
      <c r="O89" s="10">
        <f>КМС!O90+ИГС!O90+МАКС!O90</f>
        <v>0</v>
      </c>
      <c r="P89" s="9">
        <f>КМС!P90+ИГС!P90+МАКС!P90</f>
        <v>0</v>
      </c>
      <c r="Q89" s="10">
        <f>КМС!Q90+ИГС!Q90+МАКС!Q90</f>
        <v>82</v>
      </c>
      <c r="R89" s="9">
        <f>КМС!R90+ИГС!R90+МАКС!R90</f>
        <v>5653654</v>
      </c>
      <c r="S89" s="10">
        <f>КМС!S90+ИГС!S90+МАКС!S90</f>
        <v>0</v>
      </c>
      <c r="T89" s="9">
        <f>КМС!T90+ИГС!T90+МАКС!T90</f>
        <v>0</v>
      </c>
    </row>
    <row r="90" spans="1:20" x14ac:dyDescent="0.25">
      <c r="A90" s="26">
        <f t="shared" si="4"/>
        <v>72</v>
      </c>
      <c r="B90" s="49" t="s">
        <v>147</v>
      </c>
      <c r="C90" s="9">
        <f>КМС!C91+ИГС!C91+МАКС!C91</f>
        <v>23714.560000000001</v>
      </c>
      <c r="D90" s="9">
        <f>КМС!D91+ИГС!D91+МАКС!D91</f>
        <v>23714.560000000001</v>
      </c>
      <c r="E90" s="10">
        <f>КМС!E91+ИГС!E91+МАКС!E91</f>
        <v>51</v>
      </c>
      <c r="F90" s="9">
        <f>КМС!F91+ИГС!F91+МАКС!F91</f>
        <v>8711.31</v>
      </c>
      <c r="G90" s="10">
        <f>КМС!G91+ИГС!G91+МАКС!G91</f>
        <v>0</v>
      </c>
      <c r="H90" s="9">
        <f>КМС!H91+ИГС!H91+МАКС!H91</f>
        <v>0</v>
      </c>
      <c r="I90" s="10">
        <f>КМС!I91+ИГС!I91+МАКС!I91</f>
        <v>25</v>
      </c>
      <c r="J90" s="9">
        <f>КМС!J91+ИГС!J91+МАКС!J91</f>
        <v>15003.25</v>
      </c>
      <c r="K90" s="10">
        <f>КМС!K91+ИГС!K91+МАКС!K91</f>
        <v>0</v>
      </c>
      <c r="L90" s="9">
        <f>КМС!L91+ИГС!L91+МАКС!L91</f>
        <v>0</v>
      </c>
      <c r="M90" s="10">
        <f>КМС!M91+ИГС!M91+МАКС!M91</f>
        <v>0</v>
      </c>
      <c r="N90" s="9">
        <f>КМС!N91+ИГС!N91+МАКС!N91</f>
        <v>0</v>
      </c>
      <c r="O90" s="10">
        <f>КМС!O91+ИГС!O91+МАКС!O91</f>
        <v>0</v>
      </c>
      <c r="P90" s="9">
        <f>КМС!P91+ИГС!P91+МАКС!P91</f>
        <v>0</v>
      </c>
      <c r="Q90" s="10">
        <f>КМС!Q91+ИГС!Q91+МАКС!Q91</f>
        <v>0</v>
      </c>
      <c r="R90" s="9">
        <f>КМС!R91+ИГС!R91+МАКС!R91</f>
        <v>0</v>
      </c>
      <c r="S90" s="10">
        <f>КМС!S91+ИГС!S91+МАКС!S91</f>
        <v>0</v>
      </c>
      <c r="T90" s="9">
        <f>КМС!T91+ИГС!T91+МАКС!T91</f>
        <v>0</v>
      </c>
    </row>
    <row r="91" spans="1:20" x14ac:dyDescent="0.25">
      <c r="A91" s="26"/>
      <c r="B91" s="48" t="s">
        <v>69</v>
      </c>
      <c r="C91" s="9">
        <f>КМС!C92+ИГС!C92+МАКС!C92</f>
        <v>0</v>
      </c>
      <c r="D91" s="9">
        <f>КМС!D92+ИГС!D92+МАКС!D92</f>
        <v>0</v>
      </c>
      <c r="E91" s="10">
        <f>КМС!E92+ИГС!E92+МАКС!E92</f>
        <v>0</v>
      </c>
      <c r="F91" s="9">
        <f>КМС!F92+ИГС!F92+МАКС!F92</f>
        <v>0</v>
      </c>
      <c r="G91" s="10">
        <f>КМС!G92+ИГС!G92+МАКС!G92</f>
        <v>0</v>
      </c>
      <c r="H91" s="9">
        <f>КМС!H92+ИГС!H92+МАКС!H92</f>
        <v>0</v>
      </c>
      <c r="I91" s="10">
        <f>КМС!I92+ИГС!I92+МАКС!I92</f>
        <v>0</v>
      </c>
      <c r="J91" s="9">
        <f>КМС!J92+ИГС!J92+МАКС!J92</f>
        <v>0</v>
      </c>
      <c r="K91" s="10">
        <f>КМС!K92+ИГС!K92+МАКС!K92</f>
        <v>0</v>
      </c>
      <c r="L91" s="9">
        <f>КМС!L92+ИГС!L92+МАКС!L92</f>
        <v>0</v>
      </c>
      <c r="M91" s="10">
        <f>КМС!M92+ИГС!M92+МАКС!M92</f>
        <v>0</v>
      </c>
      <c r="N91" s="9">
        <f>КМС!N92+ИГС!N92+МАКС!N92</f>
        <v>0</v>
      </c>
      <c r="O91" s="10">
        <f>КМС!O92+ИГС!O92+МАКС!O92</f>
        <v>0</v>
      </c>
      <c r="P91" s="9">
        <f>КМС!P92+ИГС!P92+МАКС!P92</f>
        <v>0</v>
      </c>
      <c r="Q91" s="10">
        <f>КМС!Q92+ИГС!Q92+МАКС!Q92</f>
        <v>0</v>
      </c>
      <c r="R91" s="9">
        <f>КМС!R92+ИГС!R92+МАКС!R92</f>
        <v>0</v>
      </c>
      <c r="S91" s="10">
        <f>КМС!S92+ИГС!S92+МАКС!S92</f>
        <v>0</v>
      </c>
      <c r="T91" s="9">
        <f>КМС!T92+ИГС!T92+МАКС!T92</f>
        <v>0</v>
      </c>
    </row>
    <row r="92" spans="1:20" x14ac:dyDescent="0.25">
      <c r="A92" s="26">
        <f>1+A90</f>
        <v>73</v>
      </c>
      <c r="B92" s="27" t="s">
        <v>70</v>
      </c>
      <c r="C92" s="9">
        <f>КМС!C93+ИГС!C93+МАКС!C93</f>
        <v>274804733.63999999</v>
      </c>
      <c r="D92" s="9">
        <f>КМС!D93+ИГС!D93+МАКС!D93</f>
        <v>107057168.20999999</v>
      </c>
      <c r="E92" s="10">
        <f>КМС!E93+ИГС!E93+МАКС!E93</f>
        <v>101715</v>
      </c>
      <c r="F92" s="9">
        <f>КМС!F93+ИГС!F93+МАКС!F93</f>
        <v>35870503.270000003</v>
      </c>
      <c r="G92" s="10">
        <f>КМС!G93+ИГС!G93+МАКС!G93</f>
        <v>41883</v>
      </c>
      <c r="H92" s="9">
        <f>КМС!H93+ИГС!H93+МАКС!H93</f>
        <v>18101636.09</v>
      </c>
      <c r="I92" s="10">
        <f>КМС!I93+ИГС!I93+МАКС!I93</f>
        <v>64653</v>
      </c>
      <c r="J92" s="9">
        <f>КМС!J93+ИГС!J93+МАКС!J93</f>
        <v>53085028.850000001</v>
      </c>
      <c r="K92" s="10">
        <f>КМС!K93+ИГС!K93+МАКС!K93</f>
        <v>1536</v>
      </c>
      <c r="L92" s="9">
        <f>КМС!L93+ИГС!L93+МАКС!L93</f>
        <v>14226221.52</v>
      </c>
      <c r="M92" s="10">
        <f>КМС!M93+ИГС!M93+МАКС!M93</f>
        <v>6474</v>
      </c>
      <c r="N92" s="9">
        <f>КМС!N93+ИГС!N93+МАКС!N93</f>
        <v>131041045.15000001</v>
      </c>
      <c r="O92" s="10">
        <f>КМС!O93+ИГС!O93+МАКС!O93</f>
        <v>0</v>
      </c>
      <c r="P92" s="9">
        <f>КМС!P93+ИГС!P93+МАКС!P93</f>
        <v>0</v>
      </c>
      <c r="Q92" s="10">
        <f>КМС!Q93+ИГС!Q93+МАКС!Q93</f>
        <v>0</v>
      </c>
      <c r="R92" s="9">
        <f>КМС!R93+ИГС!R93+МАКС!R93</f>
        <v>0</v>
      </c>
      <c r="S92" s="10">
        <f>КМС!S93+ИГС!S93+МАКС!S93</f>
        <v>16020</v>
      </c>
      <c r="T92" s="9">
        <f>КМС!T93+ИГС!T93+МАКС!T93</f>
        <v>22480298.760000002</v>
      </c>
    </row>
    <row r="93" spans="1:20" x14ac:dyDescent="0.25">
      <c r="A93" s="26">
        <f>1+A92</f>
        <v>74</v>
      </c>
      <c r="B93" s="49" t="s">
        <v>71</v>
      </c>
      <c r="C93" s="9">
        <f>КМС!C94+ИГС!C94+МАКС!C94</f>
        <v>13026706.970000001</v>
      </c>
      <c r="D93" s="9">
        <f>КМС!D94+ИГС!D94+МАКС!D94</f>
        <v>13026706.970000001</v>
      </c>
      <c r="E93" s="10">
        <f>КМС!E94+ИГС!E94+МАКС!E94</f>
        <v>8530</v>
      </c>
      <c r="F93" s="9">
        <f>КМС!F94+ИГС!F94+МАКС!F94</f>
        <v>2602042.37</v>
      </c>
      <c r="G93" s="10">
        <f>КМС!G94+ИГС!G94+МАКС!G94</f>
        <v>3240</v>
      </c>
      <c r="H93" s="9">
        <f>КМС!H94+ИГС!H94+МАКС!H94</f>
        <v>1647248.4</v>
      </c>
      <c r="I93" s="10">
        <f>КМС!I94+ИГС!I94+МАКС!I94</f>
        <v>9140</v>
      </c>
      <c r="J93" s="9">
        <f>КМС!J94+ИГС!J94+МАКС!J94</f>
        <v>8777416.1999999993</v>
      </c>
      <c r="K93" s="10">
        <f>КМС!K94+ИГС!K94+МАКС!K94</f>
        <v>0</v>
      </c>
      <c r="L93" s="9">
        <f>КМС!L94+ИГС!L94+МАКС!L94</f>
        <v>0</v>
      </c>
      <c r="M93" s="10">
        <f>КМС!M94+ИГС!M94+МАКС!M94</f>
        <v>0</v>
      </c>
      <c r="N93" s="9">
        <f>КМС!N94+ИГС!N94+МАКС!N94</f>
        <v>0</v>
      </c>
      <c r="O93" s="10">
        <f>КМС!O94+ИГС!O94+МАКС!O94</f>
        <v>0</v>
      </c>
      <c r="P93" s="9">
        <f>КМС!P94+ИГС!P94+МАКС!P94</f>
        <v>0</v>
      </c>
      <c r="Q93" s="10">
        <f>КМС!Q94+ИГС!Q94+МАКС!Q94</f>
        <v>0</v>
      </c>
      <c r="R93" s="9">
        <f>КМС!R94+ИГС!R94+МАКС!R94</f>
        <v>0</v>
      </c>
      <c r="S93" s="10">
        <f>КМС!S94+ИГС!S94+МАКС!S94</f>
        <v>0</v>
      </c>
      <c r="T93" s="9">
        <f>КМС!T94+ИГС!T94+МАКС!T94</f>
        <v>0</v>
      </c>
    </row>
    <row r="94" spans="1:20" x14ac:dyDescent="0.25">
      <c r="A94" s="26">
        <f>1+A93</f>
        <v>75</v>
      </c>
      <c r="B94" s="27" t="s">
        <v>72</v>
      </c>
      <c r="C94" s="9">
        <f>КМС!C95+ИГС!C95+МАКС!C95</f>
        <v>0</v>
      </c>
      <c r="D94" s="9">
        <f>КМС!D95+ИГС!D95+МАКС!D95</f>
        <v>0</v>
      </c>
      <c r="E94" s="10">
        <f>КМС!E95+ИГС!E95+МАКС!E95</f>
        <v>0</v>
      </c>
      <c r="F94" s="9">
        <f>КМС!F95+ИГС!F95+МАКС!F95</f>
        <v>0</v>
      </c>
      <c r="G94" s="10">
        <f>КМС!G95+ИГС!G95+МАКС!G95</f>
        <v>0</v>
      </c>
      <c r="H94" s="9">
        <f>КМС!H95+ИГС!H95+МАКС!H95</f>
        <v>0</v>
      </c>
      <c r="I94" s="10">
        <f>КМС!I95+ИГС!I95+МАКС!I95</f>
        <v>0</v>
      </c>
      <c r="J94" s="9">
        <f>КМС!J95+ИГС!J95+МАКС!J95</f>
        <v>0</v>
      </c>
      <c r="K94" s="10">
        <f>КМС!K95+ИГС!K95+МАКС!K95</f>
        <v>0</v>
      </c>
      <c r="L94" s="9">
        <f>КМС!L95+ИГС!L95+МАКС!L95</f>
        <v>0</v>
      </c>
      <c r="M94" s="10">
        <f>КМС!M95+ИГС!M95+МАКС!M95</f>
        <v>0</v>
      </c>
      <c r="N94" s="9">
        <f>КМС!N95+ИГС!N95+МАКС!N95</f>
        <v>0</v>
      </c>
      <c r="O94" s="10">
        <f>КМС!O95+ИГС!O95+МАКС!O95</f>
        <v>0</v>
      </c>
      <c r="P94" s="9">
        <f>КМС!P95+ИГС!P95+МАКС!P95</f>
        <v>0</v>
      </c>
      <c r="Q94" s="10">
        <f>КМС!Q95+ИГС!Q95+МАКС!Q95</f>
        <v>0</v>
      </c>
      <c r="R94" s="9">
        <f>КМС!R95+ИГС!R95+МАКС!R95</f>
        <v>0</v>
      </c>
      <c r="S94" s="10">
        <f>КМС!S95+ИГС!S95+МАКС!S95</f>
        <v>0</v>
      </c>
      <c r="T94" s="9">
        <f>КМС!T95+ИГС!T95+МАКС!T95</f>
        <v>0</v>
      </c>
    </row>
    <row r="95" spans="1:20" x14ac:dyDescent="0.25">
      <c r="A95" s="26"/>
      <c r="B95" s="48" t="s">
        <v>73</v>
      </c>
      <c r="C95" s="9">
        <f>КМС!C96+ИГС!C96+МАКС!C96</f>
        <v>0</v>
      </c>
      <c r="D95" s="9">
        <f>КМС!D96+ИГС!D96+МАКС!D96</f>
        <v>0</v>
      </c>
      <c r="E95" s="10">
        <f>КМС!E96+ИГС!E96+МАКС!E96</f>
        <v>0</v>
      </c>
      <c r="F95" s="9">
        <f>КМС!F96+ИГС!F96+МАКС!F96</f>
        <v>0</v>
      </c>
      <c r="G95" s="10">
        <f>КМС!G96+ИГС!G96+МАКС!G96</f>
        <v>0</v>
      </c>
      <c r="H95" s="9">
        <f>КМС!H96+ИГС!H96+МАКС!H96</f>
        <v>0</v>
      </c>
      <c r="I95" s="10">
        <f>КМС!I96+ИГС!I96+МАКС!I96</f>
        <v>0</v>
      </c>
      <c r="J95" s="9">
        <f>КМС!J96+ИГС!J96+МАКС!J96</f>
        <v>0</v>
      </c>
      <c r="K95" s="10">
        <f>КМС!K96+ИГС!K96+МАКС!K96</f>
        <v>0</v>
      </c>
      <c r="L95" s="9">
        <f>КМС!L96+ИГС!L96+МАКС!L96</f>
        <v>0</v>
      </c>
      <c r="M95" s="10">
        <f>КМС!M96+ИГС!M96+МАКС!M96</f>
        <v>0</v>
      </c>
      <c r="N95" s="9">
        <f>КМС!N96+ИГС!N96+МАКС!N96</f>
        <v>0</v>
      </c>
      <c r="O95" s="10">
        <f>КМС!O96+ИГС!O96+МАКС!O96</f>
        <v>0</v>
      </c>
      <c r="P95" s="9">
        <f>КМС!P96+ИГС!P96+МАКС!P96</f>
        <v>0</v>
      </c>
      <c r="Q95" s="10">
        <f>КМС!Q96+ИГС!Q96+МАКС!Q96</f>
        <v>0</v>
      </c>
      <c r="R95" s="9">
        <f>КМС!R96+ИГС!R96+МАКС!R96</f>
        <v>0</v>
      </c>
      <c r="S95" s="10">
        <f>КМС!S96+ИГС!S96+МАКС!S96</f>
        <v>0</v>
      </c>
      <c r="T95" s="9">
        <f>КМС!T96+ИГС!T96+МАКС!T96</f>
        <v>0</v>
      </c>
    </row>
    <row r="96" spans="1:20" x14ac:dyDescent="0.25">
      <c r="A96" s="26">
        <f>1+A94</f>
        <v>76</v>
      </c>
      <c r="B96" s="49" t="s">
        <v>74</v>
      </c>
      <c r="C96" s="9">
        <f>КМС!C97+ИГС!C97+МАКС!C97</f>
        <v>221480928.34</v>
      </c>
      <c r="D96" s="9">
        <f>КМС!D97+ИГС!D97+МАКС!D97</f>
        <v>122275316.37</v>
      </c>
      <c r="E96" s="10">
        <f>КМС!E97+ИГС!E97+МАКС!E97</f>
        <v>72782</v>
      </c>
      <c r="F96" s="9">
        <f>КМС!F97+ИГС!F97+МАКС!F97</f>
        <v>38624164.909999996</v>
      </c>
      <c r="G96" s="10">
        <f>КМС!G97+ИГС!G97+МАКС!G97</f>
        <v>19272</v>
      </c>
      <c r="H96" s="9">
        <f>КМС!H97+ИГС!H97+МАКС!H97</f>
        <v>8550406.0800000001</v>
      </c>
      <c r="I96" s="10">
        <f>КМС!I97+ИГС!I97+МАКС!I97</f>
        <v>44038</v>
      </c>
      <c r="J96" s="9">
        <f>КМС!J97+ИГС!J97+МАКС!J97</f>
        <v>75100745.379999995</v>
      </c>
      <c r="K96" s="10">
        <f>КМС!K97+ИГС!K97+МАКС!K97</f>
        <v>1508</v>
      </c>
      <c r="L96" s="9">
        <f>КМС!L97+ИГС!L97+МАКС!L97</f>
        <v>16619298.720000001</v>
      </c>
      <c r="M96" s="10">
        <f>КМС!M97+ИГС!M97+МАКС!M97</f>
        <v>3576</v>
      </c>
      <c r="N96" s="9">
        <f>КМС!N97+ИГС!N97+МАКС!N97</f>
        <v>57681434.280000001</v>
      </c>
      <c r="O96" s="10">
        <f>КМС!O97+ИГС!O97+МАКС!O97</f>
        <v>0</v>
      </c>
      <c r="P96" s="9">
        <f>КМС!P97+ИГС!P97+МАКС!P97</f>
        <v>0</v>
      </c>
      <c r="Q96" s="10">
        <f>КМС!Q97+ИГС!Q97+МАКС!Q97</f>
        <v>0</v>
      </c>
      <c r="R96" s="9">
        <f>КМС!R97+ИГС!R97+МАКС!R97</f>
        <v>0</v>
      </c>
      <c r="S96" s="10">
        <f>КМС!S97+ИГС!S97+МАКС!S97</f>
        <v>10016</v>
      </c>
      <c r="T96" s="9">
        <f>КМС!T97+ИГС!T97+МАКС!T97</f>
        <v>24904878.969999999</v>
      </c>
    </row>
    <row r="97" spans="1:20" x14ac:dyDescent="0.25">
      <c r="A97" s="26"/>
      <c r="B97" s="48" t="s">
        <v>75</v>
      </c>
      <c r="C97" s="9">
        <f>КМС!C98+ИГС!C98+МАКС!C98</f>
        <v>0</v>
      </c>
      <c r="D97" s="9">
        <f>КМС!D98+ИГС!D98+МАКС!D98</f>
        <v>0</v>
      </c>
      <c r="E97" s="10">
        <f>КМС!E98+ИГС!E98+МАКС!E98</f>
        <v>0</v>
      </c>
      <c r="F97" s="9">
        <f>КМС!F98+ИГС!F98+МАКС!F98</f>
        <v>0</v>
      </c>
      <c r="G97" s="10">
        <f>КМС!G98+ИГС!G98+МАКС!G98</f>
        <v>0</v>
      </c>
      <c r="H97" s="9">
        <f>КМС!H98+ИГС!H98+МАКС!H98</f>
        <v>0</v>
      </c>
      <c r="I97" s="10">
        <f>КМС!I98+ИГС!I98+МАКС!I98</f>
        <v>0</v>
      </c>
      <c r="J97" s="9">
        <f>КМС!J98+ИГС!J98+МАКС!J98</f>
        <v>0</v>
      </c>
      <c r="K97" s="10">
        <f>КМС!K98+ИГС!K98+МАКС!K98</f>
        <v>0</v>
      </c>
      <c r="L97" s="9">
        <f>КМС!L98+ИГС!L98+МАКС!L98</f>
        <v>0</v>
      </c>
      <c r="M97" s="10">
        <f>КМС!M98+ИГС!M98+МАКС!M98</f>
        <v>0</v>
      </c>
      <c r="N97" s="9">
        <f>КМС!N98+ИГС!N98+МАКС!N98</f>
        <v>0</v>
      </c>
      <c r="O97" s="10">
        <f>КМС!O98+ИГС!O98+МАКС!O98</f>
        <v>0</v>
      </c>
      <c r="P97" s="9">
        <f>КМС!P98+ИГС!P98+МАКС!P98</f>
        <v>0</v>
      </c>
      <c r="Q97" s="10">
        <f>КМС!Q98+ИГС!Q98+МАКС!Q98</f>
        <v>0</v>
      </c>
      <c r="R97" s="9">
        <f>КМС!R98+ИГС!R98+МАКС!R98</f>
        <v>0</v>
      </c>
      <c r="S97" s="10">
        <f>КМС!S98+ИГС!S98+МАКС!S98</f>
        <v>0</v>
      </c>
      <c r="T97" s="9">
        <f>КМС!T98+ИГС!T98+МАКС!T98</f>
        <v>0</v>
      </c>
    </row>
    <row r="98" spans="1:20" x14ac:dyDescent="0.25">
      <c r="A98" s="26">
        <f>1+A96</f>
        <v>77</v>
      </c>
      <c r="B98" s="49" t="s">
        <v>76</v>
      </c>
      <c r="C98" s="9">
        <f>КМС!C99+ИГС!C99+МАКС!C99</f>
        <v>143810724.94999999</v>
      </c>
      <c r="D98" s="9">
        <f>КМС!D99+ИГС!D99+МАКС!D99</f>
        <v>56039345.350000001</v>
      </c>
      <c r="E98" s="10">
        <f>КМС!E99+ИГС!E99+МАКС!E99</f>
        <v>28949</v>
      </c>
      <c r="F98" s="9">
        <f>КМС!F99+ИГС!F99+МАКС!F99</f>
        <v>21415856.579999998</v>
      </c>
      <c r="G98" s="10">
        <f>КМС!G99+ИГС!G99+МАКС!G99</f>
        <v>4962</v>
      </c>
      <c r="H98" s="9">
        <f>КМС!H99+ИГС!H99+МАКС!H99</f>
        <v>2403138.42</v>
      </c>
      <c r="I98" s="10">
        <f>КМС!I99+ИГС!I99+МАКС!I99</f>
        <v>18038</v>
      </c>
      <c r="J98" s="9">
        <f>КМС!J99+ИГС!J99+МАКС!J99</f>
        <v>32220350.350000001</v>
      </c>
      <c r="K98" s="10">
        <f>КМС!K99+ИГС!K99+МАКС!K99</f>
        <v>2271</v>
      </c>
      <c r="L98" s="9">
        <f>КМС!L99+ИГС!L99+МАКС!L99</f>
        <v>55733811.840000004</v>
      </c>
      <c r="M98" s="10">
        <f>КМС!M99+ИГС!M99+МАКС!M99</f>
        <v>1371</v>
      </c>
      <c r="N98" s="9">
        <f>КМС!N99+ИГС!N99+МАКС!N99</f>
        <v>32037567.760000002</v>
      </c>
      <c r="O98" s="10">
        <f>КМС!O99+ИГС!O99+МАКС!O99</f>
        <v>0</v>
      </c>
      <c r="P98" s="9">
        <f>КМС!P99+ИГС!P99+МАКС!P99</f>
        <v>0</v>
      </c>
      <c r="Q98" s="10">
        <f>КМС!Q99+ИГС!Q99+МАКС!Q99</f>
        <v>0</v>
      </c>
      <c r="R98" s="9">
        <f>КМС!R99+ИГС!R99+МАКС!R99</f>
        <v>0</v>
      </c>
      <c r="S98" s="10">
        <f>КМС!S99+ИГС!S99+МАКС!S99</f>
        <v>0</v>
      </c>
      <c r="T98" s="9">
        <f>КМС!T99+ИГС!T99+МАКС!T99</f>
        <v>0</v>
      </c>
    </row>
    <row r="99" spans="1:20" x14ac:dyDescent="0.25">
      <c r="A99" s="26">
        <f t="shared" ref="A99:A113" si="5">1+A98</f>
        <v>78</v>
      </c>
      <c r="B99" s="49" t="s">
        <v>77</v>
      </c>
      <c r="C99" s="9">
        <f>КМС!C100+ИГС!C100+МАКС!C100</f>
        <v>114014313.26000001</v>
      </c>
      <c r="D99" s="9">
        <f>КМС!D100+ИГС!D100+МАКС!D100</f>
        <v>67895036.859999999</v>
      </c>
      <c r="E99" s="10">
        <f>КМС!E100+ИГС!E100+МАКС!E100</f>
        <v>28298</v>
      </c>
      <c r="F99" s="9">
        <f>КМС!F100+ИГС!F100+МАКС!F100</f>
        <v>20756968.43</v>
      </c>
      <c r="G99" s="10">
        <f>КМС!G100+ИГС!G100+МАКС!G100</f>
        <v>5143</v>
      </c>
      <c r="H99" s="9">
        <f>КМС!H100+ИГС!H100+МАКС!H100</f>
        <v>2399466.1800000002</v>
      </c>
      <c r="I99" s="10">
        <f>КМС!I100+ИГС!I100+МАКС!I100</f>
        <v>26457</v>
      </c>
      <c r="J99" s="9">
        <f>КМС!J100+ИГС!J100+МАКС!J100</f>
        <v>44738602.25</v>
      </c>
      <c r="K99" s="10">
        <f>КМС!K100+ИГС!K100+МАКС!K100</f>
        <v>981</v>
      </c>
      <c r="L99" s="9">
        <f>КМС!L100+ИГС!L100+МАКС!L100</f>
        <v>11315716.41</v>
      </c>
      <c r="M99" s="10">
        <f>КМС!M100+ИГС!M100+МАКС!M100</f>
        <v>1532</v>
      </c>
      <c r="N99" s="9">
        <f>КМС!N100+ИГС!N100+МАКС!N100</f>
        <v>34803559.990000002</v>
      </c>
      <c r="O99" s="10">
        <f>КМС!O100+ИГС!O100+МАКС!O100</f>
        <v>0</v>
      </c>
      <c r="P99" s="9">
        <f>КМС!P100+ИГС!P100+МАКС!P100</f>
        <v>0</v>
      </c>
      <c r="Q99" s="10">
        <f>КМС!Q100+ИГС!Q100+МАКС!Q100</f>
        <v>0</v>
      </c>
      <c r="R99" s="9">
        <f>КМС!R100+ИГС!R100+МАКС!R100</f>
        <v>0</v>
      </c>
      <c r="S99" s="10">
        <f>КМС!S100+ИГС!S100+МАКС!S100</f>
        <v>0</v>
      </c>
      <c r="T99" s="9">
        <f>КМС!T100+ИГС!T100+МАКС!T100</f>
        <v>0</v>
      </c>
    </row>
    <row r="100" spans="1:20" x14ac:dyDescent="0.25">
      <c r="A100" s="26">
        <f t="shared" si="5"/>
        <v>79</v>
      </c>
      <c r="B100" s="49" t="s">
        <v>78</v>
      </c>
      <c r="C100" s="9">
        <f>КМС!C101+ИГС!C101+МАКС!C101</f>
        <v>482088298.48000002</v>
      </c>
      <c r="D100" s="9">
        <f>КМС!D101+ИГС!D101+МАКС!D101</f>
        <v>189409155.41999999</v>
      </c>
      <c r="E100" s="10">
        <f>КМС!E101+ИГС!E101+МАКС!E101</f>
        <v>79745</v>
      </c>
      <c r="F100" s="9">
        <f>КМС!F101+ИГС!F101+МАКС!F101</f>
        <v>43818447.390000001</v>
      </c>
      <c r="G100" s="10">
        <f>КМС!G101+ИГС!G101+МАКС!G101</f>
        <v>31216</v>
      </c>
      <c r="H100" s="9">
        <f>КМС!H101+ИГС!H101+МАКС!H101</f>
        <v>16965277.91</v>
      </c>
      <c r="I100" s="10">
        <f>КМС!I101+ИГС!I101+МАКС!I101</f>
        <v>108372</v>
      </c>
      <c r="J100" s="9">
        <f>КМС!J101+ИГС!J101+МАКС!J101</f>
        <v>128625430.12</v>
      </c>
      <c r="K100" s="10">
        <f>КМС!K101+ИГС!K101+МАКС!K101</f>
        <v>3399</v>
      </c>
      <c r="L100" s="9">
        <f>КМС!L101+ИГС!L101+МАКС!L101</f>
        <v>40669890.310000002</v>
      </c>
      <c r="M100" s="10">
        <f>КМС!M101+ИГС!M101+МАКС!M101</f>
        <v>8128</v>
      </c>
      <c r="N100" s="9">
        <f>КМС!N101+ИГС!N101+МАКС!N101</f>
        <v>252009252.75</v>
      </c>
      <c r="O100" s="10">
        <f>КМС!O101+ИГС!O101+МАКС!O101</f>
        <v>0</v>
      </c>
      <c r="P100" s="9">
        <f>КМС!P101+ИГС!P101+МАКС!P101</f>
        <v>0</v>
      </c>
      <c r="Q100" s="10">
        <f>КМС!Q101+ИГС!Q101+МАКС!Q101</f>
        <v>102</v>
      </c>
      <c r="R100" s="9">
        <f>КМС!R101+ИГС!R101+МАКС!R101</f>
        <v>12270911</v>
      </c>
      <c r="S100" s="10">
        <f>КМС!S101+ИГС!S101+МАКС!S101</f>
        <v>0</v>
      </c>
      <c r="T100" s="9">
        <f>КМС!T101+ИГС!T101+МАКС!T101</f>
        <v>0</v>
      </c>
    </row>
    <row r="101" spans="1:20" x14ac:dyDescent="0.25">
      <c r="A101" s="26">
        <f t="shared" si="5"/>
        <v>80</v>
      </c>
      <c r="B101" s="49" t="s">
        <v>79</v>
      </c>
      <c r="C101" s="9">
        <f>КМС!C102+ИГС!C102+МАКС!C102</f>
        <v>18815214.670000002</v>
      </c>
      <c r="D101" s="9">
        <f>КМС!D102+ИГС!D102+МАКС!D102</f>
        <v>18815214.670000002</v>
      </c>
      <c r="E101" s="10">
        <f>КМС!E102+ИГС!E102+МАКС!E102</f>
        <v>15214</v>
      </c>
      <c r="F101" s="9">
        <f>КМС!F102+ИГС!F102+МАКС!F102</f>
        <v>4640969.83</v>
      </c>
      <c r="G101" s="10">
        <f>КМС!G102+ИГС!G102+МАКС!G102</f>
        <v>4004</v>
      </c>
      <c r="H101" s="9">
        <f>КМС!H102+ИГС!H102+МАКС!H102</f>
        <v>2035673.64</v>
      </c>
      <c r="I101" s="10">
        <f>КМС!I102+ИГС!I102+МАКС!I102</f>
        <v>12640</v>
      </c>
      <c r="J101" s="9">
        <f>КМС!J102+ИГС!J102+МАКС!J102</f>
        <v>12138571.199999999</v>
      </c>
      <c r="K101" s="10">
        <f>КМС!K102+ИГС!K102+МАКС!K102</f>
        <v>0</v>
      </c>
      <c r="L101" s="9">
        <f>КМС!L102+ИГС!L102+МАКС!L102</f>
        <v>0</v>
      </c>
      <c r="M101" s="10">
        <f>КМС!M102+ИГС!M102+МАКС!M102</f>
        <v>0</v>
      </c>
      <c r="N101" s="9">
        <f>КМС!N102+ИГС!N102+МАКС!N102</f>
        <v>0</v>
      </c>
      <c r="O101" s="10">
        <f>КМС!O102+ИГС!O102+МАКС!O102</f>
        <v>0</v>
      </c>
      <c r="P101" s="9">
        <f>КМС!P102+ИГС!P102+МАКС!P102</f>
        <v>0</v>
      </c>
      <c r="Q101" s="10">
        <f>КМС!Q102+ИГС!Q102+МАКС!Q102</f>
        <v>0</v>
      </c>
      <c r="R101" s="9">
        <f>КМС!R102+ИГС!R102+МАКС!R102</f>
        <v>0</v>
      </c>
      <c r="S101" s="10">
        <f>КМС!S102+ИГС!S102+МАКС!S102</f>
        <v>0</v>
      </c>
      <c r="T101" s="9">
        <f>КМС!T102+ИГС!T102+МАКС!T102</f>
        <v>0</v>
      </c>
    </row>
    <row r="102" spans="1:20" x14ac:dyDescent="0.25">
      <c r="A102" s="26">
        <f t="shared" si="5"/>
        <v>81</v>
      </c>
      <c r="B102" s="49" t="s">
        <v>80</v>
      </c>
      <c r="C102" s="9">
        <f>КМС!C103+ИГС!C103+МАКС!C103</f>
        <v>118788152.08</v>
      </c>
      <c r="D102" s="9">
        <f>КМС!D103+ИГС!D103+МАКС!D103</f>
        <v>10276733.33</v>
      </c>
      <c r="E102" s="10">
        <f>КМС!E103+ИГС!E103+МАКС!E103</f>
        <v>11299</v>
      </c>
      <c r="F102" s="9">
        <f>КМС!F103+ИГС!F103+МАКС!F103</f>
        <v>2127244.09</v>
      </c>
      <c r="G102" s="10">
        <f>КМС!G103+ИГС!G103+МАКС!G103</f>
        <v>0</v>
      </c>
      <c r="H102" s="9">
        <f>КМС!H103+ИГС!H103+МАКС!H103</f>
        <v>0</v>
      </c>
      <c r="I102" s="10">
        <f>КМС!I103+ИГС!I103+МАКС!I103</f>
        <v>10032</v>
      </c>
      <c r="J102" s="9">
        <f>КМС!J103+ИГС!J103+МАКС!J103</f>
        <v>8149489.2400000002</v>
      </c>
      <c r="K102" s="10">
        <f>КМС!K103+ИГС!K103+МАКС!K103</f>
        <v>1092</v>
      </c>
      <c r="L102" s="9">
        <f>КМС!L103+ИГС!L103+МАКС!L103</f>
        <v>11227192.220000001</v>
      </c>
      <c r="M102" s="10">
        <f>КМС!M103+ИГС!M103+МАКС!M103</f>
        <v>4438</v>
      </c>
      <c r="N102" s="9">
        <f>КМС!N103+ИГС!N103+МАКС!N103</f>
        <v>97284226.530000001</v>
      </c>
      <c r="O102" s="10">
        <f>КМС!O103+ИГС!O103+МАКС!O103</f>
        <v>0</v>
      </c>
      <c r="P102" s="9">
        <f>КМС!P103+ИГС!P103+МАКС!P103</f>
        <v>0</v>
      </c>
      <c r="Q102" s="10">
        <f>КМС!Q103+ИГС!Q103+МАКС!Q103</f>
        <v>0</v>
      </c>
      <c r="R102" s="9">
        <f>КМС!R103+ИГС!R103+МАКС!R103</f>
        <v>0</v>
      </c>
      <c r="S102" s="10">
        <f>КМС!S103+ИГС!S103+МАКС!S103</f>
        <v>0</v>
      </c>
      <c r="T102" s="9">
        <f>КМС!T103+ИГС!T103+МАКС!T103</f>
        <v>0</v>
      </c>
    </row>
    <row r="103" spans="1:20" x14ac:dyDescent="0.25">
      <c r="A103" s="26">
        <f t="shared" si="5"/>
        <v>82</v>
      </c>
      <c r="B103" s="49" t="s">
        <v>81</v>
      </c>
      <c r="C103" s="9">
        <f>КМС!C104+ИГС!C104+МАКС!C104</f>
        <v>235708068.40000001</v>
      </c>
      <c r="D103" s="9">
        <f>КМС!D104+ИГС!D104+МАКС!D104</f>
        <v>152648973.03999999</v>
      </c>
      <c r="E103" s="10">
        <f>КМС!E104+ИГС!E104+МАКС!E104</f>
        <v>123403</v>
      </c>
      <c r="F103" s="9">
        <f>КМС!F104+ИГС!F104+МАКС!F104</f>
        <v>37815573.170000002</v>
      </c>
      <c r="G103" s="10">
        <f>КМС!G104+ИГС!G104+МАКС!G104</f>
        <v>13014</v>
      </c>
      <c r="H103" s="9">
        <f>КМС!H104+ИГС!H104+МАКС!H104</f>
        <v>5739139.75</v>
      </c>
      <c r="I103" s="10">
        <f>КМС!I104+ИГС!I104+МАКС!I104</f>
        <v>70323</v>
      </c>
      <c r="J103" s="9">
        <f>КМС!J104+ИГС!J104+МАКС!J104</f>
        <v>109094260.12</v>
      </c>
      <c r="K103" s="10">
        <f>КМС!K104+ИГС!K104+МАКС!K104</f>
        <v>1071</v>
      </c>
      <c r="L103" s="9">
        <f>КМС!L104+ИГС!L104+МАКС!L104</f>
        <v>24221432.18</v>
      </c>
      <c r="M103" s="10">
        <f>КМС!M104+ИГС!M104+МАКС!M104</f>
        <v>2742</v>
      </c>
      <c r="N103" s="9">
        <f>КМС!N104+ИГС!N104+МАКС!N104</f>
        <v>58837663.18</v>
      </c>
      <c r="O103" s="10">
        <f>КМС!O104+ИГС!O104+МАКС!O104</f>
        <v>0</v>
      </c>
      <c r="P103" s="9">
        <f>КМС!P104+ИГС!P104+МАКС!P104</f>
        <v>0</v>
      </c>
      <c r="Q103" s="10">
        <f>КМС!Q104+ИГС!Q104+МАКС!Q104</f>
        <v>0</v>
      </c>
      <c r="R103" s="9">
        <f>КМС!R104+ИГС!R104+МАКС!R104</f>
        <v>0</v>
      </c>
      <c r="S103" s="10">
        <f>КМС!S104+ИГС!S104+МАКС!S104</f>
        <v>0</v>
      </c>
      <c r="T103" s="9">
        <f>КМС!T104+ИГС!T104+МАКС!T104</f>
        <v>0</v>
      </c>
    </row>
    <row r="104" spans="1:20" x14ac:dyDescent="0.25">
      <c r="A104" s="26">
        <f t="shared" si="5"/>
        <v>83</v>
      </c>
      <c r="B104" s="49" t="s">
        <v>82</v>
      </c>
      <c r="C104" s="9">
        <f>КМС!C105+ИГС!C105+МАКС!C105</f>
        <v>93449677.120000005</v>
      </c>
      <c r="D104" s="9">
        <f>КМС!D105+ИГС!D105+МАКС!D105</f>
        <v>0</v>
      </c>
      <c r="E104" s="10">
        <f>КМС!E105+ИГС!E105+МАКС!E105</f>
        <v>0</v>
      </c>
      <c r="F104" s="9">
        <f>КМС!F105+ИГС!F105+МАКС!F105</f>
        <v>0</v>
      </c>
      <c r="G104" s="10">
        <f>КМС!G105+ИГС!G105+МАКС!G105</f>
        <v>0</v>
      </c>
      <c r="H104" s="9">
        <f>КМС!H105+ИГС!H105+МАКС!H105</f>
        <v>0</v>
      </c>
      <c r="I104" s="10">
        <f>КМС!I105+ИГС!I105+МАКС!I105</f>
        <v>0</v>
      </c>
      <c r="J104" s="9">
        <f>КМС!J105+ИГС!J105+МАКС!J105</f>
        <v>0</v>
      </c>
      <c r="K104" s="10">
        <f>КМС!K105+ИГС!K105+МАКС!K105</f>
        <v>0</v>
      </c>
      <c r="L104" s="9">
        <f>КМС!L105+ИГС!L105+МАКС!L105</f>
        <v>0</v>
      </c>
      <c r="M104" s="10">
        <f>КМС!M105+ИГС!M105+МАКС!M105</f>
        <v>0</v>
      </c>
      <c r="N104" s="9">
        <f>КМС!N105+ИГС!N105+МАКС!N105</f>
        <v>0</v>
      </c>
      <c r="O104" s="10">
        <f>КМС!O105+ИГС!O105+МАКС!O105</f>
        <v>0</v>
      </c>
      <c r="P104" s="9">
        <f>КМС!P105+ИГС!P105+МАКС!P105</f>
        <v>0</v>
      </c>
      <c r="Q104" s="10">
        <f>КМС!Q105+ИГС!Q105+МАКС!Q105</f>
        <v>0</v>
      </c>
      <c r="R104" s="9">
        <f>КМС!R105+ИГС!R105+МАКС!R105</f>
        <v>0</v>
      </c>
      <c r="S104" s="10">
        <f>КМС!S105+ИГС!S105+МАКС!S105</f>
        <v>39553</v>
      </c>
      <c r="T104" s="9">
        <f>КМС!T105+ИГС!T105+МАКС!T105</f>
        <v>93449677.120000005</v>
      </c>
    </row>
    <row r="105" spans="1:20" x14ac:dyDescent="0.25">
      <c r="A105" s="26">
        <f t="shared" si="5"/>
        <v>84</v>
      </c>
      <c r="B105" s="49" t="s">
        <v>83</v>
      </c>
      <c r="C105" s="9">
        <f>КМС!C106+ИГС!C106+МАКС!C106</f>
        <v>12377881.810000001</v>
      </c>
      <c r="D105" s="9">
        <f>КМС!D106+ИГС!D106+МАКС!D106</f>
        <v>3517627.33</v>
      </c>
      <c r="E105" s="10">
        <f>КМС!E106+ИГС!E106+МАКС!E106</f>
        <v>8297</v>
      </c>
      <c r="F105" s="9">
        <f>КМС!F106+ИГС!F106+МАКС!F106</f>
        <v>1549223.83</v>
      </c>
      <c r="G105" s="10">
        <f>КМС!G106+ИГС!G106+МАКС!G106</f>
        <v>0</v>
      </c>
      <c r="H105" s="9">
        <f>КМС!H106+ИГС!H106+МАКС!H106</f>
        <v>0</v>
      </c>
      <c r="I105" s="10">
        <f>КМС!I106+ИГС!I106+МАКС!I106</f>
        <v>4977</v>
      </c>
      <c r="J105" s="9">
        <f>КМС!J106+ИГС!J106+МАКС!J106</f>
        <v>1968403.5</v>
      </c>
      <c r="K105" s="10">
        <f>КМС!K106+ИГС!K106+МАКС!K106</f>
        <v>553</v>
      </c>
      <c r="L105" s="9">
        <f>КМС!L106+ИГС!L106+МАКС!L106</f>
        <v>8860254.4800000004</v>
      </c>
      <c r="M105" s="10">
        <f>КМС!M106+ИГС!M106+МАКС!M106</f>
        <v>0</v>
      </c>
      <c r="N105" s="9">
        <f>КМС!N106+ИГС!N106+МАКС!N106</f>
        <v>0</v>
      </c>
      <c r="O105" s="10">
        <f>КМС!O106+ИГС!O106+МАКС!O106</f>
        <v>0</v>
      </c>
      <c r="P105" s="9">
        <f>КМС!P106+ИГС!P106+МАКС!P106</f>
        <v>0</v>
      </c>
      <c r="Q105" s="10">
        <f>КМС!Q106+ИГС!Q106+МАКС!Q106</f>
        <v>0</v>
      </c>
      <c r="R105" s="9">
        <f>КМС!R106+ИГС!R106+МАКС!R106</f>
        <v>0</v>
      </c>
      <c r="S105" s="10">
        <f>КМС!S106+ИГС!S106+МАКС!S106</f>
        <v>0</v>
      </c>
      <c r="T105" s="9">
        <f>КМС!T106+ИГС!T106+МАКС!T106</f>
        <v>0</v>
      </c>
    </row>
    <row r="106" spans="1:20" x14ac:dyDescent="0.25">
      <c r="A106" s="26">
        <f t="shared" si="5"/>
        <v>85</v>
      </c>
      <c r="B106" s="49" t="s">
        <v>146</v>
      </c>
      <c r="C106" s="9">
        <f>КМС!C107+ИГС!C107+МАКС!C107</f>
        <v>278974198.20999998</v>
      </c>
      <c r="D106" s="9">
        <f>КМС!D107+ИГС!D107+МАКС!D107</f>
        <v>129693328.26000001</v>
      </c>
      <c r="E106" s="10">
        <f>КМС!E107+ИГС!E107+МАКС!E107</f>
        <v>99802</v>
      </c>
      <c r="F106" s="9">
        <f>КМС!F107+ИГС!F107+МАКС!F107</f>
        <v>43325431.670000002</v>
      </c>
      <c r="G106" s="10">
        <f>КМС!G107+ИГС!G107+МАКС!G107</f>
        <v>30066</v>
      </c>
      <c r="H106" s="9">
        <f>КМС!H107+ИГС!H107+МАКС!H107</f>
        <v>13309905.92</v>
      </c>
      <c r="I106" s="10">
        <f>КМС!I107+ИГС!I107+МАКС!I107</f>
        <v>90394</v>
      </c>
      <c r="J106" s="9">
        <f>КМС!J107+ИГС!J107+МАКС!J107</f>
        <v>73057990.670000002</v>
      </c>
      <c r="K106" s="10">
        <f>КМС!K107+ИГС!K107+МАКС!K107</f>
        <v>2609</v>
      </c>
      <c r="L106" s="9">
        <f>КМС!L107+ИГС!L107+МАКС!L107</f>
        <v>25835420.879999999</v>
      </c>
      <c r="M106" s="10">
        <f>КМС!M107+ИГС!M107+МАКС!M107</f>
        <v>4877</v>
      </c>
      <c r="N106" s="9">
        <f>КМС!N107+ИГС!N107+МАКС!N107</f>
        <v>123445449.06999999</v>
      </c>
      <c r="O106" s="10">
        <f>КМС!O107+ИГС!O107+МАКС!O107</f>
        <v>1112</v>
      </c>
      <c r="P106" s="9">
        <f>КМС!P107+ИГС!P107+МАКС!P107</f>
        <v>35604749.880000003</v>
      </c>
      <c r="Q106" s="10">
        <f>КМС!Q107+ИГС!Q107+МАКС!Q107</f>
        <v>60</v>
      </c>
      <c r="R106" s="9">
        <f>КМС!R107+ИГС!R107+МАКС!R107</f>
        <v>9627610</v>
      </c>
      <c r="S106" s="10">
        <f>КМС!S107+ИГС!S107+МАКС!S107</f>
        <v>0</v>
      </c>
      <c r="T106" s="9">
        <f>КМС!T107+ИГС!T107+МАКС!T107</f>
        <v>0</v>
      </c>
    </row>
    <row r="107" spans="1:20" x14ac:dyDescent="0.25">
      <c r="A107" s="26">
        <f t="shared" si="5"/>
        <v>86</v>
      </c>
      <c r="B107" s="49" t="s">
        <v>84</v>
      </c>
      <c r="C107" s="9">
        <f>КМС!C108+ИГС!C108+МАКС!C108</f>
        <v>5144102.41</v>
      </c>
      <c r="D107" s="9">
        <f>КМС!D108+ИГС!D108+МАКС!D108</f>
        <v>4626538.09</v>
      </c>
      <c r="E107" s="10">
        <f>КМС!E108+ИГС!E108+МАКС!E108</f>
        <v>2891</v>
      </c>
      <c r="F107" s="9">
        <f>КМС!F108+ИГС!F108+МАКС!F108</f>
        <v>607311.31000000006</v>
      </c>
      <c r="G107" s="10">
        <f>КМС!G108+ИГС!G108+МАКС!G108</f>
        <v>1076</v>
      </c>
      <c r="H107" s="9">
        <f>КМС!H108+ИГС!H108+МАКС!H108</f>
        <v>441151.21</v>
      </c>
      <c r="I107" s="10">
        <f>КМС!I108+ИГС!I108+МАКС!I108</f>
        <v>5057</v>
      </c>
      <c r="J107" s="9">
        <f>КМС!J108+ИГС!J108+МАКС!J108</f>
        <v>3578075.57</v>
      </c>
      <c r="K107" s="10">
        <f>КМС!K108+ИГС!K108+МАКС!K108</f>
        <v>75</v>
      </c>
      <c r="L107" s="9">
        <f>КМС!L108+ИГС!L108+МАКС!L108</f>
        <v>517564.32</v>
      </c>
      <c r="M107" s="10">
        <f>КМС!M108+ИГС!M108+МАКС!M108</f>
        <v>0</v>
      </c>
      <c r="N107" s="9">
        <f>КМС!N108+ИГС!N108+МАКС!N108</f>
        <v>0</v>
      </c>
      <c r="O107" s="10">
        <f>КМС!O108+ИГС!O108+МАКС!O108</f>
        <v>0</v>
      </c>
      <c r="P107" s="9">
        <f>КМС!P108+ИГС!P108+МАКС!P108</f>
        <v>0</v>
      </c>
      <c r="Q107" s="10">
        <f>КМС!Q108+ИГС!Q108+МАКС!Q108</f>
        <v>0</v>
      </c>
      <c r="R107" s="9">
        <f>КМС!R108+ИГС!R108+МАКС!R108</f>
        <v>0</v>
      </c>
      <c r="S107" s="10">
        <f>КМС!S108+ИГС!S108+МАКС!S108</f>
        <v>0</v>
      </c>
      <c r="T107" s="9">
        <f>КМС!T108+ИГС!T108+МАКС!T108</f>
        <v>0</v>
      </c>
    </row>
    <row r="108" spans="1:20" x14ac:dyDescent="0.25">
      <c r="A108" s="26">
        <f t="shared" si="5"/>
        <v>87</v>
      </c>
      <c r="B108" s="49" t="s">
        <v>158</v>
      </c>
      <c r="C108" s="9">
        <f>КМС!C109+ИГС!C109+МАКС!C109</f>
        <v>1203174.24</v>
      </c>
      <c r="D108" s="9">
        <f>КМС!D109+ИГС!D109+МАКС!D109</f>
        <v>1203174.24</v>
      </c>
      <c r="E108" s="10">
        <f>КМС!E109+ИГС!E109+МАКС!E109</f>
        <v>723</v>
      </c>
      <c r="F108" s="9">
        <f>КМС!F109+ИГС!F109+МАКС!F109</f>
        <v>214484.27</v>
      </c>
      <c r="G108" s="10">
        <f>КМС!G109+ИГС!G109+МАКС!G109</f>
        <v>200</v>
      </c>
      <c r="H108" s="9">
        <f>КМС!H109+ИГС!H109+МАКС!H109</f>
        <v>98905</v>
      </c>
      <c r="I108" s="10">
        <f>КМС!I109+ИГС!I109+МАКС!I109</f>
        <v>969</v>
      </c>
      <c r="J108" s="9">
        <f>КМС!J109+ИГС!J109+МАКС!J109</f>
        <v>889784.97</v>
      </c>
      <c r="K108" s="10">
        <f>КМС!K109+ИГС!K109+МАКС!K109</f>
        <v>0</v>
      </c>
      <c r="L108" s="9">
        <f>КМС!L109+ИГС!L109+МАКС!L109</f>
        <v>0</v>
      </c>
      <c r="M108" s="10">
        <f>КМС!M109+ИГС!M109+МАКС!M109</f>
        <v>0</v>
      </c>
      <c r="N108" s="9">
        <f>КМС!N109+ИГС!N109+МАКС!N109</f>
        <v>0</v>
      </c>
      <c r="O108" s="10">
        <f>КМС!O109+ИГС!O109+МАКС!O109</f>
        <v>0</v>
      </c>
      <c r="P108" s="9">
        <f>КМС!P109+ИГС!P109+МАКС!P109</f>
        <v>0</v>
      </c>
      <c r="Q108" s="10">
        <f>КМС!Q109+ИГС!Q109+МАКС!Q109</f>
        <v>0</v>
      </c>
      <c r="R108" s="9">
        <f>КМС!R109+ИГС!R109+МАКС!R109</f>
        <v>0</v>
      </c>
      <c r="S108" s="10">
        <f>КМС!S109+ИГС!S109+МАКС!S109</f>
        <v>0</v>
      </c>
      <c r="T108" s="9">
        <f>КМС!T109+ИГС!T109+МАКС!T109</f>
        <v>0</v>
      </c>
    </row>
    <row r="109" spans="1:20" x14ac:dyDescent="0.25">
      <c r="A109" s="26">
        <f t="shared" si="5"/>
        <v>88</v>
      </c>
      <c r="B109" s="49" t="s">
        <v>85</v>
      </c>
      <c r="C109" s="9">
        <f>КМС!C110+ИГС!C110+МАКС!C110</f>
        <v>6080719.1799999997</v>
      </c>
      <c r="D109" s="9">
        <f>КМС!D110+ИГС!D110+МАКС!D110</f>
        <v>6080719.1799999997</v>
      </c>
      <c r="E109" s="10">
        <f>КМС!E110+ИГС!E110+МАКС!E110</f>
        <v>1361</v>
      </c>
      <c r="F109" s="9">
        <f>КМС!F110+ИГС!F110+МАКС!F110</f>
        <v>415167.61</v>
      </c>
      <c r="G109" s="10">
        <f>КМС!G110+ИГС!G110+МАКС!G110</f>
        <v>734</v>
      </c>
      <c r="H109" s="9">
        <f>КМС!H110+ИГС!H110+МАКС!H110</f>
        <v>373172.94</v>
      </c>
      <c r="I109" s="10">
        <f>КМС!I110+ИГС!I110+МАКС!I110</f>
        <v>5511</v>
      </c>
      <c r="J109" s="9">
        <f>КМС!J110+ИГС!J110+МАКС!J110</f>
        <v>5292378.63</v>
      </c>
      <c r="K109" s="10">
        <f>КМС!K110+ИГС!K110+МАКС!K110</f>
        <v>0</v>
      </c>
      <c r="L109" s="9">
        <f>КМС!L110+ИГС!L110+МАКС!L110</f>
        <v>0</v>
      </c>
      <c r="M109" s="10">
        <f>КМС!M110+ИГС!M110+МАКС!M110</f>
        <v>0</v>
      </c>
      <c r="N109" s="9">
        <f>КМС!N110+ИГС!N110+МАКС!N110</f>
        <v>0</v>
      </c>
      <c r="O109" s="10">
        <f>КМС!O110+ИГС!O110+МАКС!O110</f>
        <v>0</v>
      </c>
      <c r="P109" s="9">
        <f>КМС!P110+ИГС!P110+МАКС!P110</f>
        <v>0</v>
      </c>
      <c r="Q109" s="10">
        <f>КМС!Q110+ИГС!Q110+МАКС!Q110</f>
        <v>0</v>
      </c>
      <c r="R109" s="9">
        <f>КМС!R110+ИГС!R110+МАКС!R110</f>
        <v>0</v>
      </c>
      <c r="S109" s="10">
        <f>КМС!S110+ИГС!S110+МАКС!S110</f>
        <v>0</v>
      </c>
      <c r="T109" s="9">
        <f>КМС!T110+ИГС!T110+МАКС!T110</f>
        <v>0</v>
      </c>
    </row>
    <row r="110" spans="1:20" x14ac:dyDescent="0.25">
      <c r="A110" s="26">
        <f t="shared" si="5"/>
        <v>89</v>
      </c>
      <c r="B110" s="49" t="s">
        <v>86</v>
      </c>
      <c r="C110" s="9">
        <f>КМС!C111+ИГС!C111+МАКС!C111</f>
        <v>19090757.100000001</v>
      </c>
      <c r="D110" s="9">
        <f>КМС!D111+ИГС!D111+МАКС!D111</f>
        <v>326746.08</v>
      </c>
      <c r="E110" s="10">
        <f>КМС!E111+ИГС!E111+МАКС!E111</f>
        <v>2029</v>
      </c>
      <c r="F110" s="9">
        <f>КМС!F111+ИГС!F111+МАКС!F111</f>
        <v>324484.98</v>
      </c>
      <c r="G110" s="10">
        <f>КМС!G111+ИГС!G111+МАКС!G111</f>
        <v>0</v>
      </c>
      <c r="H110" s="9">
        <f>КМС!H111+ИГС!H111+МАКС!H111</f>
        <v>0</v>
      </c>
      <c r="I110" s="10">
        <f>КМС!I111+ИГС!I111+МАКС!I111</f>
        <v>5</v>
      </c>
      <c r="J110" s="9">
        <f>КМС!J111+ИГС!J111+МАКС!J111</f>
        <v>2261.1</v>
      </c>
      <c r="K110" s="10">
        <f>КМС!K111+ИГС!K111+МАКС!K111</f>
        <v>258</v>
      </c>
      <c r="L110" s="9">
        <f>КМС!L111+ИГС!L111+МАКС!L111</f>
        <v>10002821.76</v>
      </c>
      <c r="M110" s="10">
        <f>КМС!M111+ИГС!M111+МАКС!M111</f>
        <v>130</v>
      </c>
      <c r="N110" s="9">
        <f>КМС!N111+ИГС!N111+МАКС!N111</f>
        <v>8761189.2599999998</v>
      </c>
      <c r="O110" s="10">
        <f>КМС!O111+ИГС!O111+МАКС!O111</f>
        <v>0</v>
      </c>
      <c r="P110" s="9">
        <f>КМС!P111+ИГС!P111+МАКС!P111</f>
        <v>0</v>
      </c>
      <c r="Q110" s="10">
        <f>КМС!Q111+ИГС!Q111+МАКС!Q111</f>
        <v>120</v>
      </c>
      <c r="R110" s="9">
        <f>КМС!R111+ИГС!R111+МАКС!R111</f>
        <v>8517414.6300000008</v>
      </c>
      <c r="S110" s="10">
        <f>КМС!S111+ИГС!S111+МАКС!S111</f>
        <v>0</v>
      </c>
      <c r="T110" s="9">
        <f>КМС!T111+ИГС!T111+МАКС!T111</f>
        <v>0</v>
      </c>
    </row>
    <row r="111" spans="1:20" x14ac:dyDescent="0.25">
      <c r="A111" s="26">
        <f t="shared" si="5"/>
        <v>90</v>
      </c>
      <c r="B111" s="49" t="s">
        <v>87</v>
      </c>
      <c r="C111" s="9">
        <f>КМС!C112+ИГС!C112+МАКС!C112</f>
        <v>3093390</v>
      </c>
      <c r="D111" s="9">
        <f>КМС!D112+ИГС!D112+МАКС!D112</f>
        <v>3093390</v>
      </c>
      <c r="E111" s="10">
        <f>КМС!E112+ИГС!E112+МАКС!E112</f>
        <v>0</v>
      </c>
      <c r="F111" s="9">
        <f>КМС!F112+ИГС!F112+МАКС!F112</f>
        <v>0</v>
      </c>
      <c r="G111" s="10">
        <f>КМС!G112+ИГС!G112+МАКС!G112</f>
        <v>0</v>
      </c>
      <c r="H111" s="9">
        <f>КМС!H112+ИГС!H112+МАКС!H112</f>
        <v>0</v>
      </c>
      <c r="I111" s="10">
        <f>КМС!I112+ИГС!I112+МАКС!I112</f>
        <v>0</v>
      </c>
      <c r="J111" s="9">
        <f>КМС!J112+ИГС!J112+МАКС!J112</f>
        <v>3093390</v>
      </c>
      <c r="K111" s="10">
        <f>КМС!K112+ИГС!K112+МАКС!K112</f>
        <v>0</v>
      </c>
      <c r="L111" s="9">
        <f>КМС!L112+ИГС!L112+МАКС!L112</f>
        <v>0</v>
      </c>
      <c r="M111" s="10">
        <f>КМС!M112+ИГС!M112+МАКС!M112</f>
        <v>0</v>
      </c>
      <c r="N111" s="9">
        <f>КМС!N112+ИГС!N112+МАКС!N112</f>
        <v>0</v>
      </c>
      <c r="O111" s="10">
        <f>КМС!O112+ИГС!O112+МАКС!O112</f>
        <v>0</v>
      </c>
      <c r="P111" s="9">
        <f>КМС!P112+ИГС!P112+МАКС!P112</f>
        <v>0</v>
      </c>
      <c r="Q111" s="10">
        <f>КМС!Q112+ИГС!Q112+МАКС!Q112</f>
        <v>0</v>
      </c>
      <c r="R111" s="9">
        <f>КМС!R112+ИГС!R112+МАКС!R112</f>
        <v>0</v>
      </c>
      <c r="S111" s="10">
        <f>КМС!S112+ИГС!S112+МАКС!S112</f>
        <v>0</v>
      </c>
      <c r="T111" s="9">
        <f>КМС!T112+ИГС!T112+МАКС!T112</f>
        <v>0</v>
      </c>
    </row>
    <row r="112" spans="1:20" x14ac:dyDescent="0.25">
      <c r="A112" s="26">
        <f t="shared" si="5"/>
        <v>91</v>
      </c>
      <c r="B112" s="49" t="s">
        <v>141</v>
      </c>
      <c r="C112" s="9">
        <f>КМС!C113+ИГС!C113+МАКС!C113</f>
        <v>947823.11</v>
      </c>
      <c r="D112" s="9">
        <f>КМС!D113+ИГС!D113+МАКС!D113</f>
        <v>947823.11</v>
      </c>
      <c r="E112" s="10">
        <f>КМС!E113+ИГС!E113+МАКС!E113</f>
        <v>1319</v>
      </c>
      <c r="F112" s="9">
        <f>КМС!F113+ИГС!F113+МАКС!F113</f>
        <v>402355.67</v>
      </c>
      <c r="G112" s="10">
        <f>КМС!G113+ИГС!G113+МАКС!G113</f>
        <v>0</v>
      </c>
      <c r="H112" s="9">
        <f>КМС!H113+ИГС!H113+МАКС!H113</f>
        <v>0</v>
      </c>
      <c r="I112" s="10">
        <f>КМС!I113+ИГС!I113+МАКС!I113</f>
        <v>568</v>
      </c>
      <c r="J112" s="9">
        <f>КМС!J113+ИГС!J113+МАКС!J113</f>
        <v>545467.43999999994</v>
      </c>
      <c r="K112" s="10">
        <f>КМС!K113+ИГС!K113+МАКС!K113</f>
        <v>0</v>
      </c>
      <c r="L112" s="9">
        <f>КМС!L113+ИГС!L113+МАКС!L113</f>
        <v>0</v>
      </c>
      <c r="M112" s="10">
        <f>КМС!M113+ИГС!M113+МАКС!M113</f>
        <v>0</v>
      </c>
      <c r="N112" s="9">
        <f>КМС!N113+ИГС!N113+МАКС!N113</f>
        <v>0</v>
      </c>
      <c r="O112" s="10">
        <f>КМС!O113+ИГС!O113+МАКС!O113</f>
        <v>0</v>
      </c>
      <c r="P112" s="9">
        <f>КМС!P113+ИГС!P113+МАКС!P113</f>
        <v>0</v>
      </c>
      <c r="Q112" s="10">
        <f>КМС!Q113+ИГС!Q113+МАКС!Q113</f>
        <v>0</v>
      </c>
      <c r="R112" s="9">
        <f>КМС!R113+ИГС!R113+МАКС!R113</f>
        <v>0</v>
      </c>
      <c r="S112" s="10">
        <f>КМС!S113+ИГС!S113+МАКС!S113</f>
        <v>0</v>
      </c>
      <c r="T112" s="9">
        <f>КМС!T113+ИГС!T113+МАКС!T113</f>
        <v>0</v>
      </c>
    </row>
    <row r="113" spans="1:20" x14ac:dyDescent="0.25">
      <c r="A113" s="26">
        <f t="shared" si="5"/>
        <v>92</v>
      </c>
      <c r="B113" s="27" t="s">
        <v>142</v>
      </c>
      <c r="C113" s="9">
        <f>КМС!C114+ИГС!C114+МАКС!C114</f>
        <v>1658056.38</v>
      </c>
      <c r="D113" s="9">
        <f>КМС!D114+ИГС!D114+МАКС!D114</f>
        <v>1368200.94</v>
      </c>
      <c r="E113" s="10">
        <f>КМС!E114+ИГС!E114+МАКС!E114</f>
        <v>4455</v>
      </c>
      <c r="F113" s="9">
        <f>КМС!F114+ИГС!F114+МАКС!F114</f>
        <v>997716.75</v>
      </c>
      <c r="G113" s="10">
        <f>КМС!G114+ИГС!G114+МАКС!G114</f>
        <v>0</v>
      </c>
      <c r="H113" s="9">
        <f>КМС!H114+ИГС!H114+МАКС!H114</f>
        <v>0</v>
      </c>
      <c r="I113" s="10">
        <f>КМС!I114+ИГС!I114+МАКС!I114</f>
        <v>587</v>
      </c>
      <c r="J113" s="9">
        <f>КМС!J114+ИГС!J114+МАКС!J114</f>
        <v>370484.19</v>
      </c>
      <c r="K113" s="10">
        <f>КМС!K114+ИГС!K114+МАКС!K114</f>
        <v>47</v>
      </c>
      <c r="L113" s="9">
        <f>КМС!L114+ИГС!L114+МАКС!L114</f>
        <v>289855.44</v>
      </c>
      <c r="M113" s="10">
        <f>КМС!M114+ИГС!M114+МАКС!M114</f>
        <v>0</v>
      </c>
      <c r="N113" s="9">
        <f>КМС!N114+ИГС!N114+МАКС!N114</f>
        <v>0</v>
      </c>
      <c r="O113" s="10">
        <f>КМС!O114+ИГС!O114+МАКС!O114</f>
        <v>0</v>
      </c>
      <c r="P113" s="9">
        <f>КМС!P114+ИГС!P114+МАКС!P114</f>
        <v>0</v>
      </c>
      <c r="Q113" s="10">
        <f>КМС!Q114+ИГС!Q114+МАКС!Q114</f>
        <v>0</v>
      </c>
      <c r="R113" s="9">
        <f>КМС!R114+ИГС!R114+МАКС!R114</f>
        <v>0</v>
      </c>
      <c r="S113" s="10">
        <f>КМС!S114+ИГС!S114+МАКС!S114</f>
        <v>0</v>
      </c>
      <c r="T113" s="9">
        <f>КМС!T114+ИГС!T114+МАКС!T114</f>
        <v>0</v>
      </c>
    </row>
    <row r="114" spans="1:20" x14ac:dyDescent="0.25">
      <c r="A114" s="26"/>
      <c r="B114" s="48" t="s">
        <v>88</v>
      </c>
      <c r="C114" s="9">
        <f>КМС!C115+ИГС!C115+МАКС!C115</f>
        <v>0</v>
      </c>
      <c r="D114" s="9">
        <f>КМС!D115+ИГС!D115+МАКС!D115</f>
        <v>0</v>
      </c>
      <c r="E114" s="10">
        <f>КМС!E115+ИГС!E115+МАКС!E115</f>
        <v>0</v>
      </c>
      <c r="F114" s="9">
        <f>КМС!F115+ИГС!F115+МАКС!F115</f>
        <v>0</v>
      </c>
      <c r="G114" s="10">
        <f>КМС!G115+ИГС!G115+МАКС!G115</f>
        <v>0</v>
      </c>
      <c r="H114" s="9">
        <f>КМС!H115+ИГС!H115+МАКС!H115</f>
        <v>0</v>
      </c>
      <c r="I114" s="10">
        <f>КМС!I115+ИГС!I115+МАКС!I115</f>
        <v>0</v>
      </c>
      <c r="J114" s="9">
        <f>КМС!J115+ИГС!J115+МАКС!J115</f>
        <v>0</v>
      </c>
      <c r="K114" s="10">
        <f>КМС!K115+ИГС!K115+МАКС!K115</f>
        <v>0</v>
      </c>
      <c r="L114" s="9">
        <f>КМС!L115+ИГС!L115+МАКС!L115</f>
        <v>0</v>
      </c>
      <c r="M114" s="10">
        <f>КМС!M115+ИГС!M115+МАКС!M115</f>
        <v>0</v>
      </c>
      <c r="N114" s="9">
        <f>КМС!N115+ИГС!N115+МАКС!N115</f>
        <v>0</v>
      </c>
      <c r="O114" s="10">
        <f>КМС!O115+ИГС!O115+МАКС!O115</f>
        <v>0</v>
      </c>
      <c r="P114" s="9">
        <f>КМС!P115+ИГС!P115+МАКС!P115</f>
        <v>0</v>
      </c>
      <c r="Q114" s="10">
        <f>КМС!Q115+ИГС!Q115+МАКС!Q115</f>
        <v>0</v>
      </c>
      <c r="R114" s="9">
        <f>КМС!R115+ИГС!R115+МАКС!R115</f>
        <v>0</v>
      </c>
      <c r="S114" s="10">
        <f>КМС!S115+ИГС!S115+МАКС!S115</f>
        <v>0</v>
      </c>
      <c r="T114" s="9">
        <f>КМС!T115+ИГС!T115+МАКС!T115</f>
        <v>0</v>
      </c>
    </row>
    <row r="115" spans="1:20" x14ac:dyDescent="0.25">
      <c r="A115" s="26">
        <f>1+A113</f>
        <v>93</v>
      </c>
      <c r="B115" s="49" t="s">
        <v>89</v>
      </c>
      <c r="C115" s="9">
        <f>КМС!C116+ИГС!C116+МАКС!C116</f>
        <v>267929354.34999999</v>
      </c>
      <c r="D115" s="9">
        <f>КМС!D116+ИГС!D116+МАКС!D116</f>
        <v>125790973.11</v>
      </c>
      <c r="E115" s="10">
        <f>КМС!E116+ИГС!E116+МАКС!E116</f>
        <v>112919</v>
      </c>
      <c r="F115" s="9">
        <f>КМС!F116+ИГС!F116+МАКС!F116</f>
        <v>56447404.340000004</v>
      </c>
      <c r="G115" s="10">
        <f>КМС!G116+ИГС!G116+МАКС!G116</f>
        <v>15570</v>
      </c>
      <c r="H115" s="9">
        <f>КМС!H116+ИГС!H116+МАКС!H116</f>
        <v>7143598.8300000001</v>
      </c>
      <c r="I115" s="10">
        <f>КМС!I116+ИГС!I116+МАКС!I116</f>
        <v>47141</v>
      </c>
      <c r="J115" s="9">
        <f>КМС!J116+ИГС!J116+МАКС!J116</f>
        <v>62199969.939999998</v>
      </c>
      <c r="K115" s="10">
        <f>КМС!K116+ИГС!K116+МАКС!K116</f>
        <v>1270</v>
      </c>
      <c r="L115" s="9">
        <f>КМС!L116+ИГС!L116+МАКС!L116</f>
        <v>14287924.23</v>
      </c>
      <c r="M115" s="10">
        <f>КМС!M116+ИГС!M116+МАКС!M116</f>
        <v>4357</v>
      </c>
      <c r="N115" s="9">
        <f>КМС!N116+ИГС!N116+МАКС!N116</f>
        <v>86951839.469999999</v>
      </c>
      <c r="O115" s="10">
        <f>КМС!O116+ИГС!O116+МАКС!O116</f>
        <v>0</v>
      </c>
      <c r="P115" s="9">
        <f>КМС!P116+ИГС!P116+МАКС!P116</f>
        <v>0</v>
      </c>
      <c r="Q115" s="10">
        <f>КМС!Q116+ИГС!Q116+МАКС!Q116</f>
        <v>0</v>
      </c>
      <c r="R115" s="9">
        <f>КМС!R116+ИГС!R116+МАКС!R116</f>
        <v>0</v>
      </c>
      <c r="S115" s="10">
        <f>КМС!S116+ИГС!S116+МАКС!S116</f>
        <v>15440</v>
      </c>
      <c r="T115" s="9">
        <f>КМС!T116+ИГС!T116+МАКС!T116</f>
        <v>40898617.539999999</v>
      </c>
    </row>
    <row r="116" spans="1:20" x14ac:dyDescent="0.25">
      <c r="A116" s="26">
        <f>1+A115</f>
        <v>94</v>
      </c>
      <c r="B116" s="49" t="s">
        <v>90</v>
      </c>
      <c r="C116" s="9">
        <f>КМС!C117+ИГС!C117+МАКС!C117</f>
        <v>20484673.84</v>
      </c>
      <c r="D116" s="9">
        <f>КМС!D117+ИГС!D117+МАКС!D117</f>
        <v>3767734.72</v>
      </c>
      <c r="E116" s="10">
        <f>КМС!E117+ИГС!E117+МАКС!E117</f>
        <v>1719</v>
      </c>
      <c r="F116" s="9">
        <f>КМС!F117+ИГС!F117+МАКС!F117</f>
        <v>257774</v>
      </c>
      <c r="G116" s="10">
        <f>КМС!G117+ИГС!G117+МАКС!G117</f>
        <v>2503</v>
      </c>
      <c r="H116" s="9">
        <f>КМС!H117+ИГС!H117+МАКС!H117</f>
        <v>984531.34</v>
      </c>
      <c r="I116" s="10">
        <f>КМС!I117+ИГС!I117+МАКС!I117</f>
        <v>5137</v>
      </c>
      <c r="J116" s="9">
        <f>КМС!J117+ИГС!J117+МАКС!J117</f>
        <v>2525429.38</v>
      </c>
      <c r="K116" s="10">
        <f>КМС!K117+ИГС!K117+МАКС!K117</f>
        <v>1332</v>
      </c>
      <c r="L116" s="9">
        <f>КМС!L117+ИГС!L117+МАКС!L117</f>
        <v>16716939.119999999</v>
      </c>
      <c r="M116" s="10">
        <f>КМС!M117+ИГС!M117+МАКС!M117</f>
        <v>0</v>
      </c>
      <c r="N116" s="9">
        <f>КМС!N117+ИГС!N117+МАКС!N117</f>
        <v>0</v>
      </c>
      <c r="O116" s="10">
        <f>КМС!O117+ИГС!O117+МАКС!O117</f>
        <v>0</v>
      </c>
      <c r="P116" s="9">
        <f>КМС!P117+ИГС!P117+МАКС!P117</f>
        <v>0</v>
      </c>
      <c r="Q116" s="10">
        <f>КМС!Q117+ИГС!Q117+МАКС!Q117</f>
        <v>0</v>
      </c>
      <c r="R116" s="9">
        <f>КМС!R117+ИГС!R117+МАКС!R117</f>
        <v>0</v>
      </c>
      <c r="S116" s="10">
        <f>КМС!S117+ИГС!S117+МАКС!S117</f>
        <v>0</v>
      </c>
      <c r="T116" s="9">
        <f>КМС!T117+ИГС!T117+МАКС!T117</f>
        <v>0</v>
      </c>
    </row>
    <row r="117" spans="1:20" x14ac:dyDescent="0.25">
      <c r="A117" s="26">
        <f>1+A116</f>
        <v>95</v>
      </c>
      <c r="B117" s="49" t="s">
        <v>91</v>
      </c>
      <c r="C117" s="9">
        <f>КМС!C118+ИГС!C118+МАКС!C118</f>
        <v>20319722.969999999</v>
      </c>
      <c r="D117" s="9">
        <f>КМС!D118+ИГС!D118+МАКС!D118</f>
        <v>10387332.42</v>
      </c>
      <c r="E117" s="10">
        <f>КМС!E118+ИГС!E118+МАКС!E118</f>
        <v>0</v>
      </c>
      <c r="F117" s="9">
        <f>КМС!F118+ИГС!F118+МАКС!F118</f>
        <v>0</v>
      </c>
      <c r="G117" s="10">
        <f>КМС!G118+ИГС!G118+МАКС!G118</f>
        <v>0</v>
      </c>
      <c r="H117" s="9">
        <f>КМС!H118+ИГС!H118+МАКС!H118</f>
        <v>0</v>
      </c>
      <c r="I117" s="10">
        <f>КМС!I118+ИГС!I118+МАКС!I118</f>
        <v>18029</v>
      </c>
      <c r="J117" s="9">
        <f>КМС!J118+ИГС!J118+МАКС!J118</f>
        <v>10387332.42</v>
      </c>
      <c r="K117" s="10">
        <f>КМС!K118+ИГС!K118+МАКС!K118</f>
        <v>551</v>
      </c>
      <c r="L117" s="9">
        <f>КМС!L118+ИГС!L118+МАКС!L118</f>
        <v>4256149.24</v>
      </c>
      <c r="M117" s="10">
        <f>КМС!M118+ИГС!M118+МАКС!M118</f>
        <v>293</v>
      </c>
      <c r="N117" s="9">
        <f>КМС!N118+ИГС!N118+МАКС!N118</f>
        <v>5676241.3099999996</v>
      </c>
      <c r="O117" s="10">
        <f>КМС!O118+ИГС!O118+МАКС!O118</f>
        <v>0</v>
      </c>
      <c r="P117" s="9">
        <f>КМС!P118+ИГС!P118+МАКС!P118</f>
        <v>0</v>
      </c>
      <c r="Q117" s="10">
        <f>КМС!Q118+ИГС!Q118+МАКС!Q118</f>
        <v>0</v>
      </c>
      <c r="R117" s="9">
        <f>КМС!R118+ИГС!R118+МАКС!R118</f>
        <v>0</v>
      </c>
      <c r="S117" s="10">
        <f>КМС!S118+ИГС!S118+МАКС!S118</f>
        <v>0</v>
      </c>
      <c r="T117" s="9">
        <f>КМС!T118+ИГС!T118+МАКС!T118</f>
        <v>0</v>
      </c>
    </row>
    <row r="118" spans="1:20" x14ac:dyDescent="0.25">
      <c r="A118" s="26">
        <f>1+A117</f>
        <v>96</v>
      </c>
      <c r="B118" s="49" t="s">
        <v>159</v>
      </c>
      <c r="C118" s="9">
        <f>КМС!C119+ИГС!C119+МАКС!C119</f>
        <v>1236109.74</v>
      </c>
      <c r="D118" s="9">
        <f>КМС!D119+ИГС!D119+МАКС!D119</f>
        <v>1236109.74</v>
      </c>
      <c r="E118" s="10">
        <f>КМС!E119+ИГС!E119+МАКС!E119</f>
        <v>0</v>
      </c>
      <c r="F118" s="9">
        <f>КМС!F119+ИГС!F119+МАКС!F119</f>
        <v>0</v>
      </c>
      <c r="G118" s="10">
        <f>КМС!G119+ИГС!G119+МАКС!G119</f>
        <v>0</v>
      </c>
      <c r="H118" s="9">
        <f>КМС!H119+ИГС!H119+МАКС!H119</f>
        <v>0</v>
      </c>
      <c r="I118" s="10">
        <f>КМС!I119+ИГС!I119+МАКС!I119</f>
        <v>2656</v>
      </c>
      <c r="J118" s="9">
        <f>КМС!J119+ИГС!J119+МАКС!J119</f>
        <v>1236109.74</v>
      </c>
      <c r="K118" s="10">
        <f>КМС!K119+ИГС!K119+МАКС!K119</f>
        <v>0</v>
      </c>
      <c r="L118" s="9">
        <f>КМС!L119+ИГС!L119+МАКС!L119</f>
        <v>0</v>
      </c>
      <c r="M118" s="10">
        <f>КМС!M119+ИГС!M119+МАКС!M119</f>
        <v>0</v>
      </c>
      <c r="N118" s="9">
        <f>КМС!N119+ИГС!N119+МАКС!N119</f>
        <v>0</v>
      </c>
      <c r="O118" s="10">
        <f>КМС!O119+ИГС!O119+МАКС!O119</f>
        <v>0</v>
      </c>
      <c r="P118" s="9">
        <f>КМС!P119+ИГС!P119+МАКС!P119</f>
        <v>0</v>
      </c>
      <c r="Q118" s="10">
        <f>КМС!Q119+ИГС!Q119+МАКС!Q119</f>
        <v>0</v>
      </c>
      <c r="R118" s="9">
        <f>КМС!R119+ИГС!R119+МАКС!R119</f>
        <v>0</v>
      </c>
      <c r="S118" s="10">
        <f>КМС!S119+ИГС!S119+МАКС!S119</f>
        <v>0</v>
      </c>
      <c r="T118" s="9">
        <f>КМС!T119+ИГС!T119+МАКС!T119</f>
        <v>0</v>
      </c>
    </row>
    <row r="119" spans="1:20" x14ac:dyDescent="0.25">
      <c r="A119" s="26">
        <f>1+A118</f>
        <v>97</v>
      </c>
      <c r="B119" s="49" t="s">
        <v>143</v>
      </c>
      <c r="C119" s="9">
        <f>КМС!C120+ИГС!C120+МАКС!C120</f>
        <v>609228.84</v>
      </c>
      <c r="D119" s="9">
        <f>КМС!D120+ИГС!D120+МАКС!D120</f>
        <v>609228.84</v>
      </c>
      <c r="E119" s="10">
        <f>КМС!E120+ИГС!E120+МАКС!E120</f>
        <v>0</v>
      </c>
      <c r="F119" s="9">
        <f>КМС!F120+ИГС!F120+МАКС!F120</f>
        <v>0</v>
      </c>
      <c r="G119" s="10">
        <f>КМС!G120+ИГС!G120+МАКС!G120</f>
        <v>0</v>
      </c>
      <c r="H119" s="9">
        <f>КМС!H120+ИГС!H120+МАКС!H120</f>
        <v>0</v>
      </c>
      <c r="I119" s="10">
        <f>КМС!I120+ИГС!I120+МАКС!I120</f>
        <v>1050</v>
      </c>
      <c r="J119" s="9">
        <f>КМС!J120+ИГС!J120+МАКС!J120</f>
        <v>609228.84</v>
      </c>
      <c r="K119" s="10">
        <f>КМС!K120+ИГС!K120+МАКС!K120</f>
        <v>0</v>
      </c>
      <c r="L119" s="9">
        <f>КМС!L120+ИГС!L120+МАКС!L120</f>
        <v>0</v>
      </c>
      <c r="M119" s="10">
        <f>КМС!M120+ИГС!M120+МАКС!M120</f>
        <v>0</v>
      </c>
      <c r="N119" s="9">
        <f>КМС!N120+ИГС!N120+МАКС!N120</f>
        <v>0</v>
      </c>
      <c r="O119" s="10">
        <f>КМС!O120+ИГС!O120+МАКС!O120</f>
        <v>0</v>
      </c>
      <c r="P119" s="9">
        <f>КМС!P120+ИГС!P120+МАКС!P120</f>
        <v>0</v>
      </c>
      <c r="Q119" s="10">
        <f>КМС!Q120+ИГС!Q120+МАКС!Q120</f>
        <v>0</v>
      </c>
      <c r="R119" s="9">
        <f>КМС!R120+ИГС!R120+МАКС!R120</f>
        <v>0</v>
      </c>
      <c r="S119" s="10">
        <f>КМС!S120+ИГС!S120+МАКС!S120</f>
        <v>0</v>
      </c>
      <c r="T119" s="9">
        <f>КМС!T120+ИГС!T120+МАКС!T120</f>
        <v>0</v>
      </c>
    </row>
    <row r="120" spans="1:20" x14ac:dyDescent="0.25">
      <c r="A120" s="26"/>
      <c r="B120" s="48" t="s">
        <v>92</v>
      </c>
      <c r="C120" s="9">
        <f>КМС!C121+ИГС!C121+МАКС!C121</f>
        <v>0</v>
      </c>
      <c r="D120" s="9">
        <f>КМС!D121+ИГС!D121+МАКС!D121</f>
        <v>0</v>
      </c>
      <c r="E120" s="10">
        <f>КМС!E121+ИГС!E121+МАКС!E121</f>
        <v>0</v>
      </c>
      <c r="F120" s="9">
        <f>КМС!F121+ИГС!F121+МАКС!F121</f>
        <v>0</v>
      </c>
      <c r="G120" s="10">
        <f>КМС!G121+ИГС!G121+МАКС!G121</f>
        <v>0</v>
      </c>
      <c r="H120" s="9">
        <f>КМС!H121+ИГС!H121+МАКС!H121</f>
        <v>0</v>
      </c>
      <c r="I120" s="10">
        <f>КМС!I121+ИГС!I121+МАКС!I121</f>
        <v>0</v>
      </c>
      <c r="J120" s="9">
        <f>КМС!J121+ИГС!J121+МАКС!J121</f>
        <v>0</v>
      </c>
      <c r="K120" s="10">
        <f>КМС!K121+ИГС!K121+МАКС!K121</f>
        <v>0</v>
      </c>
      <c r="L120" s="9">
        <f>КМС!L121+ИГС!L121+МАКС!L121</f>
        <v>0</v>
      </c>
      <c r="M120" s="10">
        <f>КМС!M121+ИГС!M121+МАКС!M121</f>
        <v>0</v>
      </c>
      <c r="N120" s="9">
        <f>КМС!N121+ИГС!N121+МАКС!N121</f>
        <v>0</v>
      </c>
      <c r="O120" s="10">
        <f>КМС!O121+ИГС!O121+МАКС!O121</f>
        <v>0</v>
      </c>
      <c r="P120" s="9">
        <f>КМС!P121+ИГС!P121+МАКС!P121</f>
        <v>0</v>
      </c>
      <c r="Q120" s="10">
        <f>КМС!Q121+ИГС!Q121+МАКС!Q121</f>
        <v>0</v>
      </c>
      <c r="R120" s="9">
        <f>КМС!R121+ИГС!R121+МАКС!R121</f>
        <v>0</v>
      </c>
      <c r="S120" s="10">
        <f>КМС!S121+ИГС!S121+МАКС!S121</f>
        <v>0</v>
      </c>
      <c r="T120" s="9">
        <f>КМС!T121+ИГС!T121+МАКС!T121</f>
        <v>0</v>
      </c>
    </row>
    <row r="121" spans="1:20" x14ac:dyDescent="0.25">
      <c r="A121" s="26">
        <f>1+A119</f>
        <v>98</v>
      </c>
      <c r="B121" s="49" t="s">
        <v>93</v>
      </c>
      <c r="C121" s="9">
        <f>КМС!C122+ИГС!C122+МАКС!C122</f>
        <v>143016559.80000001</v>
      </c>
      <c r="D121" s="9">
        <f>КМС!D122+ИГС!D122+МАКС!D122</f>
        <v>92989541.780000001</v>
      </c>
      <c r="E121" s="10">
        <f>КМС!E122+ИГС!E122+МАКС!E122</f>
        <v>44658</v>
      </c>
      <c r="F121" s="9">
        <f>КМС!F122+ИГС!F122+МАКС!F122</f>
        <v>34232795.039999999</v>
      </c>
      <c r="G121" s="10">
        <f>КМС!G122+ИГС!G122+МАКС!G122</f>
        <v>2254</v>
      </c>
      <c r="H121" s="9">
        <f>КМС!H122+ИГС!H122+МАКС!H122</f>
        <v>910677.93</v>
      </c>
      <c r="I121" s="10">
        <f>КМС!I122+ИГС!I122+МАКС!I122</f>
        <v>22467</v>
      </c>
      <c r="J121" s="9">
        <f>КМС!J122+ИГС!J122+МАКС!J122</f>
        <v>57846068.810000002</v>
      </c>
      <c r="K121" s="10">
        <f>КМС!K122+ИГС!K122+МАКС!K122</f>
        <v>525</v>
      </c>
      <c r="L121" s="9">
        <f>КМС!L122+ИГС!L122+МАКС!L122</f>
        <v>3685908.33</v>
      </c>
      <c r="M121" s="10">
        <f>КМС!M122+ИГС!M122+МАКС!M122</f>
        <v>2123</v>
      </c>
      <c r="N121" s="9">
        <f>КМС!N122+ИГС!N122+МАКС!N122</f>
        <v>31589326.899999999</v>
      </c>
      <c r="O121" s="10">
        <f>КМС!O122+ИГС!O122+МАКС!O122</f>
        <v>0</v>
      </c>
      <c r="P121" s="9">
        <f>КМС!P122+ИГС!P122+МАКС!P122</f>
        <v>0</v>
      </c>
      <c r="Q121" s="10">
        <f>КМС!Q122+ИГС!Q122+МАКС!Q122</f>
        <v>0</v>
      </c>
      <c r="R121" s="9">
        <f>КМС!R122+ИГС!R122+МАКС!R122</f>
        <v>0</v>
      </c>
      <c r="S121" s="10">
        <f>КМС!S122+ИГС!S122+МАКС!S122</f>
        <v>5335</v>
      </c>
      <c r="T121" s="9">
        <f>КМС!T122+ИГС!T122+МАКС!T122</f>
        <v>14751782.789999999</v>
      </c>
    </row>
    <row r="122" spans="1:20" x14ac:dyDescent="0.25">
      <c r="A122" s="26"/>
      <c r="B122" s="48" t="s">
        <v>94</v>
      </c>
      <c r="C122" s="9">
        <f>КМС!C123+ИГС!C123+МАКС!C123</f>
        <v>0</v>
      </c>
      <c r="D122" s="9">
        <f>КМС!D123+ИГС!D123+МАКС!D123</f>
        <v>0</v>
      </c>
      <c r="E122" s="10">
        <f>КМС!E123+ИГС!E123+МАКС!E123</f>
        <v>0</v>
      </c>
      <c r="F122" s="9">
        <f>КМС!F123+ИГС!F123+МАКС!F123</f>
        <v>0</v>
      </c>
      <c r="G122" s="10">
        <f>КМС!G123+ИГС!G123+МАКС!G123</f>
        <v>0</v>
      </c>
      <c r="H122" s="9">
        <f>КМС!H123+ИГС!H123+МАКС!H123</f>
        <v>0</v>
      </c>
      <c r="I122" s="10">
        <f>КМС!I123+ИГС!I123+МАКС!I123</f>
        <v>0</v>
      </c>
      <c r="J122" s="9">
        <f>КМС!J123+ИГС!J123+МАКС!J123</f>
        <v>0</v>
      </c>
      <c r="K122" s="10">
        <f>КМС!K123+ИГС!K123+МАКС!K123</f>
        <v>0</v>
      </c>
      <c r="L122" s="9">
        <f>КМС!L123+ИГС!L123+МАКС!L123</f>
        <v>0</v>
      </c>
      <c r="M122" s="10">
        <f>КМС!M123+ИГС!M123+МАКС!M123</f>
        <v>0</v>
      </c>
      <c r="N122" s="9">
        <f>КМС!N123+ИГС!N123+МАКС!N123</f>
        <v>0</v>
      </c>
      <c r="O122" s="10">
        <f>КМС!O123+ИГС!O123+МАКС!O123</f>
        <v>0</v>
      </c>
      <c r="P122" s="9">
        <f>КМС!P123+ИГС!P123+МАКС!P123</f>
        <v>0</v>
      </c>
      <c r="Q122" s="10">
        <f>КМС!Q123+ИГС!Q123+МАКС!Q123</f>
        <v>0</v>
      </c>
      <c r="R122" s="9">
        <f>КМС!R123+ИГС!R123+МАКС!R123</f>
        <v>0</v>
      </c>
      <c r="S122" s="10">
        <f>КМС!S123+ИГС!S123+МАКС!S123</f>
        <v>0</v>
      </c>
      <c r="T122" s="9">
        <f>КМС!T123+ИГС!T123+МАКС!T123</f>
        <v>0</v>
      </c>
    </row>
    <row r="123" spans="1:20" x14ac:dyDescent="0.25">
      <c r="A123" s="26">
        <f>1+A121</f>
        <v>99</v>
      </c>
      <c r="B123" s="49" t="s">
        <v>95</v>
      </c>
      <c r="C123" s="9">
        <f>КМС!C124+ИГС!C124+МАКС!C124</f>
        <v>264103271.71000001</v>
      </c>
      <c r="D123" s="9">
        <f>КМС!D124+ИГС!D124+МАКС!D124</f>
        <v>133543411.75</v>
      </c>
      <c r="E123" s="10">
        <f>КМС!E124+ИГС!E124+МАКС!E124</f>
        <v>104439</v>
      </c>
      <c r="F123" s="9">
        <f>КМС!F124+ИГС!F124+МАКС!F124</f>
        <v>50606708.560000002</v>
      </c>
      <c r="G123" s="10">
        <f>КМС!G124+ИГС!G124+МАКС!G124</f>
        <v>29099</v>
      </c>
      <c r="H123" s="9">
        <f>КМС!H124+ИГС!H124+МАКС!H124</f>
        <v>13008484.880000001</v>
      </c>
      <c r="I123" s="10">
        <f>КМС!I124+ИГС!I124+МАКС!I124</f>
        <v>62484</v>
      </c>
      <c r="J123" s="9">
        <f>КМС!J124+ИГС!J124+МАКС!J124</f>
        <v>69928218.310000002</v>
      </c>
      <c r="K123" s="10">
        <f>КМС!K124+ИГС!K124+МАКС!K124</f>
        <v>1821</v>
      </c>
      <c r="L123" s="9">
        <f>КМС!L124+ИГС!L124+МАКС!L124</f>
        <v>25067419.539999999</v>
      </c>
      <c r="M123" s="10">
        <f>КМС!M124+ИГС!M124+МАКС!M124</f>
        <v>4379</v>
      </c>
      <c r="N123" s="9">
        <f>КМС!N124+ИГС!N124+МАКС!N124</f>
        <v>78882884.489999995</v>
      </c>
      <c r="O123" s="10">
        <f>КМС!O124+ИГС!O124+МАКС!O124</f>
        <v>0</v>
      </c>
      <c r="P123" s="9">
        <f>КМС!P124+ИГС!P124+МАКС!P124</f>
        <v>0</v>
      </c>
      <c r="Q123" s="10">
        <f>КМС!Q124+ИГС!Q124+МАКС!Q124</f>
        <v>0</v>
      </c>
      <c r="R123" s="9">
        <f>КМС!R124+ИГС!R124+МАКС!R124</f>
        <v>0</v>
      </c>
      <c r="S123" s="10">
        <f>КМС!S124+ИГС!S124+МАКС!S124</f>
        <v>17305</v>
      </c>
      <c r="T123" s="9">
        <f>КМС!T124+ИГС!T124+МАКС!T124</f>
        <v>26609555.93</v>
      </c>
    </row>
    <row r="124" spans="1:20" x14ac:dyDescent="0.25">
      <c r="A124" s="26"/>
      <c r="B124" s="48" t="s">
        <v>96</v>
      </c>
      <c r="C124" s="9">
        <f>КМС!C125+ИГС!C125+МАКС!C125</f>
        <v>0</v>
      </c>
      <c r="D124" s="9">
        <f>КМС!D125+ИГС!D125+МАКС!D125</f>
        <v>0</v>
      </c>
      <c r="E124" s="10">
        <f>КМС!E125+ИГС!E125+МАКС!E125</f>
        <v>0</v>
      </c>
      <c r="F124" s="9">
        <f>КМС!F125+ИГС!F125+МАКС!F125</f>
        <v>0</v>
      </c>
      <c r="G124" s="10">
        <f>КМС!G125+ИГС!G125+МАКС!G125</f>
        <v>0</v>
      </c>
      <c r="H124" s="9">
        <f>КМС!H125+ИГС!H125+МАКС!H125</f>
        <v>0</v>
      </c>
      <c r="I124" s="10">
        <f>КМС!I125+ИГС!I125+МАКС!I125</f>
        <v>0</v>
      </c>
      <c r="J124" s="9">
        <f>КМС!J125+ИГС!J125+МАКС!J125</f>
        <v>0</v>
      </c>
      <c r="K124" s="10">
        <f>КМС!K125+ИГС!K125+МАКС!K125</f>
        <v>0</v>
      </c>
      <c r="L124" s="9">
        <f>КМС!L125+ИГС!L125+МАКС!L125</f>
        <v>0</v>
      </c>
      <c r="M124" s="10">
        <f>КМС!M125+ИГС!M125+МАКС!M125</f>
        <v>0</v>
      </c>
      <c r="N124" s="9">
        <f>КМС!N125+ИГС!N125+МАКС!N125</f>
        <v>0</v>
      </c>
      <c r="O124" s="10">
        <f>КМС!O125+ИГС!O125+МАКС!O125</f>
        <v>0</v>
      </c>
      <c r="P124" s="9">
        <f>КМС!P125+ИГС!P125+МАКС!P125</f>
        <v>0</v>
      </c>
      <c r="Q124" s="10">
        <f>КМС!Q125+ИГС!Q125+МАКС!Q125</f>
        <v>0</v>
      </c>
      <c r="R124" s="9">
        <f>КМС!R125+ИГС!R125+МАКС!R125</f>
        <v>0</v>
      </c>
      <c r="S124" s="10">
        <f>КМС!S125+ИГС!S125+МАКС!S125</f>
        <v>0</v>
      </c>
      <c r="T124" s="9">
        <f>КМС!T125+ИГС!T125+МАКС!T125</f>
        <v>0</v>
      </c>
    </row>
    <row r="125" spans="1:20" x14ac:dyDescent="0.25">
      <c r="A125" s="26">
        <f>A123+1</f>
        <v>100</v>
      </c>
      <c r="B125" s="27" t="s">
        <v>97</v>
      </c>
      <c r="C125" s="9">
        <f>КМС!C126+ИГС!C126+МАКС!C126</f>
        <v>154102842.22</v>
      </c>
      <c r="D125" s="9">
        <f>КМС!D126+ИГС!D126+МАКС!D126</f>
        <v>77829102.170000002</v>
      </c>
      <c r="E125" s="10">
        <f>КМС!E126+ИГС!E126+МАКС!E126</f>
        <v>58603</v>
      </c>
      <c r="F125" s="9">
        <f>КМС!F126+ИГС!F126+МАКС!F126</f>
        <v>18022726.309999999</v>
      </c>
      <c r="G125" s="10">
        <f>КМС!G126+ИГС!G126+МАКС!G126</f>
        <v>24797</v>
      </c>
      <c r="H125" s="9">
        <f>КМС!H126+ИГС!H126+МАКС!H126</f>
        <v>11909453.77</v>
      </c>
      <c r="I125" s="10">
        <f>КМС!I126+ИГС!I126+МАКС!I126</f>
        <v>54802</v>
      </c>
      <c r="J125" s="9">
        <f>КМС!J126+ИГС!J126+МАКС!J126</f>
        <v>47896922.090000004</v>
      </c>
      <c r="K125" s="10">
        <f>КМС!K126+ИГС!K126+МАКС!K126</f>
        <v>1379</v>
      </c>
      <c r="L125" s="9">
        <f>КМС!L126+ИГС!L126+МАКС!L126</f>
        <v>12661251.84</v>
      </c>
      <c r="M125" s="10">
        <f>КМС!M126+ИГС!M126+МАКС!M126</f>
        <v>2315</v>
      </c>
      <c r="N125" s="9">
        <f>КМС!N126+ИГС!N126+МАКС!N126</f>
        <v>46786512.609999999</v>
      </c>
      <c r="O125" s="10">
        <f>КМС!O126+ИГС!O126+МАКС!O126</f>
        <v>0</v>
      </c>
      <c r="P125" s="9">
        <f>КМС!P126+ИГС!P126+МАКС!P126</f>
        <v>0</v>
      </c>
      <c r="Q125" s="10">
        <f>КМС!Q126+ИГС!Q126+МАКС!Q126</f>
        <v>0</v>
      </c>
      <c r="R125" s="9">
        <f>КМС!R126+ИГС!R126+МАКС!R126</f>
        <v>0</v>
      </c>
      <c r="S125" s="10">
        <f>КМС!S126+ИГС!S126+МАКС!S126</f>
        <v>11253</v>
      </c>
      <c r="T125" s="9">
        <f>КМС!T126+ИГС!T126+МАКС!T126</f>
        <v>16825975.600000001</v>
      </c>
    </row>
    <row r="126" spans="1:20" x14ac:dyDescent="0.25">
      <c r="A126" s="26"/>
      <c r="B126" s="48" t="s">
        <v>99</v>
      </c>
      <c r="C126" s="9">
        <f>КМС!C127+ИГС!C127+МАКС!C127</f>
        <v>0</v>
      </c>
      <c r="D126" s="9">
        <f>КМС!D127+ИГС!D127+МАКС!D127</f>
        <v>0</v>
      </c>
      <c r="E126" s="10">
        <f>КМС!E127+ИГС!E127+МАКС!E127</f>
        <v>0</v>
      </c>
      <c r="F126" s="9">
        <f>КМС!F127+ИГС!F127+МАКС!F127</f>
        <v>0</v>
      </c>
      <c r="G126" s="10">
        <f>КМС!G127+ИГС!G127+МАКС!G127</f>
        <v>0</v>
      </c>
      <c r="H126" s="9">
        <f>КМС!H127+ИГС!H127+МАКС!H127</f>
        <v>0</v>
      </c>
      <c r="I126" s="10">
        <f>КМС!I127+ИГС!I127+МАКС!I127</f>
        <v>0</v>
      </c>
      <c r="J126" s="9">
        <f>КМС!J127+ИГС!J127+МАКС!J127</f>
        <v>0</v>
      </c>
      <c r="K126" s="10">
        <f>КМС!K127+ИГС!K127+МАКС!K127</f>
        <v>0</v>
      </c>
      <c r="L126" s="9">
        <f>КМС!L127+ИГС!L127+МАКС!L127</f>
        <v>0</v>
      </c>
      <c r="M126" s="10">
        <f>КМС!M127+ИГС!M127+МАКС!M127</f>
        <v>0</v>
      </c>
      <c r="N126" s="9">
        <f>КМС!N127+ИГС!N127+МАКС!N127</f>
        <v>0</v>
      </c>
      <c r="O126" s="10">
        <f>КМС!O127+ИГС!O127+МАКС!O127</f>
        <v>0</v>
      </c>
      <c r="P126" s="9">
        <f>КМС!P127+ИГС!P127+МАКС!P127</f>
        <v>0</v>
      </c>
      <c r="Q126" s="10">
        <f>КМС!Q127+ИГС!Q127+МАКС!Q127</f>
        <v>0</v>
      </c>
      <c r="R126" s="9">
        <f>КМС!R127+ИГС!R127+МАКС!R127</f>
        <v>0</v>
      </c>
      <c r="S126" s="10">
        <f>КМС!S127+ИГС!S127+МАКС!S127</f>
        <v>0</v>
      </c>
      <c r="T126" s="9">
        <f>КМС!T127+ИГС!T127+МАКС!T127</f>
        <v>0</v>
      </c>
    </row>
    <row r="127" spans="1:20" x14ac:dyDescent="0.25">
      <c r="A127" s="26">
        <f>1+A125</f>
        <v>101</v>
      </c>
      <c r="B127" s="49" t="s">
        <v>100</v>
      </c>
      <c r="C127" s="9">
        <f>КМС!C128+ИГС!C128+МАКС!C128</f>
        <v>203100600.19999999</v>
      </c>
      <c r="D127" s="9">
        <f>КМС!D128+ИГС!D128+МАКС!D128</f>
        <v>129897880.25</v>
      </c>
      <c r="E127" s="10">
        <f>КМС!E128+ИГС!E128+МАКС!E128</f>
        <v>92845</v>
      </c>
      <c r="F127" s="9">
        <f>КМС!F128+ИГС!F128+МАКС!F128</f>
        <v>50331262.950000003</v>
      </c>
      <c r="G127" s="10">
        <f>КМС!G128+ИГС!G128+МАКС!G128</f>
        <v>11142</v>
      </c>
      <c r="H127" s="9">
        <f>КМС!H128+ИГС!H128+МАКС!H128</f>
        <v>4994535.82</v>
      </c>
      <c r="I127" s="10">
        <f>КМС!I128+ИГС!I128+МАКС!I128</f>
        <v>52049</v>
      </c>
      <c r="J127" s="9">
        <f>КМС!J128+ИГС!J128+МАКС!J128</f>
        <v>74572081.480000004</v>
      </c>
      <c r="K127" s="10">
        <f>КМС!K128+ИГС!K128+МАКС!K128</f>
        <v>1323</v>
      </c>
      <c r="L127" s="9">
        <f>КМС!L128+ИГС!L128+МАКС!L128</f>
        <v>14230373.83</v>
      </c>
      <c r="M127" s="10">
        <f>КМС!M128+ИГС!M128+МАКС!M128</f>
        <v>2526</v>
      </c>
      <c r="N127" s="9">
        <f>КМС!N128+ИГС!N128+МАКС!N128</f>
        <v>41245386.100000001</v>
      </c>
      <c r="O127" s="10">
        <f>КМС!O128+ИГС!O128+МАКС!O128</f>
        <v>0</v>
      </c>
      <c r="P127" s="9">
        <f>КМС!P128+ИГС!P128+МАКС!P128</f>
        <v>0</v>
      </c>
      <c r="Q127" s="10">
        <f>КМС!Q128+ИГС!Q128+МАКС!Q128</f>
        <v>0</v>
      </c>
      <c r="R127" s="9">
        <f>КМС!R128+ИГС!R128+МАКС!R128</f>
        <v>0</v>
      </c>
      <c r="S127" s="10">
        <f>КМС!S128+ИГС!S128+МАКС!S128</f>
        <v>8054</v>
      </c>
      <c r="T127" s="9">
        <f>КМС!T128+ИГС!T128+МАКС!T128</f>
        <v>17726960.02</v>
      </c>
    </row>
    <row r="128" spans="1:20" x14ac:dyDescent="0.25">
      <c r="A128" s="26"/>
      <c r="B128" s="48" t="s">
        <v>101</v>
      </c>
      <c r="C128" s="9">
        <f>КМС!C129+ИГС!C129+МАКС!C129</f>
        <v>0</v>
      </c>
      <c r="D128" s="9">
        <f>КМС!D129+ИГС!D129+МАКС!D129</f>
        <v>0</v>
      </c>
      <c r="E128" s="10">
        <f>КМС!E129+ИГС!E129+МАКС!E129</f>
        <v>0</v>
      </c>
      <c r="F128" s="9">
        <f>КМС!F129+ИГС!F129+МАКС!F129</f>
        <v>0</v>
      </c>
      <c r="G128" s="10">
        <f>КМС!G129+ИГС!G129+МАКС!G129</f>
        <v>0</v>
      </c>
      <c r="H128" s="9">
        <f>КМС!H129+ИГС!H129+МАКС!H129</f>
        <v>0</v>
      </c>
      <c r="I128" s="10">
        <f>КМС!I129+ИГС!I129+МАКС!I129</f>
        <v>0</v>
      </c>
      <c r="J128" s="9">
        <f>КМС!J129+ИГС!J129+МАКС!J129</f>
        <v>0</v>
      </c>
      <c r="K128" s="10">
        <f>КМС!K129+ИГС!K129+МАКС!K129</f>
        <v>0</v>
      </c>
      <c r="L128" s="9">
        <f>КМС!L129+ИГС!L129+МАКС!L129</f>
        <v>0</v>
      </c>
      <c r="M128" s="10">
        <f>КМС!M129+ИГС!M129+МАКС!M129</f>
        <v>0</v>
      </c>
      <c r="N128" s="9">
        <f>КМС!N129+ИГС!N129+МАКС!N129</f>
        <v>0</v>
      </c>
      <c r="O128" s="10">
        <f>КМС!O129+ИГС!O129+МАКС!O129</f>
        <v>0</v>
      </c>
      <c r="P128" s="9">
        <f>КМС!P129+ИГС!P129+МАКС!P129</f>
        <v>0</v>
      </c>
      <c r="Q128" s="10">
        <f>КМС!Q129+ИГС!Q129+МАКС!Q129</f>
        <v>0</v>
      </c>
      <c r="R128" s="9">
        <f>КМС!R129+ИГС!R129+МАКС!R129</f>
        <v>0</v>
      </c>
      <c r="S128" s="10">
        <f>КМС!S129+ИГС!S129+МАКС!S129</f>
        <v>0</v>
      </c>
      <c r="T128" s="9">
        <f>КМС!T129+ИГС!T129+МАКС!T129</f>
        <v>0</v>
      </c>
    </row>
    <row r="129" spans="1:20" x14ac:dyDescent="0.25">
      <c r="A129" s="26">
        <f>1+A127</f>
        <v>102</v>
      </c>
      <c r="B129" s="49" t="s">
        <v>102</v>
      </c>
      <c r="C129" s="9">
        <f>КМС!C130+ИГС!C130+МАКС!C130</f>
        <v>197398267.40000001</v>
      </c>
      <c r="D129" s="9">
        <f>КМС!D130+ИГС!D130+МАКС!D130</f>
        <v>93614887.829999998</v>
      </c>
      <c r="E129" s="10">
        <f>КМС!E130+ИГС!E130+МАКС!E130</f>
        <v>92795</v>
      </c>
      <c r="F129" s="9">
        <f>КМС!F130+ИГС!F130+МАКС!F130</f>
        <v>36048541.649999999</v>
      </c>
      <c r="G129" s="10">
        <f>КМС!G130+ИГС!G130+МАКС!G130</f>
        <v>18195</v>
      </c>
      <c r="H129" s="9">
        <f>КМС!H130+ИГС!H130+МАКС!H130</f>
        <v>8488407.0999999996</v>
      </c>
      <c r="I129" s="10">
        <f>КМС!I130+ИГС!I130+МАКС!I130</f>
        <v>42397</v>
      </c>
      <c r="J129" s="9">
        <f>КМС!J130+ИГС!J130+МАКС!J130</f>
        <v>49077939.079999998</v>
      </c>
      <c r="K129" s="10">
        <f>КМС!K130+ИГС!K130+МАКС!K130</f>
        <v>1359</v>
      </c>
      <c r="L129" s="9">
        <f>КМС!L130+ИГС!L130+МАКС!L130</f>
        <v>13326100.99</v>
      </c>
      <c r="M129" s="10">
        <f>КМС!M130+ИГС!M130+МАКС!M130</f>
        <v>3160</v>
      </c>
      <c r="N129" s="9">
        <f>КМС!N130+ИГС!N130+МАКС!N130</f>
        <v>72529012.680000007</v>
      </c>
      <c r="O129" s="10">
        <f>КМС!O130+ИГС!O130+МАКС!O130</f>
        <v>0</v>
      </c>
      <c r="P129" s="9">
        <f>КМС!P130+ИГС!P130+МАКС!P130</f>
        <v>0</v>
      </c>
      <c r="Q129" s="10">
        <f>КМС!Q130+ИГС!Q130+МАКС!Q130</f>
        <v>0</v>
      </c>
      <c r="R129" s="9">
        <f>КМС!R130+ИГС!R130+МАКС!R130</f>
        <v>0</v>
      </c>
      <c r="S129" s="10">
        <f>КМС!S130+ИГС!S130+МАКС!S130</f>
        <v>9845</v>
      </c>
      <c r="T129" s="9">
        <f>КМС!T130+ИГС!T130+МАКС!T130</f>
        <v>17928265.899999999</v>
      </c>
    </row>
    <row r="130" spans="1:20" x14ac:dyDescent="0.25">
      <c r="A130" s="26"/>
      <c r="B130" s="48" t="s">
        <v>103</v>
      </c>
      <c r="C130" s="9">
        <f>КМС!C131+ИГС!C131+МАКС!C131</f>
        <v>0</v>
      </c>
      <c r="D130" s="9">
        <f>КМС!D131+ИГС!D131+МАКС!D131</f>
        <v>0</v>
      </c>
      <c r="E130" s="10">
        <f>КМС!E131+ИГС!E131+МАКС!E131</f>
        <v>0</v>
      </c>
      <c r="F130" s="9">
        <f>КМС!F131+ИГС!F131+МАКС!F131</f>
        <v>0</v>
      </c>
      <c r="G130" s="10">
        <f>КМС!G131+ИГС!G131+МАКС!G131</f>
        <v>0</v>
      </c>
      <c r="H130" s="9">
        <f>КМС!H131+ИГС!H131+МАКС!H131</f>
        <v>0</v>
      </c>
      <c r="I130" s="10">
        <f>КМС!I131+ИГС!I131+МАКС!I131</f>
        <v>0</v>
      </c>
      <c r="J130" s="9">
        <f>КМС!J131+ИГС!J131+МАКС!J131</f>
        <v>0</v>
      </c>
      <c r="K130" s="10">
        <f>КМС!K131+ИГС!K131+МАКС!K131</f>
        <v>0</v>
      </c>
      <c r="L130" s="9">
        <f>КМС!L131+ИГС!L131+МАКС!L131</f>
        <v>0</v>
      </c>
      <c r="M130" s="10">
        <f>КМС!M131+ИГС!M131+МАКС!M131</f>
        <v>0</v>
      </c>
      <c r="N130" s="9">
        <f>КМС!N131+ИГС!N131+МАКС!N131</f>
        <v>0</v>
      </c>
      <c r="O130" s="10">
        <f>КМС!O131+ИГС!O131+МАКС!O131</f>
        <v>0</v>
      </c>
      <c r="P130" s="9">
        <f>КМС!P131+ИГС!P131+МАКС!P131</f>
        <v>0</v>
      </c>
      <c r="Q130" s="10">
        <f>КМС!Q131+ИГС!Q131+МАКС!Q131</f>
        <v>0</v>
      </c>
      <c r="R130" s="9">
        <f>КМС!R131+ИГС!R131+МАКС!R131</f>
        <v>0</v>
      </c>
      <c r="S130" s="10">
        <f>КМС!S131+ИГС!S131+МАКС!S131</f>
        <v>0</v>
      </c>
      <c r="T130" s="9">
        <f>КМС!T131+ИГС!T131+МАКС!T131</f>
        <v>0</v>
      </c>
    </row>
    <row r="131" spans="1:20" ht="30" x14ac:dyDescent="0.25">
      <c r="A131" s="26">
        <f>1+A129</f>
        <v>103</v>
      </c>
      <c r="B131" s="49" t="s">
        <v>160</v>
      </c>
      <c r="C131" s="9">
        <f>КМС!C132+ИГС!C132+МАКС!C132</f>
        <v>60340467</v>
      </c>
      <c r="D131" s="9">
        <f>КМС!D132+ИГС!D132+МАКС!D132</f>
        <v>0</v>
      </c>
      <c r="E131" s="10">
        <f>КМС!E132+ИГС!E132+МАКС!E132</f>
        <v>0</v>
      </c>
      <c r="F131" s="9">
        <f>КМС!F132+ИГС!F132+МАКС!F132</f>
        <v>0</v>
      </c>
      <c r="G131" s="10">
        <f>КМС!G132+ИГС!G132+МАКС!G132</f>
        <v>0</v>
      </c>
      <c r="H131" s="9">
        <f>КМС!H132+ИГС!H132+МАКС!H132</f>
        <v>0</v>
      </c>
      <c r="I131" s="10">
        <f>КМС!I132+ИГС!I132+МАКС!I132</f>
        <v>0</v>
      </c>
      <c r="J131" s="9">
        <f>КМС!J132+ИГС!J132+МАКС!J132</f>
        <v>0</v>
      </c>
      <c r="K131" s="10">
        <f>КМС!K132+ИГС!K132+МАКС!K132</f>
        <v>0</v>
      </c>
      <c r="L131" s="9">
        <f>КМС!L132+ИГС!L132+МАКС!L132</f>
        <v>0</v>
      </c>
      <c r="M131" s="10">
        <f>КМС!M132+ИГС!M132+МАКС!M132</f>
        <v>360</v>
      </c>
      <c r="N131" s="9">
        <f>КМС!N132+ИГС!N132+МАКС!N132</f>
        <v>60340467</v>
      </c>
      <c r="O131" s="10">
        <f>КМС!O132+ИГС!O132+МАКС!O132</f>
        <v>0</v>
      </c>
      <c r="P131" s="9">
        <f>КМС!P132+ИГС!P132+МАКС!P132</f>
        <v>0</v>
      </c>
      <c r="Q131" s="10">
        <f>КМС!Q132+ИГС!Q132+МАКС!Q132</f>
        <v>360</v>
      </c>
      <c r="R131" s="9">
        <f>КМС!R132+ИГС!R132+МАКС!R132</f>
        <v>60340467</v>
      </c>
      <c r="S131" s="10">
        <f>КМС!S132+ИГС!S132+МАКС!S132</f>
        <v>0</v>
      </c>
      <c r="T131" s="9">
        <f>КМС!T132+ИГС!T132+МАКС!T132</f>
        <v>0</v>
      </c>
    </row>
    <row r="132" spans="1:20" x14ac:dyDescent="0.25">
      <c r="A132" s="26"/>
      <c r="B132" s="48" t="s">
        <v>105</v>
      </c>
      <c r="C132" s="9">
        <f>КМС!C133+ИГС!C133+МАКС!C133</f>
        <v>0</v>
      </c>
      <c r="D132" s="9">
        <f>КМС!D133+ИГС!D133+МАКС!D133</f>
        <v>0</v>
      </c>
      <c r="E132" s="10">
        <f>КМС!E133+ИГС!E133+МАКС!E133</f>
        <v>0</v>
      </c>
      <c r="F132" s="9">
        <f>КМС!F133+ИГС!F133+МАКС!F133</f>
        <v>0</v>
      </c>
      <c r="G132" s="10">
        <f>КМС!G133+ИГС!G133+МАКС!G133</f>
        <v>0</v>
      </c>
      <c r="H132" s="9">
        <f>КМС!H133+ИГС!H133+МАКС!H133</f>
        <v>0</v>
      </c>
      <c r="I132" s="10">
        <f>КМС!I133+ИГС!I133+МАКС!I133</f>
        <v>0</v>
      </c>
      <c r="J132" s="9">
        <f>КМС!J133+ИГС!J133+МАКС!J133</f>
        <v>0</v>
      </c>
      <c r="K132" s="10">
        <f>КМС!K133+ИГС!K133+МАКС!K133</f>
        <v>0</v>
      </c>
      <c r="L132" s="9">
        <f>КМС!L133+ИГС!L133+МАКС!L133</f>
        <v>0</v>
      </c>
      <c r="M132" s="10">
        <f>КМС!M133+ИГС!M133+МАКС!M133</f>
        <v>0</v>
      </c>
      <c r="N132" s="9">
        <f>КМС!N133+ИГС!N133+МАКС!N133</f>
        <v>0</v>
      </c>
      <c r="O132" s="10">
        <f>КМС!O133+ИГС!O133+МАКС!O133</f>
        <v>0</v>
      </c>
      <c r="P132" s="9">
        <f>КМС!P133+ИГС!P133+МАКС!P133</f>
        <v>0</v>
      </c>
      <c r="Q132" s="10">
        <f>КМС!Q133+ИГС!Q133+МАКС!Q133</f>
        <v>0</v>
      </c>
      <c r="R132" s="9">
        <f>КМС!R133+ИГС!R133+МАКС!R133</f>
        <v>0</v>
      </c>
      <c r="S132" s="10">
        <f>КМС!S133+ИГС!S133+МАКС!S133</f>
        <v>0</v>
      </c>
      <c r="T132" s="9">
        <f>КМС!T133+ИГС!T133+МАКС!T133</f>
        <v>0</v>
      </c>
    </row>
    <row r="133" spans="1:20" ht="30" x14ac:dyDescent="0.25">
      <c r="A133" s="26">
        <f>1+A131</f>
        <v>104</v>
      </c>
      <c r="B133" s="49" t="s">
        <v>161</v>
      </c>
      <c r="C133" s="9">
        <f>КМС!C134+ИГС!C134+МАКС!C134</f>
        <v>114563992.97</v>
      </c>
      <c r="D133" s="9">
        <f>КМС!D134+ИГС!D134+МАКС!D134</f>
        <v>8824603.9199999999</v>
      </c>
      <c r="E133" s="10">
        <f>КМС!E134+ИГС!E134+МАКС!E134</f>
        <v>18764</v>
      </c>
      <c r="F133" s="9">
        <f>КМС!F134+ИГС!F134+МАКС!F134</f>
        <v>5243145.96</v>
      </c>
      <c r="G133" s="10">
        <f>КМС!G134+ИГС!G134+МАКС!G134</f>
        <v>397</v>
      </c>
      <c r="H133" s="9">
        <f>КМС!H134+ИГС!H134+МАКС!H134</f>
        <v>167350.20000000001</v>
      </c>
      <c r="I133" s="10">
        <f>КМС!I134+ИГС!I134+МАКС!I134</f>
        <v>4982</v>
      </c>
      <c r="J133" s="9">
        <f>КМС!J134+ИГС!J134+МАКС!J134</f>
        <v>3414107.76</v>
      </c>
      <c r="K133" s="10">
        <f>КМС!K134+ИГС!K134+МАКС!K134</f>
        <v>1332</v>
      </c>
      <c r="L133" s="9">
        <f>КМС!L134+ИГС!L134+МАКС!L134</f>
        <v>18214719.760000002</v>
      </c>
      <c r="M133" s="10">
        <f>КМС!M134+ИГС!M134+МАКС!M134</f>
        <v>1895</v>
      </c>
      <c r="N133" s="9">
        <f>КМС!N134+ИГС!N134+МАКС!N134</f>
        <v>83788210.819999993</v>
      </c>
      <c r="O133" s="10">
        <f>КМС!O134+ИГС!O134+МАКС!O134</f>
        <v>1890</v>
      </c>
      <c r="P133" s="9">
        <f>КМС!P134+ИГС!P134+МАКС!P134</f>
        <v>83312545.819999993</v>
      </c>
      <c r="Q133" s="10">
        <f>КМС!Q134+ИГС!Q134+МАКС!Q134</f>
        <v>5</v>
      </c>
      <c r="R133" s="9">
        <f>КМС!R134+ИГС!R134+МАКС!R134</f>
        <v>475665</v>
      </c>
      <c r="S133" s="10">
        <f>КМС!S134+ИГС!S134+МАКС!S134</f>
        <v>2676</v>
      </c>
      <c r="T133" s="9">
        <f>КМС!T134+ИГС!T134+МАКС!T134</f>
        <v>3736458.47</v>
      </c>
    </row>
    <row r="134" spans="1:20" x14ac:dyDescent="0.25">
      <c r="A134" s="26"/>
      <c r="B134" s="48" t="s">
        <v>106</v>
      </c>
      <c r="C134" s="9">
        <f>КМС!C135+ИГС!C135+МАКС!C135</f>
        <v>0</v>
      </c>
      <c r="D134" s="9">
        <f>КМС!D135+ИГС!D135+МАКС!D135</f>
        <v>0</v>
      </c>
      <c r="E134" s="10">
        <f>КМС!E135+ИГС!E135+МАКС!E135</f>
        <v>0</v>
      </c>
      <c r="F134" s="9">
        <f>КМС!F135+ИГС!F135+МАКС!F135</f>
        <v>0</v>
      </c>
      <c r="G134" s="10">
        <f>КМС!G135+ИГС!G135+МАКС!G135</f>
        <v>0</v>
      </c>
      <c r="H134" s="9">
        <f>КМС!H135+ИГС!H135+МАКС!H135</f>
        <v>0</v>
      </c>
      <c r="I134" s="10">
        <f>КМС!I135+ИГС!I135+МАКС!I135</f>
        <v>0</v>
      </c>
      <c r="J134" s="9">
        <f>КМС!J135+ИГС!J135+МАКС!J135</f>
        <v>0</v>
      </c>
      <c r="K134" s="10">
        <f>КМС!K135+ИГС!K135+МАКС!K135</f>
        <v>0</v>
      </c>
      <c r="L134" s="9">
        <f>КМС!L135+ИГС!L135+МАКС!L135</f>
        <v>0</v>
      </c>
      <c r="M134" s="10">
        <f>КМС!M135+ИГС!M135+МАКС!M135</f>
        <v>0</v>
      </c>
      <c r="N134" s="9">
        <f>КМС!N135+ИГС!N135+МАКС!N135</f>
        <v>0</v>
      </c>
      <c r="O134" s="10">
        <f>КМС!O135+ИГС!O135+МАКС!O135</f>
        <v>0</v>
      </c>
      <c r="P134" s="9">
        <f>КМС!P135+ИГС!P135+МАКС!P135</f>
        <v>0</v>
      </c>
      <c r="Q134" s="10">
        <f>КМС!Q135+ИГС!Q135+МАКС!Q135</f>
        <v>0</v>
      </c>
      <c r="R134" s="9">
        <f>КМС!R135+ИГС!R135+МАКС!R135</f>
        <v>0</v>
      </c>
      <c r="S134" s="10">
        <f>КМС!S135+ИГС!S135+МАКС!S135</f>
        <v>0</v>
      </c>
      <c r="T134" s="9">
        <f>КМС!T135+ИГС!T135+МАКС!T135</f>
        <v>0</v>
      </c>
    </row>
    <row r="135" spans="1:20" x14ac:dyDescent="0.25">
      <c r="A135" s="26">
        <f>1+A133</f>
        <v>105</v>
      </c>
      <c r="B135" s="49" t="s">
        <v>107</v>
      </c>
      <c r="C135" s="9">
        <f>КМС!C136+ИГС!C136+МАКС!C136</f>
        <v>2151828.5</v>
      </c>
      <c r="D135" s="9">
        <f>КМС!D136+ИГС!D136+МАКС!D136</f>
        <v>0</v>
      </c>
      <c r="E135" s="10">
        <f>КМС!E136+ИГС!E136+МАКС!E136</f>
        <v>0</v>
      </c>
      <c r="F135" s="9">
        <f>КМС!F136+ИГС!F136+МАКС!F136</f>
        <v>0</v>
      </c>
      <c r="G135" s="10">
        <f>КМС!G136+ИГС!G136+МАКС!G136</f>
        <v>0</v>
      </c>
      <c r="H135" s="9">
        <f>КМС!H136+ИГС!H136+МАКС!H136</f>
        <v>0</v>
      </c>
      <c r="I135" s="10">
        <f>КМС!I136+ИГС!I136+МАКС!I136</f>
        <v>0</v>
      </c>
      <c r="J135" s="9">
        <f>КМС!J136+ИГС!J136+МАКС!J136</f>
        <v>0</v>
      </c>
      <c r="K135" s="10">
        <f>КМС!K136+ИГС!K136+МАКС!K136</f>
        <v>30</v>
      </c>
      <c r="L135" s="9">
        <f>КМС!L136+ИГС!L136+МАКС!L136</f>
        <v>2151828.5</v>
      </c>
      <c r="M135" s="10">
        <f>КМС!M136+ИГС!M136+МАКС!M136</f>
        <v>0</v>
      </c>
      <c r="N135" s="9">
        <f>КМС!N136+ИГС!N136+МАКС!N136</f>
        <v>0</v>
      </c>
      <c r="O135" s="10">
        <f>КМС!O136+ИГС!O136+МАКС!O136</f>
        <v>0</v>
      </c>
      <c r="P135" s="9">
        <f>КМС!P136+ИГС!P136+МАКС!P136</f>
        <v>0</v>
      </c>
      <c r="Q135" s="10">
        <f>КМС!Q136+ИГС!Q136+МАКС!Q136</f>
        <v>0</v>
      </c>
      <c r="R135" s="9">
        <f>КМС!R136+ИГС!R136+МАКС!R136</f>
        <v>0</v>
      </c>
      <c r="S135" s="10">
        <f>КМС!S136+ИГС!S136+МАКС!S136</f>
        <v>0</v>
      </c>
      <c r="T135" s="9">
        <f>КМС!T136+ИГС!T136+МАКС!T136</f>
        <v>0</v>
      </c>
    </row>
    <row r="136" spans="1:20" x14ac:dyDescent="0.25">
      <c r="A136" s="26"/>
      <c r="B136" s="48" t="s">
        <v>162</v>
      </c>
      <c r="C136" s="9">
        <f>КМС!C137+ИГС!C137+МАКС!C137</f>
        <v>0</v>
      </c>
      <c r="D136" s="9">
        <f>КМС!D137+ИГС!D137+МАКС!D137</f>
        <v>0</v>
      </c>
      <c r="E136" s="10">
        <f>КМС!E137+ИГС!E137+МАКС!E137</f>
        <v>0</v>
      </c>
      <c r="F136" s="9">
        <f>КМС!F137+ИГС!F137+МАКС!F137</f>
        <v>0</v>
      </c>
      <c r="G136" s="10">
        <f>КМС!G137+ИГС!G137+МАКС!G137</f>
        <v>0</v>
      </c>
      <c r="H136" s="9">
        <f>КМС!H137+ИГС!H137+МАКС!H137</f>
        <v>0</v>
      </c>
      <c r="I136" s="10">
        <f>КМС!I137+ИГС!I137+МАКС!I137</f>
        <v>0</v>
      </c>
      <c r="J136" s="9">
        <f>КМС!J137+ИГС!J137+МАКС!J137</f>
        <v>0</v>
      </c>
      <c r="K136" s="10">
        <f>КМС!K137+ИГС!K137+МАКС!K137</f>
        <v>0</v>
      </c>
      <c r="L136" s="9">
        <f>КМС!L137+ИГС!L137+МАКС!L137</f>
        <v>0</v>
      </c>
      <c r="M136" s="10">
        <f>КМС!M137+ИГС!M137+МАКС!M137</f>
        <v>0</v>
      </c>
      <c r="N136" s="9">
        <f>КМС!N137+ИГС!N137+МАКС!N137</f>
        <v>0</v>
      </c>
      <c r="O136" s="10">
        <f>КМС!O137+ИГС!O137+МАКС!O137</f>
        <v>0</v>
      </c>
      <c r="P136" s="9">
        <f>КМС!P137+ИГС!P137+МАКС!P137</f>
        <v>0</v>
      </c>
      <c r="Q136" s="10">
        <f>КМС!Q137+ИГС!Q137+МАКС!Q137</f>
        <v>0</v>
      </c>
      <c r="R136" s="9">
        <f>КМС!R137+ИГС!R137+МАКС!R137</f>
        <v>0</v>
      </c>
      <c r="S136" s="10">
        <f>КМС!S137+ИГС!S137+МАКС!S137</f>
        <v>0</v>
      </c>
      <c r="T136" s="9">
        <f>КМС!T137+ИГС!T137+МАКС!T137</f>
        <v>0</v>
      </c>
    </row>
    <row r="137" spans="1:20" x14ac:dyDescent="0.25">
      <c r="A137" s="26">
        <f>1+A135</f>
        <v>106</v>
      </c>
      <c r="B137" s="49" t="s">
        <v>108</v>
      </c>
      <c r="C137" s="9">
        <f>КМС!C138+ИГС!C138+МАКС!C138</f>
        <v>4391720.6399999997</v>
      </c>
      <c r="D137" s="9">
        <f>КМС!D138+ИГС!D138+МАКС!D138</f>
        <v>0</v>
      </c>
      <c r="E137" s="10">
        <f>КМС!E138+ИГС!E138+МАКС!E138</f>
        <v>0</v>
      </c>
      <c r="F137" s="9">
        <f>КМС!F138+ИГС!F138+МАКС!F138</f>
        <v>0</v>
      </c>
      <c r="G137" s="10">
        <f>КМС!G138+ИГС!G138+МАКС!G138</f>
        <v>0</v>
      </c>
      <c r="H137" s="9">
        <f>КМС!H138+ИГС!H138+МАКС!H138</f>
        <v>0</v>
      </c>
      <c r="I137" s="10">
        <f>КМС!I138+ИГС!I138+МАКС!I138</f>
        <v>0</v>
      </c>
      <c r="J137" s="9">
        <f>КМС!J138+ИГС!J138+МАКС!J138</f>
        <v>0</v>
      </c>
      <c r="K137" s="10">
        <f>КМС!K138+ИГС!K138+МАКС!K138</f>
        <v>45</v>
      </c>
      <c r="L137" s="9">
        <f>КМС!L138+ИГС!L138+МАКС!L138</f>
        <v>4391720.6399999997</v>
      </c>
      <c r="M137" s="10">
        <f>КМС!M138+ИГС!M138+МАКС!M138</f>
        <v>0</v>
      </c>
      <c r="N137" s="9">
        <f>КМС!N138+ИГС!N138+МАКС!N138</f>
        <v>0</v>
      </c>
      <c r="O137" s="10">
        <f>КМС!O138+ИГС!O138+МАКС!O138</f>
        <v>0</v>
      </c>
      <c r="P137" s="9">
        <f>КМС!P138+ИГС!P138+МАКС!P138</f>
        <v>0</v>
      </c>
      <c r="Q137" s="10">
        <f>КМС!Q138+ИГС!Q138+МАКС!Q138</f>
        <v>0</v>
      </c>
      <c r="R137" s="9">
        <f>КМС!R138+ИГС!R138+МАКС!R138</f>
        <v>0</v>
      </c>
      <c r="S137" s="10">
        <f>КМС!S138+ИГС!S138+МАКС!S138</f>
        <v>0</v>
      </c>
      <c r="T137" s="9">
        <f>КМС!T138+ИГС!T138+МАКС!T138</f>
        <v>0</v>
      </c>
    </row>
    <row r="138" spans="1:20" x14ac:dyDescent="0.25">
      <c r="A138" s="26">
        <f>1+A137</f>
        <v>107</v>
      </c>
      <c r="B138" s="49" t="s">
        <v>110</v>
      </c>
      <c r="C138" s="9">
        <f>КМС!C139+ИГС!C139+МАКС!C139</f>
        <v>0</v>
      </c>
      <c r="D138" s="9">
        <f>КМС!D139+ИГС!D139+МАКС!D139</f>
        <v>0</v>
      </c>
      <c r="E138" s="10">
        <f>КМС!E139+ИГС!E139+МАКС!E139</f>
        <v>0</v>
      </c>
      <c r="F138" s="9">
        <f>КМС!F139+ИГС!F139+МАКС!F139</f>
        <v>0</v>
      </c>
      <c r="G138" s="10">
        <f>КМС!G139+ИГС!G139+МАКС!G139</f>
        <v>0</v>
      </c>
      <c r="H138" s="9">
        <f>КМС!H139+ИГС!H139+МАКС!H139</f>
        <v>0</v>
      </c>
      <c r="I138" s="10">
        <f>КМС!I139+ИГС!I139+МАКС!I139</f>
        <v>0</v>
      </c>
      <c r="J138" s="9">
        <f>КМС!J139+ИГС!J139+МАКС!J139</f>
        <v>0</v>
      </c>
      <c r="K138" s="10">
        <f>КМС!K139+ИГС!K139+МАКС!K139</f>
        <v>0</v>
      </c>
      <c r="L138" s="9">
        <f>КМС!L139+ИГС!L139+МАКС!L139</f>
        <v>0</v>
      </c>
      <c r="M138" s="10">
        <f>КМС!M139+ИГС!M139+МАКС!M139</f>
        <v>0</v>
      </c>
      <c r="N138" s="9">
        <f>КМС!N139+ИГС!N139+МАКС!N139</f>
        <v>0</v>
      </c>
      <c r="O138" s="10">
        <f>КМС!O139+ИГС!O139+МАКС!O139</f>
        <v>0</v>
      </c>
      <c r="P138" s="9">
        <f>КМС!P139+ИГС!P139+МАКС!P139</f>
        <v>0</v>
      </c>
      <c r="Q138" s="10">
        <f>КМС!Q139+ИГС!Q139+МАКС!Q139</f>
        <v>0</v>
      </c>
      <c r="R138" s="9">
        <f>КМС!R139+ИГС!R139+МАКС!R139</f>
        <v>0</v>
      </c>
      <c r="S138" s="10">
        <f>КМС!S139+ИГС!S139+МАКС!S139</f>
        <v>0</v>
      </c>
      <c r="T138" s="9">
        <f>КМС!T139+ИГС!T139+МАКС!T139</f>
        <v>0</v>
      </c>
    </row>
    <row r="139" spans="1:20" x14ac:dyDescent="0.25">
      <c r="A139" s="26">
        <f>1+A138</f>
        <v>108</v>
      </c>
      <c r="B139" s="49" t="s">
        <v>104</v>
      </c>
      <c r="C139" s="9">
        <f>КМС!C140+ИГС!C140+МАКС!C140</f>
        <v>569537.5</v>
      </c>
      <c r="D139" s="9">
        <f>КМС!D140+ИГС!D140+МАКС!D140</f>
        <v>0</v>
      </c>
      <c r="E139" s="10">
        <f>КМС!E140+ИГС!E140+МАКС!E140</f>
        <v>0</v>
      </c>
      <c r="F139" s="9">
        <f>КМС!F140+ИГС!F140+МАКС!F140</f>
        <v>0</v>
      </c>
      <c r="G139" s="10">
        <f>КМС!G140+ИГС!G140+МАКС!G140</f>
        <v>0</v>
      </c>
      <c r="H139" s="9">
        <f>КМС!H140+ИГС!H140+МАКС!H140</f>
        <v>0</v>
      </c>
      <c r="I139" s="10">
        <f>КМС!I140+ИГС!I140+МАКС!I140</f>
        <v>0</v>
      </c>
      <c r="J139" s="9">
        <f>КМС!J140+ИГС!J140+МАКС!J140</f>
        <v>0</v>
      </c>
      <c r="K139" s="10">
        <f>КМС!K140+ИГС!K140+МАКС!K140</f>
        <v>5</v>
      </c>
      <c r="L139" s="9">
        <f>КМС!L140+ИГС!L140+МАКС!L140</f>
        <v>569537.5</v>
      </c>
      <c r="M139" s="10">
        <f>КМС!M140+ИГС!M140+МАКС!M140</f>
        <v>0</v>
      </c>
      <c r="N139" s="9">
        <f>КМС!N140+ИГС!N140+МАКС!N140</f>
        <v>0</v>
      </c>
      <c r="O139" s="10">
        <f>КМС!O140+ИГС!O140+МАКС!O140</f>
        <v>0</v>
      </c>
      <c r="P139" s="9">
        <f>КМС!P140+ИГС!P140+МАКС!P140</f>
        <v>0</v>
      </c>
      <c r="Q139" s="10">
        <f>КМС!Q140+ИГС!Q140+МАКС!Q140</f>
        <v>0</v>
      </c>
      <c r="R139" s="9">
        <f>КМС!R140+ИГС!R140+МАКС!R140</f>
        <v>0</v>
      </c>
      <c r="S139" s="10">
        <f>КМС!S140+ИГС!S140+МАКС!S140</f>
        <v>0</v>
      </c>
      <c r="T139" s="9">
        <f>КМС!T140+ИГС!T140+МАКС!T140</f>
        <v>0</v>
      </c>
    </row>
    <row r="140" spans="1:20" x14ac:dyDescent="0.25">
      <c r="A140" s="26">
        <f>1+A139</f>
        <v>109</v>
      </c>
      <c r="B140" s="49" t="s">
        <v>163</v>
      </c>
      <c r="C140" s="9">
        <f>КМС!C141+ИГС!C141+МАКС!C141</f>
        <v>0</v>
      </c>
      <c r="D140" s="9">
        <f>КМС!D141+ИГС!D141+МАКС!D141</f>
        <v>0</v>
      </c>
      <c r="E140" s="10">
        <f>КМС!E141+ИГС!E141+МАКС!E141</f>
        <v>0</v>
      </c>
      <c r="F140" s="9">
        <f>КМС!F141+ИГС!F141+МАКС!F141</f>
        <v>0</v>
      </c>
      <c r="G140" s="10">
        <f>КМС!G141+ИГС!G141+МАКС!G141</f>
        <v>0</v>
      </c>
      <c r="H140" s="9">
        <f>КМС!H141+ИГС!H141+МАКС!H141</f>
        <v>0</v>
      </c>
      <c r="I140" s="10">
        <f>КМС!I141+ИГС!I141+МАКС!I141</f>
        <v>0</v>
      </c>
      <c r="J140" s="9">
        <f>КМС!J141+ИГС!J141+МАКС!J141</f>
        <v>0</v>
      </c>
      <c r="K140" s="10">
        <f>КМС!K141+ИГС!K141+МАКС!K141</f>
        <v>0</v>
      </c>
      <c r="L140" s="9">
        <f>КМС!L141+ИГС!L141+МАКС!L141</f>
        <v>0</v>
      </c>
      <c r="M140" s="10">
        <f>КМС!M141+ИГС!M141+МАКС!M141</f>
        <v>0</v>
      </c>
      <c r="N140" s="9">
        <f>КМС!N141+ИГС!N141+МАКС!N141</f>
        <v>0</v>
      </c>
      <c r="O140" s="10">
        <f>КМС!O141+ИГС!O141+МАКС!O141</f>
        <v>0</v>
      </c>
      <c r="P140" s="9">
        <f>КМС!P141+ИГС!P141+МАКС!P141</f>
        <v>0</v>
      </c>
      <c r="Q140" s="10">
        <f>КМС!Q141+ИГС!Q141+МАКС!Q141</f>
        <v>0</v>
      </c>
      <c r="R140" s="9">
        <f>КМС!R141+ИГС!R141+МАКС!R141</f>
        <v>0</v>
      </c>
      <c r="S140" s="10">
        <f>КМС!S141+ИГС!S141+МАКС!S141</f>
        <v>0</v>
      </c>
      <c r="T140" s="9">
        <f>КМС!T141+ИГС!T141+МАКС!T141</f>
        <v>0</v>
      </c>
    </row>
    <row r="141" spans="1:20" x14ac:dyDescent="0.25">
      <c r="A141" s="26">
        <f>1+A140</f>
        <v>110</v>
      </c>
      <c r="B141" s="49" t="s">
        <v>144</v>
      </c>
      <c r="C141" s="9">
        <f>КМС!C142+ИГС!C142+МАКС!C142</f>
        <v>2915688.25</v>
      </c>
      <c r="D141" s="9">
        <f>КМС!D142+ИГС!D142+МАКС!D142</f>
        <v>0</v>
      </c>
      <c r="E141" s="10">
        <f>КМС!E142+ИГС!E142+МАКС!E142</f>
        <v>0</v>
      </c>
      <c r="F141" s="9">
        <f>КМС!F142+ИГС!F142+МАКС!F142</f>
        <v>0</v>
      </c>
      <c r="G141" s="10">
        <f>КМС!G142+ИГС!G142+МАКС!G142</f>
        <v>0</v>
      </c>
      <c r="H141" s="9">
        <f>КМС!H142+ИГС!H142+МАКС!H142</f>
        <v>0</v>
      </c>
      <c r="I141" s="10">
        <f>КМС!I142+ИГС!I142+МАКС!I142</f>
        <v>0</v>
      </c>
      <c r="J141" s="9">
        <f>КМС!J142+ИГС!J142+МАКС!J142</f>
        <v>0</v>
      </c>
      <c r="K141" s="10">
        <f>КМС!K142+ИГС!K142+МАКС!K142</f>
        <v>25</v>
      </c>
      <c r="L141" s="9">
        <f>КМС!L142+ИГС!L142+МАКС!L142</f>
        <v>2915688.25</v>
      </c>
      <c r="M141" s="10">
        <f>КМС!M142+ИГС!M142+МАКС!M142</f>
        <v>0</v>
      </c>
      <c r="N141" s="9">
        <f>КМС!N142+ИГС!N142+МАКС!N142</f>
        <v>0</v>
      </c>
      <c r="O141" s="10">
        <f>КМС!O142+ИГС!O142+МАКС!O142</f>
        <v>0</v>
      </c>
      <c r="P141" s="9">
        <f>КМС!P142+ИГС!P142+МАКС!P142</f>
        <v>0</v>
      </c>
      <c r="Q141" s="10">
        <f>КМС!Q142+ИГС!Q142+МАКС!Q142</f>
        <v>0</v>
      </c>
      <c r="R141" s="9">
        <f>КМС!R142+ИГС!R142+МАКС!R142</f>
        <v>0</v>
      </c>
      <c r="S141" s="10">
        <f>КМС!S142+ИГС!S142+МАКС!S142</f>
        <v>0</v>
      </c>
      <c r="T141" s="9">
        <f>КМС!T142+ИГС!T142+МАКС!T142</f>
        <v>0</v>
      </c>
    </row>
    <row r="142" spans="1:20" x14ac:dyDescent="0.25">
      <c r="A142" s="26"/>
      <c r="B142" s="48" t="s">
        <v>111</v>
      </c>
      <c r="C142" s="9">
        <f>КМС!C143+ИГС!C143+МАКС!C143</f>
        <v>0</v>
      </c>
      <c r="D142" s="9">
        <f>КМС!D143+ИГС!D143+МАКС!D143</f>
        <v>0</v>
      </c>
      <c r="E142" s="10">
        <f>КМС!E143+ИГС!E143+МАКС!E143</f>
        <v>0</v>
      </c>
      <c r="F142" s="9">
        <f>КМС!F143+ИГС!F143+МАКС!F143</f>
        <v>0</v>
      </c>
      <c r="G142" s="10">
        <f>КМС!G143+ИГС!G143+МАКС!G143</f>
        <v>0</v>
      </c>
      <c r="H142" s="9">
        <f>КМС!H143+ИГС!H143+МАКС!H143</f>
        <v>0</v>
      </c>
      <c r="I142" s="10">
        <f>КМС!I143+ИГС!I143+МАКС!I143</f>
        <v>0</v>
      </c>
      <c r="J142" s="9">
        <f>КМС!J143+ИГС!J143+МАКС!J143</f>
        <v>0</v>
      </c>
      <c r="K142" s="10">
        <f>КМС!K143+ИГС!K143+МАКС!K143</f>
        <v>0</v>
      </c>
      <c r="L142" s="9">
        <f>КМС!L143+ИГС!L143+МАКС!L143</f>
        <v>0</v>
      </c>
      <c r="M142" s="10">
        <f>КМС!M143+ИГС!M143+МАКС!M143</f>
        <v>0</v>
      </c>
      <c r="N142" s="9">
        <f>КМС!N143+ИГС!N143+МАКС!N143</f>
        <v>0</v>
      </c>
      <c r="O142" s="10">
        <f>КМС!O143+ИГС!O143+МАКС!O143</f>
        <v>0</v>
      </c>
      <c r="P142" s="9">
        <f>КМС!P143+ИГС!P143+МАКС!P143</f>
        <v>0</v>
      </c>
      <c r="Q142" s="10">
        <f>КМС!Q143+ИГС!Q143+МАКС!Q143</f>
        <v>0</v>
      </c>
      <c r="R142" s="9">
        <f>КМС!R143+ИГС!R143+МАКС!R143</f>
        <v>0</v>
      </c>
      <c r="S142" s="10">
        <f>КМС!S143+ИГС!S143+МАКС!S143</f>
        <v>0</v>
      </c>
      <c r="T142" s="9">
        <f>КМС!T143+ИГС!T143+МАКС!T143</f>
        <v>0</v>
      </c>
    </row>
    <row r="143" spans="1:20" ht="30" x14ac:dyDescent="0.25">
      <c r="A143" s="26">
        <f>1+A141</f>
        <v>111</v>
      </c>
      <c r="B143" s="49" t="s">
        <v>112</v>
      </c>
      <c r="C143" s="9">
        <f>КМС!C144+ИГС!C144+МАКС!C144</f>
        <v>25660365.390000001</v>
      </c>
      <c r="D143" s="9">
        <f>КМС!D144+ИГС!D144+МАКС!D144</f>
        <v>0</v>
      </c>
      <c r="E143" s="10">
        <f>КМС!E144+ИГС!E144+МАКС!E144</f>
        <v>0</v>
      </c>
      <c r="F143" s="9">
        <f>КМС!F144+ИГС!F144+МАКС!F144</f>
        <v>0</v>
      </c>
      <c r="G143" s="10">
        <f>КМС!G144+ИГС!G144+МАКС!G144</f>
        <v>0</v>
      </c>
      <c r="H143" s="9">
        <f>КМС!H144+ИГС!H144+МАКС!H144</f>
        <v>0</v>
      </c>
      <c r="I143" s="10">
        <f>КМС!I144+ИГС!I144+МАКС!I144</f>
        <v>0</v>
      </c>
      <c r="J143" s="9">
        <f>КМС!J144+ИГС!J144+МАКС!J144</f>
        <v>0</v>
      </c>
      <c r="K143" s="10">
        <f>КМС!K144+ИГС!K144+МАКС!K144</f>
        <v>89</v>
      </c>
      <c r="L143" s="9">
        <f>КМС!L144+ИГС!L144+МАКС!L144</f>
        <v>1312572.02</v>
      </c>
      <c r="M143" s="10">
        <f>КМС!M144+ИГС!M144+МАКС!M144</f>
        <v>551</v>
      </c>
      <c r="N143" s="9">
        <f>КМС!N144+ИГС!N144+МАКС!N144</f>
        <v>24347793.370000001</v>
      </c>
      <c r="O143" s="10">
        <f>КМС!O144+ИГС!O144+МАКС!O144</f>
        <v>550</v>
      </c>
      <c r="P143" s="9">
        <f>КМС!P144+ИГС!P144+МАКС!P144</f>
        <v>24224451.370000001</v>
      </c>
      <c r="Q143" s="10">
        <f>КМС!Q144+ИГС!Q144+МАКС!Q144</f>
        <v>1</v>
      </c>
      <c r="R143" s="9">
        <f>КМС!R144+ИГС!R144+МАКС!R144</f>
        <v>123342</v>
      </c>
      <c r="S143" s="10">
        <f>КМС!S144+ИГС!S144+МАКС!S144</f>
        <v>0</v>
      </c>
      <c r="T143" s="9">
        <f>КМС!T144+ИГС!T144+МАКС!T144</f>
        <v>0</v>
      </c>
    </row>
    <row r="144" spans="1:20" x14ac:dyDescent="0.25">
      <c r="A144" s="26"/>
      <c r="B144" s="48" t="s">
        <v>164</v>
      </c>
      <c r="C144" s="9">
        <f>КМС!C145+ИГС!C145+МАКС!C145</f>
        <v>0</v>
      </c>
      <c r="D144" s="9">
        <f>КМС!D145+ИГС!D145+МАКС!D145</f>
        <v>0</v>
      </c>
      <c r="E144" s="10">
        <f>КМС!E145+ИГС!E145+МАКС!E145</f>
        <v>0</v>
      </c>
      <c r="F144" s="9">
        <f>КМС!F145+ИГС!F145+МАКС!F145</f>
        <v>0</v>
      </c>
      <c r="G144" s="10">
        <f>КМС!G145+ИГС!G145+МАКС!G145</f>
        <v>0</v>
      </c>
      <c r="H144" s="9">
        <f>КМС!H145+ИГС!H145+МАКС!H145</f>
        <v>0</v>
      </c>
      <c r="I144" s="10">
        <f>КМС!I145+ИГС!I145+МАКС!I145</f>
        <v>0</v>
      </c>
      <c r="J144" s="9">
        <f>КМС!J145+ИГС!J145+МАКС!J145</f>
        <v>0</v>
      </c>
      <c r="K144" s="10">
        <f>КМС!K145+ИГС!K145+МАКС!K145</f>
        <v>0</v>
      </c>
      <c r="L144" s="9">
        <f>КМС!L145+ИГС!L145+МАКС!L145</f>
        <v>0</v>
      </c>
      <c r="M144" s="10">
        <f>КМС!M145+ИГС!M145+МАКС!M145</f>
        <v>0</v>
      </c>
      <c r="N144" s="9">
        <f>КМС!N145+ИГС!N145+МАКС!N145</f>
        <v>0</v>
      </c>
      <c r="O144" s="10">
        <f>КМС!O145+ИГС!O145+МАКС!O145</f>
        <v>0</v>
      </c>
      <c r="P144" s="9">
        <f>КМС!P145+ИГС!P145+МАКС!P145</f>
        <v>0</v>
      </c>
      <c r="Q144" s="10">
        <f>КМС!Q145+ИГС!Q145+МАКС!Q145</f>
        <v>0</v>
      </c>
      <c r="R144" s="9">
        <f>КМС!R145+ИГС!R145+МАКС!R145</f>
        <v>0</v>
      </c>
      <c r="S144" s="10">
        <f>КМС!S145+ИГС!S145+МАКС!S145</f>
        <v>0</v>
      </c>
      <c r="T144" s="9">
        <f>КМС!T145+ИГС!T145+МАКС!T145</f>
        <v>0</v>
      </c>
    </row>
    <row r="145" spans="1:20" x14ac:dyDescent="0.25">
      <c r="A145" s="26">
        <f>1+A143</f>
        <v>112</v>
      </c>
      <c r="B145" s="49" t="s">
        <v>165</v>
      </c>
      <c r="C145" s="9">
        <f>КМС!C146+ИГС!C146+МАКС!C146</f>
        <v>387123.12</v>
      </c>
      <c r="D145" s="9">
        <f>КМС!D146+ИГС!D146+МАКС!D146</f>
        <v>387123.12</v>
      </c>
      <c r="E145" s="10">
        <f>КМС!E146+ИГС!E146+МАКС!E146</f>
        <v>0</v>
      </c>
      <c r="F145" s="9">
        <f>КМС!F146+ИГС!F146+МАКС!F146</f>
        <v>0</v>
      </c>
      <c r="G145" s="10">
        <f>КМС!G146+ИГС!G146+МАКС!G146</f>
        <v>0</v>
      </c>
      <c r="H145" s="9">
        <f>КМС!H146+ИГС!H146+МАКС!H146</f>
        <v>0</v>
      </c>
      <c r="I145" s="10">
        <f>КМС!I146+ИГС!I146+МАКС!I146</f>
        <v>482</v>
      </c>
      <c r="J145" s="9">
        <f>КМС!J146+ИГС!J146+МАКС!J146</f>
        <v>387123.12</v>
      </c>
      <c r="K145" s="10">
        <f>КМС!K146+ИГС!K146+МАКС!K146</f>
        <v>0</v>
      </c>
      <c r="L145" s="9">
        <f>КМС!L146+ИГС!L146+МАКС!L146</f>
        <v>0</v>
      </c>
      <c r="M145" s="10">
        <f>КМС!M146+ИГС!M146+МАКС!M146</f>
        <v>0</v>
      </c>
      <c r="N145" s="9">
        <f>КМС!N146+ИГС!N146+МАКС!N146</f>
        <v>0</v>
      </c>
      <c r="O145" s="10">
        <f>КМС!O146+ИГС!O146+МАКС!O146</f>
        <v>0</v>
      </c>
      <c r="P145" s="9">
        <f>КМС!P146+ИГС!P146+МАКС!P146</f>
        <v>0</v>
      </c>
      <c r="Q145" s="10">
        <f>КМС!Q146+ИГС!Q146+МАКС!Q146</f>
        <v>0</v>
      </c>
      <c r="R145" s="9">
        <f>КМС!R146+ИГС!R146+МАКС!R146</f>
        <v>0</v>
      </c>
      <c r="S145" s="10">
        <f>КМС!S146+ИГС!S146+МАКС!S146</f>
        <v>0</v>
      </c>
      <c r="T145" s="9">
        <f>КМС!T146+ИГС!T146+МАКС!T146</f>
        <v>0</v>
      </c>
    </row>
    <row r="146" spans="1:20" x14ac:dyDescent="0.25">
      <c r="A146" s="29"/>
      <c r="B146" s="48" t="s">
        <v>166</v>
      </c>
      <c r="C146" s="9">
        <f>КМС!C147+ИГС!C147+МАКС!C147</f>
        <v>0</v>
      </c>
      <c r="D146" s="9">
        <f>КМС!D147+ИГС!D147+МАКС!D147</f>
        <v>0</v>
      </c>
      <c r="E146" s="10">
        <f>КМС!E147+ИГС!E147+МАКС!E147</f>
        <v>0</v>
      </c>
      <c r="F146" s="9">
        <f>КМС!F147+ИГС!F147+МАКС!F147</f>
        <v>0</v>
      </c>
      <c r="G146" s="10">
        <f>КМС!G147+ИГС!G147+МАКС!G147</f>
        <v>0</v>
      </c>
      <c r="H146" s="9">
        <f>КМС!H147+ИГС!H147+МАКС!H147</f>
        <v>0</v>
      </c>
      <c r="I146" s="10">
        <f>КМС!I147+ИГС!I147+МАКС!I147</f>
        <v>0</v>
      </c>
      <c r="J146" s="9">
        <f>КМС!J147+ИГС!J147+МАКС!J147</f>
        <v>0</v>
      </c>
      <c r="K146" s="10">
        <f>КМС!K147+ИГС!K147+МАКС!K147</f>
        <v>0</v>
      </c>
      <c r="L146" s="9">
        <f>КМС!L147+ИГС!L147+МАКС!L147</f>
        <v>0</v>
      </c>
      <c r="M146" s="10">
        <f>КМС!M147+ИГС!M147+МАКС!M147</f>
        <v>0</v>
      </c>
      <c r="N146" s="9">
        <f>КМС!N147+ИГС!N147+МАКС!N147</f>
        <v>0</v>
      </c>
      <c r="O146" s="10">
        <f>КМС!O147+ИГС!O147+МАКС!O147</f>
        <v>0</v>
      </c>
      <c r="P146" s="9">
        <f>КМС!P147+ИГС!P147+МАКС!P147</f>
        <v>0</v>
      </c>
      <c r="Q146" s="10">
        <f>КМС!Q147+ИГС!Q147+МАКС!Q147</f>
        <v>0</v>
      </c>
      <c r="R146" s="9">
        <f>КМС!R147+ИГС!R147+МАКС!R147</f>
        <v>0</v>
      </c>
      <c r="S146" s="10">
        <f>КМС!S147+ИГС!S147+МАКС!S147</f>
        <v>0</v>
      </c>
      <c r="T146" s="9">
        <f>КМС!T147+ИГС!T147+МАКС!T147</f>
        <v>0</v>
      </c>
    </row>
    <row r="147" spans="1:20" s="11" customFormat="1" x14ac:dyDescent="0.25">
      <c r="A147" s="26">
        <f>1+A145</f>
        <v>113</v>
      </c>
      <c r="B147" s="49" t="s">
        <v>167</v>
      </c>
      <c r="C147" s="9">
        <f>КМС!C148+ИГС!C148+МАКС!C148</f>
        <v>47055601.359999999</v>
      </c>
      <c r="D147" s="9">
        <f>КМС!D148+ИГС!D148+МАКС!D148</f>
        <v>590690</v>
      </c>
      <c r="E147" s="10">
        <f>КМС!E148+ИГС!E148+МАКС!E148</f>
        <v>0</v>
      </c>
      <c r="F147" s="9">
        <f>КМС!F148+ИГС!F148+МАКС!F148</f>
        <v>0</v>
      </c>
      <c r="G147" s="10">
        <f>КМС!G148+ИГС!G148+МАКС!G148</f>
        <v>0</v>
      </c>
      <c r="H147" s="9">
        <f>КМС!H148+ИГС!H148+МАКС!H148</f>
        <v>0</v>
      </c>
      <c r="I147" s="10">
        <f>КМС!I148+ИГС!I148+МАКС!I148</f>
        <v>1000</v>
      </c>
      <c r="J147" s="9">
        <f>КМС!J148+ИГС!J148+МАКС!J148</f>
        <v>590690</v>
      </c>
      <c r="K147" s="10">
        <f>КМС!K148+ИГС!K148+МАКС!K148</f>
        <v>450</v>
      </c>
      <c r="L147" s="9">
        <f>КМС!L148+ИГС!L148+МАКС!L148</f>
        <v>46464911.359999999</v>
      </c>
      <c r="M147" s="10">
        <f>КМС!M148+ИГС!M148+МАКС!M148</f>
        <v>0</v>
      </c>
      <c r="N147" s="9">
        <f>КМС!N148+ИГС!N148+МАКС!N148</f>
        <v>0</v>
      </c>
      <c r="O147" s="10">
        <f>КМС!O148+ИГС!O148+МАКС!O148</f>
        <v>0</v>
      </c>
      <c r="P147" s="9">
        <f>КМС!P148+ИГС!P148+МАКС!P148</f>
        <v>0</v>
      </c>
      <c r="Q147" s="10">
        <f>КМС!Q148+ИГС!Q148+МАКС!Q148</f>
        <v>0</v>
      </c>
      <c r="R147" s="9">
        <f>КМС!R148+ИГС!R148+МАКС!R148</f>
        <v>0</v>
      </c>
      <c r="S147" s="10">
        <f>КМС!S148+ИГС!S148+МАКС!S148</f>
        <v>0</v>
      </c>
      <c r="T147" s="9">
        <f>КМС!T148+ИГС!T148+МАКС!T148</f>
        <v>0</v>
      </c>
    </row>
    <row r="148" spans="1:20" x14ac:dyDescent="0.25">
      <c r="A148" s="26">
        <v>114</v>
      </c>
      <c r="B148" s="49" t="s">
        <v>168</v>
      </c>
      <c r="C148" s="9">
        <f>КМС!C149+ИГС!C149+МАКС!C149</f>
        <v>217820.9</v>
      </c>
      <c r="D148" s="9">
        <f>КМС!D149+ИГС!D149+МАКС!D149</f>
        <v>217820.9</v>
      </c>
      <c r="E148" s="10">
        <f>КМС!E149+ИГС!E149+МАКС!E149</f>
        <v>0</v>
      </c>
      <c r="F148" s="9">
        <f>КМС!F149+ИГС!F149+МАКС!F149</f>
        <v>0</v>
      </c>
      <c r="G148" s="10">
        <f>КМС!G149+ИГС!G149+МАКС!G149</f>
        <v>0</v>
      </c>
      <c r="H148" s="9">
        <f>КМС!H149+ИГС!H149+МАКС!H149</f>
        <v>0</v>
      </c>
      <c r="I148" s="10">
        <f>КМС!I149+ИГС!I149+МАКС!I149</f>
        <v>0</v>
      </c>
      <c r="J148" s="9">
        <f>КМС!J149+ИГС!J149+МАКС!J149</f>
        <v>217820.9</v>
      </c>
      <c r="K148" s="10">
        <f>КМС!K149+ИГС!K149+МАКС!K149</f>
        <v>0</v>
      </c>
      <c r="L148" s="9">
        <f>КМС!L149+ИГС!L149+МАКС!L149</f>
        <v>0</v>
      </c>
      <c r="M148" s="10">
        <f>КМС!M149+ИГС!M149+МАКС!M149</f>
        <v>0</v>
      </c>
      <c r="N148" s="9">
        <f>КМС!N149+ИГС!N149+МАКС!N149</f>
        <v>0</v>
      </c>
      <c r="O148" s="10">
        <f>КМС!O149+ИГС!O149+МАКС!O149</f>
        <v>0</v>
      </c>
      <c r="P148" s="9">
        <f>КМС!P149+ИГС!P149+МАКС!P149</f>
        <v>0</v>
      </c>
      <c r="Q148" s="10">
        <f>КМС!Q149+ИГС!Q149+МАКС!Q149</f>
        <v>0</v>
      </c>
      <c r="R148" s="9">
        <f>КМС!R149+ИГС!R149+МАКС!R149</f>
        <v>0</v>
      </c>
      <c r="S148" s="10">
        <f>КМС!S149+ИГС!S149+МАКС!S149</f>
        <v>0</v>
      </c>
      <c r="T148" s="9">
        <f>КМС!T149+ИГС!T149+МАКС!T149</f>
        <v>0</v>
      </c>
    </row>
    <row r="149" spans="1:20" s="11" customFormat="1" x14ac:dyDescent="0.2">
      <c r="A149" s="26"/>
      <c r="B149" s="48" t="s">
        <v>169</v>
      </c>
      <c r="C149" s="44">
        <f>КМС!C150+ИГС!C150+МАКС!C150</f>
        <v>14570345914.969999</v>
      </c>
      <c r="D149" s="44">
        <f>КМС!D150+ИГС!D150+МАКС!D150</f>
        <v>5210879555.4700003</v>
      </c>
      <c r="E149" s="45">
        <f>КМС!E150+ИГС!E150+МАКС!E150</f>
        <v>3848293</v>
      </c>
      <c r="F149" s="44">
        <f>КМС!F150+ИГС!F150+МАКС!F150</f>
        <v>1556353907.1099999</v>
      </c>
      <c r="G149" s="45">
        <f>КМС!G150+ИГС!G150+МАКС!G150</f>
        <v>775849</v>
      </c>
      <c r="H149" s="44">
        <f>КМС!H150+ИГС!H150+МАКС!H150</f>
        <v>357915991.88999999</v>
      </c>
      <c r="I149" s="45">
        <f>КМС!I150+ИГС!I150+МАКС!I150</f>
        <v>2425269</v>
      </c>
      <c r="J149" s="44">
        <f>КМС!J150+ИГС!J150+МАКС!J150</f>
        <v>3296609656.4699998</v>
      </c>
      <c r="K149" s="45">
        <f>КМС!K150+ИГС!K150+МАКС!K150</f>
        <v>82449</v>
      </c>
      <c r="L149" s="44">
        <f>КМС!L150+ИГС!L150+МАКС!L150</f>
        <v>1402181788.02</v>
      </c>
      <c r="M149" s="45">
        <f>КМС!M150+ИГС!M150+МАКС!M150</f>
        <v>219733</v>
      </c>
      <c r="N149" s="44">
        <f>КМС!N150+ИГС!N150+МАКС!N150</f>
        <v>7106558432.1700001</v>
      </c>
      <c r="O149" s="45">
        <f>КМС!O150+ИГС!O150+МАКС!O150</f>
        <v>4552</v>
      </c>
      <c r="P149" s="44">
        <f>КМС!P150+ИГС!P150+МАКС!P150</f>
        <v>184846849.41</v>
      </c>
      <c r="Q149" s="45">
        <f>КМС!Q150+ИГС!Q150+МАКС!Q150</f>
        <v>6774</v>
      </c>
      <c r="R149" s="44">
        <f>КМС!R150+ИГС!R150+МАКС!R150</f>
        <v>1115279013.6300001</v>
      </c>
      <c r="S149" s="45">
        <f>КМС!S150+ИГС!S150+МАКС!S150</f>
        <v>409779</v>
      </c>
      <c r="T149" s="44">
        <f>КМС!T150+ИГС!T150+МАКС!T150</f>
        <v>850726139.30999994</v>
      </c>
    </row>
    <row r="150" spans="1:20" x14ac:dyDescent="0.25">
      <c r="D150" s="25"/>
      <c r="E150" s="25"/>
      <c r="F150" s="25"/>
      <c r="G150" s="25"/>
      <c r="H150" s="25"/>
      <c r="I150" s="25"/>
      <c r="J150" s="25"/>
      <c r="N150" s="25"/>
    </row>
    <row r="151" spans="1:20" x14ac:dyDescent="0.25">
      <c r="C151" s="25"/>
      <c r="N151" s="25"/>
    </row>
    <row r="152" spans="1:20" x14ac:dyDescent="0.25">
      <c r="N152" s="25"/>
      <c r="O152" s="25"/>
    </row>
    <row r="153" spans="1:20" x14ac:dyDescent="0.25">
      <c r="N153" s="25"/>
    </row>
    <row r="154" spans="1:20" x14ac:dyDescent="0.25">
      <c r="N154" s="25"/>
    </row>
  </sheetData>
  <customSheetViews>
    <customSheetView guid="{40AA6847-ADDF-4C74-8B3E-D1CCBEEB7235}" scale="90" showPageBreaks="1" zeroValues="0" fitToPage="1" printArea="1" view="pageBreakPreview">
      <pane xSplit="2" ySplit="8" topLeftCell="C9" activePane="bottomRight" state="frozen"/>
      <selection pane="bottomRight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1"/>
    </customSheetView>
    <customSheetView guid="{2AE181D0-EBE1-4976-8A10-E11977F7D69E}" scale="90" showPageBreaks="1" zeroValues="0" printArea="1" view="pageBreakPreview">
      <pane xSplit="2" ySplit="8" topLeftCell="G144" activePane="bottomRight" state="frozen"/>
      <selection pane="bottomRight" activeCell="N1" sqref="N1:N1048576"/>
      <pageMargins left="0.39370078740157483" right="0" top="0.59055118110236227" bottom="0.19685039370078741" header="0.31496062992125984" footer="0.31496062992125984"/>
      <pageSetup paperSize="8" scale="65" fitToHeight="3" orientation="landscape" r:id="rId2"/>
    </customSheetView>
    <customSheetView guid="{A438F315-6496-4240-8882-7C29E0FE4492}" scale="90" showPageBreaks="1" fitToPage="1" printArea="1" view="pageBreakPreview">
      <pane xSplit="2" ySplit="8" topLeftCell="C34" activePane="bottomRight" state="frozen"/>
      <selection pane="bottomRight" activeCell="A44" sqref="A44:XFD44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3"/>
    </customSheetView>
    <customSheetView guid="{EDC71DCB-7AA5-4C5F-98A0-59C6796EDD33}" scale="90" showPageBreaks="1" fitToPage="1" printArea="1" view="pageBreakPreview">
      <pane xSplit="2" ySplit="8" topLeftCell="H144" activePane="bottomRight" state="frozen"/>
      <selection pane="bottomRight" activeCell="M151" sqref="M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4"/>
    </customSheetView>
    <customSheetView guid="{6ACAC417-79FB-499C-A411-B589206B17E5}" scale="90" showPageBreaks="1" fitToPage="1" printArea="1" view="pageBreakPreview">
      <pane xSplit="2" ySplit="8" topLeftCell="AP9" activePane="bottomRight" state="frozen"/>
      <selection pane="bottomRight" activeCell="AX6" sqref="AX6:AX7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0" fitToWidth="0" fitToHeight="2" orientation="landscape" r:id="rId5"/>
    </customSheetView>
    <customSheetView guid="{856964FD-C69B-4DBD-A2ED-FC82A1EDBD1D}" scale="90" showPageBreaks="1" fitToPage="1" printArea="1" view="pageBreakPreview">
      <pane xSplit="2" ySplit="8" topLeftCell="I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6"/>
    </customSheetView>
  </customSheetViews>
  <mergeCells count="22">
    <mergeCell ref="C2:T2"/>
    <mergeCell ref="Q1:T1"/>
    <mergeCell ref="G6:H6"/>
    <mergeCell ref="I6:J6"/>
    <mergeCell ref="D5:J5"/>
    <mergeCell ref="D6:D7"/>
    <mergeCell ref="S5:T5"/>
    <mergeCell ref="S6:S7"/>
    <mergeCell ref="T6:T7"/>
    <mergeCell ref="B4:B7"/>
    <mergeCell ref="A4:A7"/>
    <mergeCell ref="C4:T4"/>
    <mergeCell ref="K5:L5"/>
    <mergeCell ref="C5:C7"/>
    <mergeCell ref="M5:R5"/>
    <mergeCell ref="O6:P6"/>
    <mergeCell ref="Q6:R6"/>
    <mergeCell ref="N6:N7"/>
    <mergeCell ref="K6:K7"/>
    <mergeCell ref="L6:L7"/>
    <mergeCell ref="M6:M7"/>
    <mergeCell ref="E6:F6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7"/>
  <colBreaks count="4" manualBreakCount="4">
    <brk id="20" max="150" man="1"/>
    <brk id="38" max="150" man="1"/>
    <brk id="56" max="150" man="1"/>
    <brk id="74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136" activePane="bottomRight" state="frozen"/>
      <selection pane="topRight" activeCell="C1" sqref="C1"/>
      <selection pane="bottomLeft" activeCell="A10" sqref="A10"/>
      <selection pane="bottomRight" activeCell="B155" sqref="B155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1" width="15.7109375" style="14" customWidth="1"/>
    <col min="22" max="16384" width="9.140625" style="12"/>
  </cols>
  <sheetData>
    <row r="1" spans="1:93" ht="51.75" customHeight="1" x14ac:dyDescent="0.25">
      <c r="A1" s="12"/>
      <c r="B1" s="71"/>
      <c r="C1" s="72"/>
      <c r="D1" s="72"/>
      <c r="E1" s="72"/>
      <c r="Q1" s="63" t="s">
        <v>172</v>
      </c>
      <c r="R1" s="64"/>
      <c r="S1" s="64"/>
      <c r="T1" s="64"/>
      <c r="U1" s="31"/>
    </row>
    <row r="2" spans="1:93" x14ac:dyDescent="0.25">
      <c r="A2" s="12"/>
      <c r="B2" s="13"/>
    </row>
    <row r="3" spans="1:93" ht="18.75" x14ac:dyDescent="0.3">
      <c r="A3" s="23"/>
      <c r="B3" s="24"/>
      <c r="C3" s="69" t="s">
        <v>170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30"/>
    </row>
    <row r="4" spans="1:93" x14ac:dyDescent="0.25">
      <c r="A4" s="12"/>
      <c r="B4" s="13"/>
    </row>
    <row r="5" spans="1:93" ht="15" customHeight="1" x14ac:dyDescent="0.25">
      <c r="A5" s="67" t="s">
        <v>0</v>
      </c>
      <c r="B5" s="67" t="s">
        <v>1</v>
      </c>
      <c r="C5" s="55" t="s">
        <v>149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5" t="s">
        <v>151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5" t="s">
        <v>150</v>
      </c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5" t="s">
        <v>152</v>
      </c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5" t="s">
        <v>153</v>
      </c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32"/>
    </row>
    <row r="6" spans="1:93" ht="44.25" customHeight="1" x14ac:dyDescent="0.25">
      <c r="A6" s="68"/>
      <c r="B6" s="68"/>
      <c r="C6" s="73" t="s">
        <v>127</v>
      </c>
      <c r="D6" s="65" t="s">
        <v>113</v>
      </c>
      <c r="E6" s="66"/>
      <c r="F6" s="66"/>
      <c r="G6" s="66"/>
      <c r="H6" s="66"/>
      <c r="I6" s="66"/>
      <c r="J6" s="66"/>
      <c r="K6" s="65" t="s">
        <v>120</v>
      </c>
      <c r="L6" s="66"/>
      <c r="M6" s="65" t="s">
        <v>123</v>
      </c>
      <c r="N6" s="66"/>
      <c r="O6" s="66"/>
      <c r="P6" s="66"/>
      <c r="Q6" s="66"/>
      <c r="R6" s="66"/>
      <c r="S6" s="65" t="s">
        <v>124</v>
      </c>
      <c r="T6" s="66"/>
      <c r="U6" s="73" t="s">
        <v>127</v>
      </c>
      <c r="V6" s="65" t="s">
        <v>113</v>
      </c>
      <c r="W6" s="66"/>
      <c r="X6" s="66"/>
      <c r="Y6" s="66"/>
      <c r="Z6" s="66"/>
      <c r="AA6" s="66"/>
      <c r="AB6" s="66"/>
      <c r="AC6" s="65" t="s">
        <v>120</v>
      </c>
      <c r="AD6" s="66"/>
      <c r="AE6" s="65" t="s">
        <v>123</v>
      </c>
      <c r="AF6" s="66"/>
      <c r="AG6" s="66"/>
      <c r="AH6" s="66"/>
      <c r="AI6" s="66"/>
      <c r="AJ6" s="66"/>
      <c r="AK6" s="65" t="s">
        <v>124</v>
      </c>
      <c r="AL6" s="66"/>
      <c r="AM6" s="73" t="s">
        <v>127</v>
      </c>
      <c r="AN6" s="65" t="s">
        <v>113</v>
      </c>
      <c r="AO6" s="66"/>
      <c r="AP6" s="66"/>
      <c r="AQ6" s="66"/>
      <c r="AR6" s="66"/>
      <c r="AS6" s="66"/>
      <c r="AT6" s="66"/>
      <c r="AU6" s="65" t="s">
        <v>120</v>
      </c>
      <c r="AV6" s="66"/>
      <c r="AW6" s="65" t="s">
        <v>123</v>
      </c>
      <c r="AX6" s="66"/>
      <c r="AY6" s="66"/>
      <c r="AZ6" s="66"/>
      <c r="BA6" s="66"/>
      <c r="BB6" s="66"/>
      <c r="BC6" s="65" t="s">
        <v>124</v>
      </c>
      <c r="BD6" s="66"/>
      <c r="BE6" s="73" t="s">
        <v>127</v>
      </c>
      <c r="BF6" s="65" t="s">
        <v>113</v>
      </c>
      <c r="BG6" s="66"/>
      <c r="BH6" s="66"/>
      <c r="BI6" s="66"/>
      <c r="BJ6" s="66"/>
      <c r="BK6" s="66"/>
      <c r="BL6" s="66"/>
      <c r="BM6" s="65" t="s">
        <v>120</v>
      </c>
      <c r="BN6" s="66"/>
      <c r="BO6" s="65" t="s">
        <v>123</v>
      </c>
      <c r="BP6" s="66"/>
      <c r="BQ6" s="66"/>
      <c r="BR6" s="66"/>
      <c r="BS6" s="66"/>
      <c r="BT6" s="66"/>
      <c r="BU6" s="65" t="s">
        <v>124</v>
      </c>
      <c r="BV6" s="66"/>
      <c r="BW6" s="73" t="s">
        <v>127</v>
      </c>
      <c r="BX6" s="65" t="s">
        <v>113</v>
      </c>
      <c r="BY6" s="66"/>
      <c r="BZ6" s="66"/>
      <c r="CA6" s="66"/>
      <c r="CB6" s="66"/>
      <c r="CC6" s="66"/>
      <c r="CD6" s="66"/>
      <c r="CE6" s="65" t="s">
        <v>120</v>
      </c>
      <c r="CF6" s="66"/>
      <c r="CG6" s="65" t="s">
        <v>123</v>
      </c>
      <c r="CH6" s="66"/>
      <c r="CI6" s="66"/>
      <c r="CJ6" s="66"/>
      <c r="CK6" s="66"/>
      <c r="CL6" s="66"/>
      <c r="CM6" s="65" t="s">
        <v>124</v>
      </c>
      <c r="CN6" s="66"/>
      <c r="CO6" s="33"/>
    </row>
    <row r="7" spans="1:93" ht="33" customHeight="1" x14ac:dyDescent="0.25">
      <c r="A7" s="68"/>
      <c r="B7" s="68"/>
      <c r="C7" s="74"/>
      <c r="D7" s="65" t="s">
        <v>126</v>
      </c>
      <c r="E7" s="65" t="s">
        <v>115</v>
      </c>
      <c r="F7" s="66"/>
      <c r="G7" s="65" t="s">
        <v>117</v>
      </c>
      <c r="H7" s="66"/>
      <c r="I7" s="65" t="s">
        <v>118</v>
      </c>
      <c r="J7" s="66"/>
      <c r="K7" s="65" t="s">
        <v>121</v>
      </c>
      <c r="L7" s="65" t="s">
        <v>114</v>
      </c>
      <c r="M7" s="65" t="s">
        <v>131</v>
      </c>
      <c r="N7" s="65" t="s">
        <v>126</v>
      </c>
      <c r="O7" s="65" t="s">
        <v>129</v>
      </c>
      <c r="P7" s="66"/>
      <c r="Q7" s="65" t="s">
        <v>130</v>
      </c>
      <c r="R7" s="66"/>
      <c r="S7" s="65" t="s">
        <v>125</v>
      </c>
      <c r="T7" s="65" t="s">
        <v>114</v>
      </c>
      <c r="U7" s="74"/>
      <c r="V7" s="65" t="s">
        <v>126</v>
      </c>
      <c r="W7" s="65" t="s">
        <v>115</v>
      </c>
      <c r="X7" s="66"/>
      <c r="Y7" s="65" t="s">
        <v>117</v>
      </c>
      <c r="Z7" s="66"/>
      <c r="AA7" s="65" t="s">
        <v>118</v>
      </c>
      <c r="AB7" s="66"/>
      <c r="AC7" s="65" t="s">
        <v>121</v>
      </c>
      <c r="AD7" s="65" t="s">
        <v>114</v>
      </c>
      <c r="AE7" s="65" t="s">
        <v>131</v>
      </c>
      <c r="AF7" s="65" t="s">
        <v>126</v>
      </c>
      <c r="AG7" s="65" t="s">
        <v>129</v>
      </c>
      <c r="AH7" s="66"/>
      <c r="AI7" s="65" t="s">
        <v>130</v>
      </c>
      <c r="AJ7" s="66"/>
      <c r="AK7" s="65" t="s">
        <v>125</v>
      </c>
      <c r="AL7" s="65" t="s">
        <v>114</v>
      </c>
      <c r="AM7" s="74"/>
      <c r="AN7" s="65" t="s">
        <v>126</v>
      </c>
      <c r="AO7" s="65" t="s">
        <v>115</v>
      </c>
      <c r="AP7" s="66"/>
      <c r="AQ7" s="65" t="s">
        <v>117</v>
      </c>
      <c r="AR7" s="66"/>
      <c r="AS7" s="65" t="s">
        <v>118</v>
      </c>
      <c r="AT7" s="66"/>
      <c r="AU7" s="65" t="s">
        <v>121</v>
      </c>
      <c r="AV7" s="65" t="s">
        <v>114</v>
      </c>
      <c r="AW7" s="65" t="s">
        <v>131</v>
      </c>
      <c r="AX7" s="65" t="s">
        <v>126</v>
      </c>
      <c r="AY7" s="65" t="s">
        <v>129</v>
      </c>
      <c r="AZ7" s="66"/>
      <c r="BA7" s="65" t="s">
        <v>130</v>
      </c>
      <c r="BB7" s="66"/>
      <c r="BC7" s="65" t="s">
        <v>125</v>
      </c>
      <c r="BD7" s="65" t="s">
        <v>114</v>
      </c>
      <c r="BE7" s="74"/>
      <c r="BF7" s="65" t="s">
        <v>126</v>
      </c>
      <c r="BG7" s="65" t="s">
        <v>115</v>
      </c>
      <c r="BH7" s="66"/>
      <c r="BI7" s="65" t="s">
        <v>117</v>
      </c>
      <c r="BJ7" s="66"/>
      <c r="BK7" s="65" t="s">
        <v>118</v>
      </c>
      <c r="BL7" s="66"/>
      <c r="BM7" s="65" t="s">
        <v>121</v>
      </c>
      <c r="BN7" s="65" t="s">
        <v>114</v>
      </c>
      <c r="BO7" s="65" t="s">
        <v>131</v>
      </c>
      <c r="BP7" s="65" t="s">
        <v>126</v>
      </c>
      <c r="BQ7" s="65" t="s">
        <v>129</v>
      </c>
      <c r="BR7" s="66"/>
      <c r="BS7" s="65" t="s">
        <v>130</v>
      </c>
      <c r="BT7" s="66"/>
      <c r="BU7" s="65" t="s">
        <v>125</v>
      </c>
      <c r="BV7" s="65" t="s">
        <v>114</v>
      </c>
      <c r="BW7" s="74"/>
      <c r="BX7" s="65" t="s">
        <v>126</v>
      </c>
      <c r="BY7" s="65" t="s">
        <v>115</v>
      </c>
      <c r="BZ7" s="66"/>
      <c r="CA7" s="65" t="s">
        <v>117</v>
      </c>
      <c r="CB7" s="66"/>
      <c r="CC7" s="65" t="s">
        <v>118</v>
      </c>
      <c r="CD7" s="66"/>
      <c r="CE7" s="65" t="s">
        <v>121</v>
      </c>
      <c r="CF7" s="65" t="s">
        <v>114</v>
      </c>
      <c r="CG7" s="65" t="s">
        <v>131</v>
      </c>
      <c r="CH7" s="65" t="s">
        <v>126</v>
      </c>
      <c r="CI7" s="65" t="s">
        <v>129</v>
      </c>
      <c r="CJ7" s="66"/>
      <c r="CK7" s="65" t="s">
        <v>130</v>
      </c>
      <c r="CL7" s="66"/>
      <c r="CM7" s="65" t="s">
        <v>125</v>
      </c>
      <c r="CN7" s="65" t="s">
        <v>114</v>
      </c>
      <c r="CO7" s="34"/>
    </row>
    <row r="8" spans="1:93" ht="53.25" x14ac:dyDescent="0.25">
      <c r="A8" s="68"/>
      <c r="B8" s="68"/>
      <c r="C8" s="74"/>
      <c r="D8" s="66"/>
      <c r="E8" s="52" t="s">
        <v>116</v>
      </c>
      <c r="F8" s="52" t="s">
        <v>114</v>
      </c>
      <c r="G8" s="52" t="s">
        <v>116</v>
      </c>
      <c r="H8" s="52" t="s">
        <v>114</v>
      </c>
      <c r="I8" s="52" t="s">
        <v>119</v>
      </c>
      <c r="J8" s="52" t="s">
        <v>114</v>
      </c>
      <c r="K8" s="66"/>
      <c r="L8" s="66"/>
      <c r="M8" s="66"/>
      <c r="N8" s="66"/>
      <c r="O8" s="52" t="s">
        <v>132</v>
      </c>
      <c r="P8" s="52" t="s">
        <v>114</v>
      </c>
      <c r="Q8" s="52" t="s">
        <v>132</v>
      </c>
      <c r="R8" s="52" t="s">
        <v>114</v>
      </c>
      <c r="S8" s="66"/>
      <c r="T8" s="66"/>
      <c r="U8" s="74"/>
      <c r="V8" s="66"/>
      <c r="W8" s="52" t="s">
        <v>116</v>
      </c>
      <c r="X8" s="52" t="s">
        <v>114</v>
      </c>
      <c r="Y8" s="52" t="s">
        <v>116</v>
      </c>
      <c r="Z8" s="52" t="s">
        <v>114</v>
      </c>
      <c r="AA8" s="52" t="s">
        <v>119</v>
      </c>
      <c r="AB8" s="52" t="s">
        <v>114</v>
      </c>
      <c r="AC8" s="66"/>
      <c r="AD8" s="66"/>
      <c r="AE8" s="66"/>
      <c r="AF8" s="66"/>
      <c r="AG8" s="52" t="s">
        <v>132</v>
      </c>
      <c r="AH8" s="52" t="s">
        <v>114</v>
      </c>
      <c r="AI8" s="52" t="s">
        <v>132</v>
      </c>
      <c r="AJ8" s="52" t="s">
        <v>114</v>
      </c>
      <c r="AK8" s="66"/>
      <c r="AL8" s="66"/>
      <c r="AM8" s="74"/>
      <c r="AN8" s="66"/>
      <c r="AO8" s="52" t="s">
        <v>116</v>
      </c>
      <c r="AP8" s="52" t="s">
        <v>114</v>
      </c>
      <c r="AQ8" s="52" t="s">
        <v>116</v>
      </c>
      <c r="AR8" s="52" t="s">
        <v>114</v>
      </c>
      <c r="AS8" s="52" t="s">
        <v>119</v>
      </c>
      <c r="AT8" s="52" t="s">
        <v>114</v>
      </c>
      <c r="AU8" s="66"/>
      <c r="AV8" s="66"/>
      <c r="AW8" s="66"/>
      <c r="AX8" s="66"/>
      <c r="AY8" s="52" t="s">
        <v>132</v>
      </c>
      <c r="AZ8" s="52" t="s">
        <v>114</v>
      </c>
      <c r="BA8" s="52" t="s">
        <v>132</v>
      </c>
      <c r="BB8" s="52" t="s">
        <v>114</v>
      </c>
      <c r="BC8" s="66"/>
      <c r="BD8" s="66"/>
      <c r="BE8" s="74"/>
      <c r="BF8" s="66"/>
      <c r="BG8" s="52" t="s">
        <v>116</v>
      </c>
      <c r="BH8" s="52" t="s">
        <v>114</v>
      </c>
      <c r="BI8" s="52" t="s">
        <v>116</v>
      </c>
      <c r="BJ8" s="52" t="s">
        <v>114</v>
      </c>
      <c r="BK8" s="52" t="s">
        <v>119</v>
      </c>
      <c r="BL8" s="52" t="s">
        <v>114</v>
      </c>
      <c r="BM8" s="66"/>
      <c r="BN8" s="66"/>
      <c r="BO8" s="66"/>
      <c r="BP8" s="66"/>
      <c r="BQ8" s="52" t="s">
        <v>132</v>
      </c>
      <c r="BR8" s="52" t="s">
        <v>114</v>
      </c>
      <c r="BS8" s="52" t="s">
        <v>132</v>
      </c>
      <c r="BT8" s="52" t="s">
        <v>114</v>
      </c>
      <c r="BU8" s="66"/>
      <c r="BV8" s="66"/>
      <c r="BW8" s="74"/>
      <c r="BX8" s="66"/>
      <c r="BY8" s="52" t="s">
        <v>116</v>
      </c>
      <c r="BZ8" s="52" t="s">
        <v>114</v>
      </c>
      <c r="CA8" s="52" t="s">
        <v>116</v>
      </c>
      <c r="CB8" s="52" t="s">
        <v>114</v>
      </c>
      <c r="CC8" s="52" t="s">
        <v>119</v>
      </c>
      <c r="CD8" s="52" t="s">
        <v>114</v>
      </c>
      <c r="CE8" s="66"/>
      <c r="CF8" s="66"/>
      <c r="CG8" s="66"/>
      <c r="CH8" s="66"/>
      <c r="CI8" s="52" t="s">
        <v>132</v>
      </c>
      <c r="CJ8" s="52" t="s">
        <v>114</v>
      </c>
      <c r="CK8" s="52" t="s">
        <v>132</v>
      </c>
      <c r="CL8" s="52" t="s">
        <v>114</v>
      </c>
      <c r="CM8" s="66"/>
      <c r="CN8" s="66"/>
      <c r="CO8" s="33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BV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 t="shared" si="1"/>
        <v>39</v>
      </c>
      <c r="AN9" s="15">
        <f t="shared" si="1"/>
        <v>40</v>
      </c>
      <c r="AO9" s="15">
        <f t="shared" si="1"/>
        <v>41</v>
      </c>
      <c r="AP9" s="15">
        <f t="shared" si="1"/>
        <v>42</v>
      </c>
      <c r="AQ9" s="15">
        <f t="shared" si="1"/>
        <v>43</v>
      </c>
      <c r="AR9" s="15">
        <f t="shared" si="1"/>
        <v>44</v>
      </c>
      <c r="AS9" s="15">
        <f t="shared" si="1"/>
        <v>45</v>
      </c>
      <c r="AT9" s="15">
        <f t="shared" si="1"/>
        <v>46</v>
      </c>
      <c r="AU9" s="15">
        <f t="shared" si="1"/>
        <v>47</v>
      </c>
      <c r="AV9" s="15">
        <f t="shared" si="1"/>
        <v>48</v>
      </c>
      <c r="AW9" s="15">
        <f t="shared" si="1"/>
        <v>49</v>
      </c>
      <c r="AX9" s="15">
        <f t="shared" si="1"/>
        <v>50</v>
      </c>
      <c r="AY9" s="15">
        <f t="shared" si="1"/>
        <v>51</v>
      </c>
      <c r="AZ9" s="15">
        <f t="shared" si="1"/>
        <v>52</v>
      </c>
      <c r="BA9" s="15">
        <f t="shared" si="1"/>
        <v>53</v>
      </c>
      <c r="BB9" s="15">
        <f t="shared" si="1"/>
        <v>54</v>
      </c>
      <c r="BC9" s="15">
        <f t="shared" si="1"/>
        <v>55</v>
      </c>
      <c r="BD9" s="15">
        <f t="shared" si="1"/>
        <v>56</v>
      </c>
      <c r="BE9" s="15">
        <f t="shared" si="1"/>
        <v>57</v>
      </c>
      <c r="BF9" s="15">
        <f t="shared" si="1"/>
        <v>58</v>
      </c>
      <c r="BG9" s="15">
        <f t="shared" si="1"/>
        <v>59</v>
      </c>
      <c r="BH9" s="15">
        <f t="shared" si="1"/>
        <v>60</v>
      </c>
      <c r="BI9" s="15">
        <f t="shared" si="1"/>
        <v>61</v>
      </c>
      <c r="BJ9" s="15">
        <f t="shared" si="1"/>
        <v>62</v>
      </c>
      <c r="BK9" s="15">
        <f t="shared" si="1"/>
        <v>63</v>
      </c>
      <c r="BL9" s="15">
        <f t="shared" si="1"/>
        <v>64</v>
      </c>
      <c r="BM9" s="15">
        <f t="shared" si="1"/>
        <v>65</v>
      </c>
      <c r="BN9" s="15">
        <f t="shared" si="1"/>
        <v>66</v>
      </c>
      <c r="BO9" s="15">
        <f t="shared" si="1"/>
        <v>67</v>
      </c>
      <c r="BP9" s="15">
        <f t="shared" si="1"/>
        <v>68</v>
      </c>
      <c r="BQ9" s="15">
        <f t="shared" si="1"/>
        <v>69</v>
      </c>
      <c r="BR9" s="15">
        <f t="shared" si="1"/>
        <v>70</v>
      </c>
      <c r="BS9" s="15">
        <f t="shared" si="1"/>
        <v>71</v>
      </c>
      <c r="BT9" s="15">
        <f t="shared" si="1"/>
        <v>72</v>
      </c>
      <c r="BU9" s="15">
        <f t="shared" si="1"/>
        <v>73</v>
      </c>
      <c r="BV9" s="15">
        <f t="shared" si="1"/>
        <v>74</v>
      </c>
      <c r="BW9" s="15">
        <f>1+AL9</f>
        <v>39</v>
      </c>
      <c r="BX9" s="15">
        <f t="shared" ref="BX9:CN9" si="2">1+BW9</f>
        <v>40</v>
      </c>
      <c r="BY9" s="15">
        <f t="shared" si="2"/>
        <v>41</v>
      </c>
      <c r="BZ9" s="15">
        <f t="shared" si="2"/>
        <v>42</v>
      </c>
      <c r="CA9" s="15">
        <f t="shared" si="2"/>
        <v>43</v>
      </c>
      <c r="CB9" s="15">
        <f t="shared" si="2"/>
        <v>44</v>
      </c>
      <c r="CC9" s="15">
        <f t="shared" si="2"/>
        <v>45</v>
      </c>
      <c r="CD9" s="15">
        <f t="shared" si="2"/>
        <v>46</v>
      </c>
      <c r="CE9" s="15">
        <f t="shared" si="2"/>
        <v>47</v>
      </c>
      <c r="CF9" s="15">
        <f t="shared" si="2"/>
        <v>48</v>
      </c>
      <c r="CG9" s="15">
        <f t="shared" si="2"/>
        <v>49</v>
      </c>
      <c r="CH9" s="15">
        <f t="shared" si="2"/>
        <v>50</v>
      </c>
      <c r="CI9" s="15">
        <f t="shared" si="2"/>
        <v>51</v>
      </c>
      <c r="CJ9" s="15">
        <f t="shared" si="2"/>
        <v>52</v>
      </c>
      <c r="CK9" s="15">
        <f t="shared" si="2"/>
        <v>53</v>
      </c>
      <c r="CL9" s="15">
        <f t="shared" si="2"/>
        <v>54</v>
      </c>
      <c r="CM9" s="15">
        <f t="shared" si="2"/>
        <v>55</v>
      </c>
      <c r="CN9" s="15">
        <f t="shared" si="2"/>
        <v>56</v>
      </c>
      <c r="CO9" s="35"/>
    </row>
    <row r="10" spans="1:93" x14ac:dyDescent="0.25">
      <c r="A10" s="26"/>
      <c r="B10" s="50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6"/>
    </row>
    <row r="11" spans="1:93" ht="30" x14ac:dyDescent="0.25">
      <c r="A11" s="26">
        <v>1</v>
      </c>
      <c r="B11" s="28" t="s">
        <v>2</v>
      </c>
      <c r="C11" s="17">
        <f t="shared" ref="C11:C74" si="3">D11+L11+N11+T11</f>
        <v>346830859.35000002</v>
      </c>
      <c r="D11" s="17">
        <f t="shared" ref="D11:D74" si="4">F11+H11+J11</f>
        <v>84161461.590000004</v>
      </c>
      <c r="E11" s="18">
        <f t="shared" ref="E11:T26" si="5">W11+AO11+BG11+BY11</f>
        <v>163130</v>
      </c>
      <c r="F11" s="17">
        <f t="shared" si="5"/>
        <v>44950089.420000002</v>
      </c>
      <c r="G11" s="18">
        <f t="shared" si="5"/>
        <v>7287</v>
      </c>
      <c r="H11" s="17">
        <f t="shared" si="5"/>
        <v>3037495.83</v>
      </c>
      <c r="I11" s="18">
        <f t="shared" si="5"/>
        <v>29481</v>
      </c>
      <c r="J11" s="17">
        <f t="shared" si="5"/>
        <v>36173876.340000004</v>
      </c>
      <c r="K11" s="18">
        <f t="shared" si="5"/>
        <v>717</v>
      </c>
      <c r="L11" s="17">
        <f t="shared" si="5"/>
        <v>10085758.130000001</v>
      </c>
      <c r="M11" s="18">
        <f t="shared" si="5"/>
        <v>6002</v>
      </c>
      <c r="N11" s="17">
        <f t="shared" si="5"/>
        <v>252583639.63</v>
      </c>
      <c r="O11" s="18">
        <f t="shared" si="5"/>
        <v>0</v>
      </c>
      <c r="P11" s="17">
        <f t="shared" si="5"/>
        <v>0</v>
      </c>
      <c r="Q11" s="18">
        <f t="shared" si="5"/>
        <v>130</v>
      </c>
      <c r="R11" s="17">
        <f t="shared" si="5"/>
        <v>29414308.350000001</v>
      </c>
      <c r="S11" s="18">
        <f t="shared" si="5"/>
        <v>0</v>
      </c>
      <c r="T11" s="17">
        <f t="shared" si="5"/>
        <v>0</v>
      </c>
      <c r="U11" s="17">
        <f t="shared" ref="U11:U74" si="6">V11+AD11+AF11+AL11</f>
        <v>78768265.319999993</v>
      </c>
      <c r="V11" s="17">
        <f t="shared" ref="V11:V74" si="7">X11+Z11+AB11</f>
        <v>20979393.260000002</v>
      </c>
      <c r="W11" s="18">
        <v>34656</v>
      </c>
      <c r="X11" s="17">
        <v>12034887.67</v>
      </c>
      <c r="Y11" s="18">
        <v>1845</v>
      </c>
      <c r="Z11" s="17">
        <v>731228.63</v>
      </c>
      <c r="AA11" s="18">
        <v>7568</v>
      </c>
      <c r="AB11" s="17">
        <v>8213276.96</v>
      </c>
      <c r="AC11" s="18">
        <v>197</v>
      </c>
      <c r="AD11" s="17">
        <v>2011735.83</v>
      </c>
      <c r="AE11" s="18">
        <v>1442</v>
      </c>
      <c r="AF11" s="17">
        <v>55777136.229999997</v>
      </c>
      <c r="AG11" s="18">
        <v>0</v>
      </c>
      <c r="AH11" s="17">
        <v>0</v>
      </c>
      <c r="AI11" s="18">
        <v>16</v>
      </c>
      <c r="AJ11" s="17">
        <v>3455791</v>
      </c>
      <c r="AK11" s="18">
        <v>0</v>
      </c>
      <c r="AL11" s="17">
        <v>0</v>
      </c>
      <c r="AM11" s="17">
        <f>AN11+AV11+AX11+BD11</f>
        <v>84746920.489999995</v>
      </c>
      <c r="AN11" s="17">
        <f>AP11+AR11+AT11</f>
        <v>20943197.34</v>
      </c>
      <c r="AO11" s="18">
        <v>47670</v>
      </c>
      <c r="AP11" s="17">
        <v>9901471.7200000007</v>
      </c>
      <c r="AQ11" s="18">
        <v>1916</v>
      </c>
      <c r="AR11" s="17">
        <v>728884.64</v>
      </c>
      <c r="AS11" s="18">
        <v>7328</v>
      </c>
      <c r="AT11" s="17">
        <v>10312840.98</v>
      </c>
      <c r="AU11" s="18">
        <v>162</v>
      </c>
      <c r="AV11" s="17">
        <v>2590418.5699999998</v>
      </c>
      <c r="AW11" s="18">
        <v>1499</v>
      </c>
      <c r="AX11" s="17">
        <v>61213304.579999998</v>
      </c>
      <c r="AY11" s="18">
        <v>0</v>
      </c>
      <c r="AZ11" s="17">
        <v>0</v>
      </c>
      <c r="BA11" s="18">
        <v>30</v>
      </c>
      <c r="BB11" s="17">
        <v>7656837.5</v>
      </c>
      <c r="BC11" s="18">
        <v>0</v>
      </c>
      <c r="BD11" s="17">
        <v>0</v>
      </c>
      <c r="BE11" s="17">
        <f>BF11+BN11+BP11+BV11</f>
        <v>97557534.140000001</v>
      </c>
      <c r="BF11" s="17">
        <f>BH11+BJ11+BL11</f>
        <v>19980954.82</v>
      </c>
      <c r="BG11" s="18">
        <v>28131</v>
      </c>
      <c r="BH11" s="17">
        <v>10006256.58</v>
      </c>
      <c r="BI11" s="18">
        <v>1593</v>
      </c>
      <c r="BJ11" s="17">
        <v>704275.66</v>
      </c>
      <c r="BK11" s="18">
        <v>4536</v>
      </c>
      <c r="BL11" s="17">
        <v>9270422.5800000001</v>
      </c>
      <c r="BM11" s="18">
        <v>191</v>
      </c>
      <c r="BN11" s="17">
        <v>2717005.55</v>
      </c>
      <c r="BO11" s="18">
        <v>1705</v>
      </c>
      <c r="BP11" s="17">
        <v>74859573.769999996</v>
      </c>
      <c r="BQ11" s="18">
        <v>0</v>
      </c>
      <c r="BR11" s="17">
        <v>0</v>
      </c>
      <c r="BS11" s="18">
        <v>49</v>
      </c>
      <c r="BT11" s="17">
        <v>11993981.060000001</v>
      </c>
      <c r="BU11" s="18">
        <v>0</v>
      </c>
      <c r="BV11" s="17">
        <v>0</v>
      </c>
      <c r="BW11" s="17">
        <f>BX11+CF11+CH11+CN11</f>
        <v>85758139.400000006</v>
      </c>
      <c r="BX11" s="17">
        <f>BZ11+CB11+CD11</f>
        <v>22257916.170000002</v>
      </c>
      <c r="BY11" s="18">
        <v>52673</v>
      </c>
      <c r="BZ11" s="17">
        <v>13007473.449999999</v>
      </c>
      <c r="CA11" s="18">
        <v>1933</v>
      </c>
      <c r="CB11" s="17">
        <v>873106.9</v>
      </c>
      <c r="CC11" s="18">
        <v>10049</v>
      </c>
      <c r="CD11" s="17">
        <v>8377335.8200000003</v>
      </c>
      <c r="CE11" s="18">
        <v>167</v>
      </c>
      <c r="CF11" s="17">
        <v>2766598.18</v>
      </c>
      <c r="CG11" s="18">
        <v>1356</v>
      </c>
      <c r="CH11" s="17">
        <v>60733625.049999997</v>
      </c>
      <c r="CI11" s="18">
        <v>0</v>
      </c>
      <c r="CJ11" s="17">
        <v>0</v>
      </c>
      <c r="CK11" s="18">
        <v>35</v>
      </c>
      <c r="CL11" s="17">
        <v>6307698.79</v>
      </c>
      <c r="CM11" s="18">
        <v>0</v>
      </c>
      <c r="CN11" s="17">
        <v>0</v>
      </c>
      <c r="CO11" s="36"/>
    </row>
    <row r="12" spans="1:93" ht="30" x14ac:dyDescent="0.25">
      <c r="A12" s="26">
        <f t="shared" ref="A12:A19" si="8">1+A11</f>
        <v>2</v>
      </c>
      <c r="B12" s="28" t="s">
        <v>3</v>
      </c>
      <c r="C12" s="17">
        <f t="shared" si="3"/>
        <v>29016659.859999999</v>
      </c>
      <c r="D12" s="17">
        <f t="shared" si="4"/>
        <v>6183854.3600000003</v>
      </c>
      <c r="E12" s="18">
        <f t="shared" si="5"/>
        <v>14424</v>
      </c>
      <c r="F12" s="17">
        <f t="shared" si="5"/>
        <v>2675488.1</v>
      </c>
      <c r="G12" s="18">
        <f t="shared" si="5"/>
        <v>0</v>
      </c>
      <c r="H12" s="17">
        <f t="shared" si="5"/>
        <v>0</v>
      </c>
      <c r="I12" s="18">
        <f t="shared" si="5"/>
        <v>7873</v>
      </c>
      <c r="J12" s="17">
        <f t="shared" si="5"/>
        <v>3508366.26</v>
      </c>
      <c r="K12" s="18">
        <f t="shared" si="5"/>
        <v>686</v>
      </c>
      <c r="L12" s="17">
        <f t="shared" si="5"/>
        <v>12130998.880000001</v>
      </c>
      <c r="M12" s="18">
        <f t="shared" si="5"/>
        <v>340</v>
      </c>
      <c r="N12" s="17">
        <f t="shared" si="5"/>
        <v>10701806.619999999</v>
      </c>
      <c r="O12" s="18">
        <f t="shared" si="5"/>
        <v>0</v>
      </c>
      <c r="P12" s="17">
        <f t="shared" si="5"/>
        <v>0</v>
      </c>
      <c r="Q12" s="18">
        <f t="shared" si="5"/>
        <v>4</v>
      </c>
      <c r="R12" s="17">
        <f t="shared" si="5"/>
        <v>390716</v>
      </c>
      <c r="S12" s="18">
        <f t="shared" si="5"/>
        <v>0</v>
      </c>
      <c r="T12" s="17">
        <f t="shared" si="5"/>
        <v>0</v>
      </c>
      <c r="U12" s="17">
        <f t="shared" si="6"/>
        <v>8712521.2599999998</v>
      </c>
      <c r="V12" s="17">
        <f t="shared" si="7"/>
        <v>1707805.43</v>
      </c>
      <c r="W12" s="18">
        <v>3616</v>
      </c>
      <c r="X12" s="17">
        <v>781739.58</v>
      </c>
      <c r="Y12" s="18">
        <v>0</v>
      </c>
      <c r="Z12" s="17">
        <v>0</v>
      </c>
      <c r="AA12" s="18">
        <v>1803</v>
      </c>
      <c r="AB12" s="17">
        <v>926065.85</v>
      </c>
      <c r="AC12" s="18">
        <v>199</v>
      </c>
      <c r="AD12" s="17">
        <v>3908311.13</v>
      </c>
      <c r="AE12" s="18">
        <v>86</v>
      </c>
      <c r="AF12" s="17">
        <v>3096404.7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9">AN12+AV12+AX12+BD12</f>
        <v>7142546.5999999996</v>
      </c>
      <c r="AN12" s="17">
        <f t="shared" ref="AN12:AN75" si="10">AP12+AR12+AT12</f>
        <v>1449200.69</v>
      </c>
      <c r="AO12" s="18">
        <v>3974</v>
      </c>
      <c r="AP12" s="17">
        <v>626208.04</v>
      </c>
      <c r="AQ12" s="18">
        <v>0</v>
      </c>
      <c r="AR12" s="17">
        <v>0</v>
      </c>
      <c r="AS12" s="18">
        <v>2122</v>
      </c>
      <c r="AT12" s="17">
        <v>822992.65</v>
      </c>
      <c r="AU12" s="18">
        <v>211</v>
      </c>
      <c r="AV12" s="17">
        <v>3153472.39</v>
      </c>
      <c r="AW12" s="18">
        <v>84</v>
      </c>
      <c r="AX12" s="17">
        <v>2539873.52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11">BF12+BN12+BP12+BV12</f>
        <v>7242923.4699999997</v>
      </c>
      <c r="BF12" s="17">
        <f t="shared" ref="BF12:BF75" si="12">BH12+BJ12+BL12</f>
        <v>1432045.62</v>
      </c>
      <c r="BG12" s="18">
        <v>3391</v>
      </c>
      <c r="BH12" s="17">
        <v>632157.72</v>
      </c>
      <c r="BI12" s="18">
        <v>0</v>
      </c>
      <c r="BJ12" s="17">
        <v>0</v>
      </c>
      <c r="BK12" s="18">
        <v>1795</v>
      </c>
      <c r="BL12" s="17">
        <v>799887.9</v>
      </c>
      <c r="BM12" s="18">
        <v>188</v>
      </c>
      <c r="BN12" s="17">
        <v>3377736.51</v>
      </c>
      <c r="BO12" s="18">
        <v>80</v>
      </c>
      <c r="BP12" s="17">
        <v>2433141.34</v>
      </c>
      <c r="BQ12" s="18">
        <v>0</v>
      </c>
      <c r="BR12" s="17">
        <v>0</v>
      </c>
      <c r="BS12" s="18">
        <v>1</v>
      </c>
      <c r="BT12" s="17">
        <v>97679</v>
      </c>
      <c r="BU12" s="18">
        <v>0</v>
      </c>
      <c r="BV12" s="17">
        <v>0</v>
      </c>
      <c r="BW12" s="17">
        <f t="shared" ref="BW12:BW75" si="13">BX12+CF12+CH12+CN12</f>
        <v>5918668.5300000003</v>
      </c>
      <c r="BX12" s="17">
        <f t="shared" ref="BX12:BX75" si="14">BZ12+CB12+CD12</f>
        <v>1594802.62</v>
      </c>
      <c r="BY12" s="18">
        <v>3443</v>
      </c>
      <c r="BZ12" s="17">
        <v>635382.76</v>
      </c>
      <c r="CA12" s="18">
        <v>0</v>
      </c>
      <c r="CB12" s="17">
        <v>0</v>
      </c>
      <c r="CC12" s="18">
        <v>2153</v>
      </c>
      <c r="CD12" s="17">
        <v>959419.86</v>
      </c>
      <c r="CE12" s="18">
        <v>88</v>
      </c>
      <c r="CF12" s="17">
        <v>1691478.85</v>
      </c>
      <c r="CG12" s="18">
        <v>90</v>
      </c>
      <c r="CH12" s="17">
        <v>2632387.06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6"/>
    </row>
    <row r="13" spans="1:93" x14ac:dyDescent="0.25">
      <c r="A13" s="26">
        <f t="shared" si="8"/>
        <v>3</v>
      </c>
      <c r="B13" s="28" t="s">
        <v>4</v>
      </c>
      <c r="C13" s="17">
        <f t="shared" si="3"/>
        <v>732964117.10000002</v>
      </c>
      <c r="D13" s="17">
        <f t="shared" si="4"/>
        <v>72327804.099999994</v>
      </c>
      <c r="E13" s="18">
        <f t="shared" si="5"/>
        <v>50835</v>
      </c>
      <c r="F13" s="17">
        <f t="shared" si="5"/>
        <v>16222249.84</v>
      </c>
      <c r="G13" s="18">
        <f t="shared" si="5"/>
        <v>0</v>
      </c>
      <c r="H13" s="17">
        <f t="shared" si="5"/>
        <v>0</v>
      </c>
      <c r="I13" s="18">
        <f t="shared" si="5"/>
        <v>8</v>
      </c>
      <c r="J13" s="17">
        <f t="shared" si="5"/>
        <v>56105554.259999998</v>
      </c>
      <c r="K13" s="18">
        <f t="shared" si="5"/>
        <v>535</v>
      </c>
      <c r="L13" s="17">
        <f t="shared" si="5"/>
        <v>33759753.82</v>
      </c>
      <c r="M13" s="18">
        <f t="shared" si="5"/>
        <v>11863</v>
      </c>
      <c r="N13" s="17">
        <f t="shared" si="5"/>
        <v>626876559.17999995</v>
      </c>
      <c r="O13" s="18">
        <f t="shared" si="5"/>
        <v>0</v>
      </c>
      <c r="P13" s="17">
        <f t="shared" si="5"/>
        <v>0</v>
      </c>
      <c r="Q13" s="18">
        <f t="shared" si="5"/>
        <v>1403</v>
      </c>
      <c r="R13" s="17">
        <f t="shared" si="5"/>
        <v>232229128.80000001</v>
      </c>
      <c r="S13" s="18">
        <f t="shared" si="5"/>
        <v>0</v>
      </c>
      <c r="T13" s="17">
        <f t="shared" si="5"/>
        <v>0</v>
      </c>
      <c r="U13" s="17">
        <f t="shared" si="6"/>
        <v>182379344.86000001</v>
      </c>
      <c r="V13" s="17">
        <f t="shared" si="7"/>
        <v>17460079.309999999</v>
      </c>
      <c r="W13" s="18">
        <v>12769</v>
      </c>
      <c r="X13" s="17">
        <v>3972751.92</v>
      </c>
      <c r="Y13" s="18">
        <v>0</v>
      </c>
      <c r="Z13" s="17">
        <v>0</v>
      </c>
      <c r="AA13" s="18">
        <v>2</v>
      </c>
      <c r="AB13" s="17">
        <v>13487327.390000001</v>
      </c>
      <c r="AC13" s="18">
        <v>72</v>
      </c>
      <c r="AD13" s="17">
        <v>5283016.71</v>
      </c>
      <c r="AE13" s="18">
        <v>3046</v>
      </c>
      <c r="AF13" s="17">
        <v>159636248.84</v>
      </c>
      <c r="AG13" s="18">
        <v>0</v>
      </c>
      <c r="AH13" s="17">
        <v>0</v>
      </c>
      <c r="AI13" s="18">
        <v>417</v>
      </c>
      <c r="AJ13" s="17">
        <v>69561294.180000007</v>
      </c>
      <c r="AK13" s="18">
        <v>0</v>
      </c>
      <c r="AL13" s="17">
        <v>0</v>
      </c>
      <c r="AM13" s="17">
        <f t="shared" si="9"/>
        <v>194112810.16999999</v>
      </c>
      <c r="AN13" s="17">
        <f t="shared" si="10"/>
        <v>17025286.859999999</v>
      </c>
      <c r="AO13" s="18">
        <v>11456</v>
      </c>
      <c r="AP13" s="17">
        <v>3550603.99</v>
      </c>
      <c r="AQ13" s="18">
        <v>0</v>
      </c>
      <c r="AR13" s="17">
        <v>0</v>
      </c>
      <c r="AS13" s="18">
        <v>2</v>
      </c>
      <c r="AT13" s="17">
        <v>13474682.869999999</v>
      </c>
      <c r="AU13" s="18">
        <v>122</v>
      </c>
      <c r="AV13" s="17">
        <v>7735619.5800000001</v>
      </c>
      <c r="AW13" s="18">
        <v>3279</v>
      </c>
      <c r="AX13" s="17">
        <v>169351903.72999999</v>
      </c>
      <c r="AY13" s="18">
        <v>0</v>
      </c>
      <c r="AZ13" s="17">
        <v>0</v>
      </c>
      <c r="BA13" s="18">
        <v>292</v>
      </c>
      <c r="BB13" s="17">
        <v>46823594.979999997</v>
      </c>
      <c r="BC13" s="18">
        <v>0</v>
      </c>
      <c r="BD13" s="17">
        <v>0</v>
      </c>
      <c r="BE13" s="17">
        <f t="shared" si="11"/>
        <v>216480418.75999999</v>
      </c>
      <c r="BF13" s="17">
        <f t="shared" si="12"/>
        <v>24458141.120000001</v>
      </c>
      <c r="BG13" s="18">
        <v>12600</v>
      </c>
      <c r="BH13" s="17">
        <v>3843243.04</v>
      </c>
      <c r="BI13" s="18">
        <v>0</v>
      </c>
      <c r="BJ13" s="17">
        <v>0</v>
      </c>
      <c r="BK13" s="18">
        <v>2</v>
      </c>
      <c r="BL13" s="17">
        <v>20614898.079999998</v>
      </c>
      <c r="BM13" s="18">
        <v>167</v>
      </c>
      <c r="BN13" s="17">
        <v>9814503.8000000007</v>
      </c>
      <c r="BO13" s="18">
        <v>3380</v>
      </c>
      <c r="BP13" s="17">
        <v>182207773.84</v>
      </c>
      <c r="BQ13" s="18">
        <v>0</v>
      </c>
      <c r="BR13" s="17">
        <v>0</v>
      </c>
      <c r="BS13" s="18">
        <v>422</v>
      </c>
      <c r="BT13" s="17">
        <v>71150943.439999998</v>
      </c>
      <c r="BU13" s="18">
        <v>0</v>
      </c>
      <c r="BV13" s="17">
        <v>0</v>
      </c>
      <c r="BW13" s="17">
        <f t="shared" si="13"/>
        <v>139991543.31</v>
      </c>
      <c r="BX13" s="17">
        <f t="shared" si="14"/>
        <v>13384296.810000001</v>
      </c>
      <c r="BY13" s="18">
        <v>14010</v>
      </c>
      <c r="BZ13" s="17">
        <v>4855650.8899999997</v>
      </c>
      <c r="CA13" s="18">
        <v>0</v>
      </c>
      <c r="CB13" s="17">
        <v>0</v>
      </c>
      <c r="CC13" s="18">
        <v>2</v>
      </c>
      <c r="CD13" s="17">
        <v>8528645.9199999999</v>
      </c>
      <c r="CE13" s="18">
        <v>174</v>
      </c>
      <c r="CF13" s="17">
        <v>10926613.73</v>
      </c>
      <c r="CG13" s="18">
        <v>2158</v>
      </c>
      <c r="CH13" s="17">
        <v>115680632.77</v>
      </c>
      <c r="CI13" s="18">
        <v>0</v>
      </c>
      <c r="CJ13" s="17">
        <v>0</v>
      </c>
      <c r="CK13" s="18">
        <v>272</v>
      </c>
      <c r="CL13" s="17">
        <v>44693296.200000003</v>
      </c>
      <c r="CM13" s="18">
        <v>0</v>
      </c>
      <c r="CN13" s="17">
        <v>0</v>
      </c>
      <c r="CO13" s="36"/>
    </row>
    <row r="14" spans="1:93" ht="30" x14ac:dyDescent="0.25">
      <c r="A14" s="26">
        <f t="shared" si="8"/>
        <v>4</v>
      </c>
      <c r="B14" s="28" t="s">
        <v>5</v>
      </c>
      <c r="C14" s="17">
        <f t="shared" si="3"/>
        <v>552334125.66999996</v>
      </c>
      <c r="D14" s="17">
        <f t="shared" si="4"/>
        <v>26525044.59</v>
      </c>
      <c r="E14" s="18">
        <f t="shared" si="5"/>
        <v>25580</v>
      </c>
      <c r="F14" s="17">
        <f t="shared" si="5"/>
        <v>6968604.3799999999</v>
      </c>
      <c r="G14" s="18">
        <f t="shared" si="5"/>
        <v>0</v>
      </c>
      <c r="H14" s="17">
        <f t="shared" si="5"/>
        <v>0</v>
      </c>
      <c r="I14" s="18">
        <f t="shared" si="5"/>
        <v>2622</v>
      </c>
      <c r="J14" s="17">
        <f t="shared" si="5"/>
        <v>19556440.210000001</v>
      </c>
      <c r="K14" s="18">
        <f t="shared" si="5"/>
        <v>2144</v>
      </c>
      <c r="L14" s="17">
        <f t="shared" si="5"/>
        <v>119264738.22</v>
      </c>
      <c r="M14" s="18">
        <f t="shared" si="5"/>
        <v>4865</v>
      </c>
      <c r="N14" s="17">
        <f t="shared" si="5"/>
        <v>406544342.86000001</v>
      </c>
      <c r="O14" s="18">
        <f t="shared" si="5"/>
        <v>0</v>
      </c>
      <c r="P14" s="17">
        <f t="shared" si="5"/>
        <v>0</v>
      </c>
      <c r="Q14" s="18">
        <f t="shared" si="5"/>
        <v>337</v>
      </c>
      <c r="R14" s="17">
        <f t="shared" si="5"/>
        <v>41617985.079999998</v>
      </c>
      <c r="S14" s="18">
        <f t="shared" si="5"/>
        <v>0</v>
      </c>
      <c r="T14" s="17">
        <f t="shared" si="5"/>
        <v>0</v>
      </c>
      <c r="U14" s="17">
        <f t="shared" si="6"/>
        <v>122373141.81999999</v>
      </c>
      <c r="V14" s="17">
        <f t="shared" si="7"/>
        <v>10474952.52</v>
      </c>
      <c r="W14" s="18">
        <v>6411</v>
      </c>
      <c r="X14" s="17">
        <v>1746268.9</v>
      </c>
      <c r="Y14" s="18">
        <v>0</v>
      </c>
      <c r="Z14" s="17">
        <v>0</v>
      </c>
      <c r="AA14" s="18">
        <v>657</v>
      </c>
      <c r="AB14" s="17">
        <v>8728683.6199999992</v>
      </c>
      <c r="AC14" s="18">
        <v>926</v>
      </c>
      <c r="AD14" s="17">
        <v>30429076.07</v>
      </c>
      <c r="AE14" s="18">
        <v>1141</v>
      </c>
      <c r="AF14" s="17">
        <v>81469113.230000004</v>
      </c>
      <c r="AG14" s="18">
        <v>0</v>
      </c>
      <c r="AH14" s="17">
        <v>0</v>
      </c>
      <c r="AI14" s="18">
        <v>86</v>
      </c>
      <c r="AJ14" s="17">
        <v>10631881.24</v>
      </c>
      <c r="AK14" s="18">
        <v>0</v>
      </c>
      <c r="AL14" s="17">
        <v>0</v>
      </c>
      <c r="AM14" s="17">
        <f t="shared" si="9"/>
        <v>136940297.81999999</v>
      </c>
      <c r="AN14" s="17">
        <f t="shared" si="10"/>
        <v>2542963.69</v>
      </c>
      <c r="AO14" s="18">
        <v>6330</v>
      </c>
      <c r="AP14" s="17">
        <v>1724735.1</v>
      </c>
      <c r="AQ14" s="18">
        <v>0</v>
      </c>
      <c r="AR14" s="17">
        <v>0</v>
      </c>
      <c r="AS14" s="18">
        <v>653</v>
      </c>
      <c r="AT14" s="17">
        <v>818228.59</v>
      </c>
      <c r="AU14" s="18">
        <v>407</v>
      </c>
      <c r="AV14" s="17">
        <v>22234356.350000001</v>
      </c>
      <c r="AW14" s="18">
        <v>1121</v>
      </c>
      <c r="AX14" s="17">
        <v>112162977.78</v>
      </c>
      <c r="AY14" s="18">
        <v>0</v>
      </c>
      <c r="AZ14" s="17">
        <v>0</v>
      </c>
      <c r="BA14" s="18">
        <v>77</v>
      </c>
      <c r="BB14" s="17">
        <v>9531207.8399999999</v>
      </c>
      <c r="BC14" s="18">
        <v>0</v>
      </c>
      <c r="BD14" s="17">
        <v>0</v>
      </c>
      <c r="BE14" s="17">
        <f t="shared" si="11"/>
        <v>118653254.98999999</v>
      </c>
      <c r="BF14" s="17">
        <f t="shared" si="12"/>
        <v>2415461.98</v>
      </c>
      <c r="BG14" s="18">
        <v>419</v>
      </c>
      <c r="BH14" s="17">
        <v>114143.98</v>
      </c>
      <c r="BI14" s="18">
        <v>0</v>
      </c>
      <c r="BJ14" s="17">
        <v>0</v>
      </c>
      <c r="BK14" s="18">
        <v>57</v>
      </c>
      <c r="BL14" s="17">
        <v>2301318</v>
      </c>
      <c r="BM14" s="18">
        <v>8</v>
      </c>
      <c r="BN14" s="17">
        <v>3603482.56</v>
      </c>
      <c r="BO14" s="18">
        <v>1335</v>
      </c>
      <c r="BP14" s="17">
        <v>112634310.45</v>
      </c>
      <c r="BQ14" s="18">
        <v>0</v>
      </c>
      <c r="BR14" s="17">
        <v>0</v>
      </c>
      <c r="BS14" s="18">
        <v>88</v>
      </c>
      <c r="BT14" s="17">
        <v>10850752</v>
      </c>
      <c r="BU14" s="18">
        <v>0</v>
      </c>
      <c r="BV14" s="17">
        <v>0</v>
      </c>
      <c r="BW14" s="17">
        <f t="shared" si="13"/>
        <v>174367431.03999999</v>
      </c>
      <c r="BX14" s="17">
        <f t="shared" si="14"/>
        <v>11091666.4</v>
      </c>
      <c r="BY14" s="18">
        <v>12420</v>
      </c>
      <c r="BZ14" s="17">
        <v>3383456.4</v>
      </c>
      <c r="CA14" s="18">
        <v>0</v>
      </c>
      <c r="CB14" s="17">
        <v>0</v>
      </c>
      <c r="CC14" s="18">
        <v>1255</v>
      </c>
      <c r="CD14" s="17">
        <v>7708210</v>
      </c>
      <c r="CE14" s="18">
        <v>803</v>
      </c>
      <c r="CF14" s="17">
        <v>62997823.240000002</v>
      </c>
      <c r="CG14" s="18">
        <v>1268</v>
      </c>
      <c r="CH14" s="17">
        <v>100277941.40000001</v>
      </c>
      <c r="CI14" s="18">
        <v>0</v>
      </c>
      <c r="CJ14" s="17">
        <v>0</v>
      </c>
      <c r="CK14" s="18">
        <v>86</v>
      </c>
      <c r="CL14" s="17">
        <v>10604144</v>
      </c>
      <c r="CM14" s="18">
        <v>0</v>
      </c>
      <c r="CN14" s="17">
        <v>0</v>
      </c>
      <c r="CO14" s="36"/>
    </row>
    <row r="15" spans="1:93" ht="30" x14ac:dyDescent="0.25">
      <c r="A15" s="26">
        <f t="shared" si="8"/>
        <v>5</v>
      </c>
      <c r="B15" s="28" t="s">
        <v>6</v>
      </c>
      <c r="C15" s="17">
        <f t="shared" si="3"/>
        <v>15358368.279999999</v>
      </c>
      <c r="D15" s="17">
        <f t="shared" si="4"/>
        <v>15358368.279999999</v>
      </c>
      <c r="E15" s="18">
        <f t="shared" si="5"/>
        <v>3882</v>
      </c>
      <c r="F15" s="17">
        <f t="shared" si="5"/>
        <v>1184072.04</v>
      </c>
      <c r="G15" s="18">
        <f t="shared" si="5"/>
        <v>5958</v>
      </c>
      <c r="H15" s="17">
        <f t="shared" si="5"/>
        <v>2818536.12</v>
      </c>
      <c r="I15" s="18">
        <f t="shared" si="5"/>
        <v>11825</v>
      </c>
      <c r="J15" s="17">
        <f t="shared" si="5"/>
        <v>11355760.119999999</v>
      </c>
      <c r="K15" s="18">
        <f t="shared" si="5"/>
        <v>0</v>
      </c>
      <c r="L15" s="17">
        <f t="shared" si="5"/>
        <v>0</v>
      </c>
      <c r="M15" s="18">
        <f t="shared" si="5"/>
        <v>0</v>
      </c>
      <c r="N15" s="17">
        <f t="shared" si="5"/>
        <v>0</v>
      </c>
      <c r="O15" s="18">
        <f t="shared" si="5"/>
        <v>0</v>
      </c>
      <c r="P15" s="17">
        <f t="shared" si="5"/>
        <v>0</v>
      </c>
      <c r="Q15" s="18">
        <f t="shared" si="5"/>
        <v>0</v>
      </c>
      <c r="R15" s="17">
        <f t="shared" si="5"/>
        <v>0</v>
      </c>
      <c r="S15" s="18">
        <f t="shared" si="5"/>
        <v>0</v>
      </c>
      <c r="T15" s="17">
        <f t="shared" si="5"/>
        <v>0</v>
      </c>
      <c r="U15" s="17">
        <f t="shared" si="6"/>
        <v>3978192.3</v>
      </c>
      <c r="V15" s="17">
        <f t="shared" si="7"/>
        <v>3978192.3</v>
      </c>
      <c r="W15" s="18">
        <v>971</v>
      </c>
      <c r="X15" s="17">
        <v>296018.01</v>
      </c>
      <c r="Y15" s="18">
        <v>1490</v>
      </c>
      <c r="Z15" s="17">
        <v>843234.26</v>
      </c>
      <c r="AA15" s="18">
        <v>2956</v>
      </c>
      <c r="AB15" s="17">
        <v>2838940.03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9"/>
        <v>3386325.58</v>
      </c>
      <c r="AN15" s="17">
        <f t="shared" si="10"/>
        <v>3386325.58</v>
      </c>
      <c r="AO15" s="18">
        <v>1036</v>
      </c>
      <c r="AP15" s="17">
        <v>315998.51</v>
      </c>
      <c r="AQ15" s="18">
        <v>1456</v>
      </c>
      <c r="AR15" s="17">
        <v>549256.26</v>
      </c>
      <c r="AS15" s="18">
        <v>2624</v>
      </c>
      <c r="AT15" s="17">
        <v>2521070.81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11"/>
        <v>3844503.88</v>
      </c>
      <c r="BF15" s="17">
        <f t="shared" si="12"/>
        <v>3844503.88</v>
      </c>
      <c r="BG15" s="18">
        <v>1025</v>
      </c>
      <c r="BH15" s="17">
        <v>312566.76</v>
      </c>
      <c r="BI15" s="18">
        <v>1528</v>
      </c>
      <c r="BJ15" s="17">
        <v>724207.81</v>
      </c>
      <c r="BK15" s="18">
        <v>2923</v>
      </c>
      <c r="BL15" s="17">
        <v>2807729.31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13"/>
        <v>4149346.52</v>
      </c>
      <c r="BX15" s="17">
        <f t="shared" si="14"/>
        <v>4149346.52</v>
      </c>
      <c r="BY15" s="18">
        <v>850</v>
      </c>
      <c r="BZ15" s="17">
        <v>259488.76</v>
      </c>
      <c r="CA15" s="18">
        <v>1484</v>
      </c>
      <c r="CB15" s="17">
        <v>701837.79</v>
      </c>
      <c r="CC15" s="18">
        <v>3322</v>
      </c>
      <c r="CD15" s="17">
        <v>3188019.97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6"/>
    </row>
    <row r="16" spans="1:93" x14ac:dyDescent="0.25">
      <c r="A16" s="26">
        <f t="shared" si="8"/>
        <v>6</v>
      </c>
      <c r="B16" s="28" t="s">
        <v>7</v>
      </c>
      <c r="C16" s="17">
        <f t="shared" si="3"/>
        <v>19314592.739999998</v>
      </c>
      <c r="D16" s="17">
        <f t="shared" si="4"/>
        <v>0</v>
      </c>
      <c r="E16" s="18">
        <f t="shared" si="5"/>
        <v>0</v>
      </c>
      <c r="F16" s="17">
        <f t="shared" si="5"/>
        <v>0</v>
      </c>
      <c r="G16" s="18">
        <f t="shared" si="5"/>
        <v>0</v>
      </c>
      <c r="H16" s="17">
        <f t="shared" si="5"/>
        <v>0</v>
      </c>
      <c r="I16" s="18">
        <f t="shared" si="5"/>
        <v>0</v>
      </c>
      <c r="J16" s="17">
        <f t="shared" si="5"/>
        <v>0</v>
      </c>
      <c r="K16" s="18">
        <f t="shared" si="5"/>
        <v>0</v>
      </c>
      <c r="L16" s="17">
        <f t="shared" si="5"/>
        <v>0</v>
      </c>
      <c r="M16" s="18">
        <f t="shared" si="5"/>
        <v>1000</v>
      </c>
      <c r="N16" s="17">
        <f t="shared" si="5"/>
        <v>19314592.739999998</v>
      </c>
      <c r="O16" s="18">
        <f t="shared" si="5"/>
        <v>0</v>
      </c>
      <c r="P16" s="17">
        <f t="shared" si="5"/>
        <v>0</v>
      </c>
      <c r="Q16" s="18">
        <f t="shared" si="5"/>
        <v>0</v>
      </c>
      <c r="R16" s="17">
        <f t="shared" si="5"/>
        <v>0</v>
      </c>
      <c r="S16" s="18">
        <f t="shared" si="5"/>
        <v>0</v>
      </c>
      <c r="T16" s="17">
        <f t="shared" si="5"/>
        <v>0</v>
      </c>
      <c r="U16" s="17">
        <f t="shared" si="6"/>
        <v>5401284.0899999999</v>
      </c>
      <c r="V16" s="17">
        <f t="shared" si="7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271</v>
      </c>
      <c r="AF16" s="17">
        <v>5401284.0899999999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9"/>
        <v>5083377.1900000004</v>
      </c>
      <c r="AN16" s="17">
        <f t="shared" si="10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260</v>
      </c>
      <c r="AX16" s="17">
        <v>5083377.1900000004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11"/>
        <v>4405081.4800000004</v>
      </c>
      <c r="BF16" s="17">
        <f t="shared" si="12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230</v>
      </c>
      <c r="BP16" s="17">
        <v>4405081.4800000004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13"/>
        <v>4424849.9800000004</v>
      </c>
      <c r="BX16" s="17">
        <f t="shared" si="14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239</v>
      </c>
      <c r="CH16" s="17">
        <v>4424849.9800000004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6"/>
    </row>
    <row r="17" spans="1:93" ht="30" x14ac:dyDescent="0.25">
      <c r="A17" s="26">
        <f t="shared" si="8"/>
        <v>7</v>
      </c>
      <c r="B17" s="28" t="s">
        <v>8</v>
      </c>
      <c r="C17" s="17">
        <f t="shared" si="3"/>
        <v>3860541.96</v>
      </c>
      <c r="D17" s="17">
        <f t="shared" si="4"/>
        <v>796056.14</v>
      </c>
      <c r="E17" s="18">
        <f t="shared" si="5"/>
        <v>1128</v>
      </c>
      <c r="F17" s="17">
        <f t="shared" si="5"/>
        <v>796056.14</v>
      </c>
      <c r="G17" s="18">
        <f t="shared" si="5"/>
        <v>0</v>
      </c>
      <c r="H17" s="17">
        <f t="shared" si="5"/>
        <v>0</v>
      </c>
      <c r="I17" s="18">
        <f t="shared" si="5"/>
        <v>0</v>
      </c>
      <c r="J17" s="17">
        <f t="shared" si="5"/>
        <v>0</v>
      </c>
      <c r="K17" s="18">
        <f t="shared" si="5"/>
        <v>307</v>
      </c>
      <c r="L17" s="17">
        <f t="shared" si="5"/>
        <v>3064485.82</v>
      </c>
      <c r="M17" s="18">
        <f t="shared" si="5"/>
        <v>0</v>
      </c>
      <c r="N17" s="17">
        <f t="shared" si="5"/>
        <v>0</v>
      </c>
      <c r="O17" s="18">
        <f t="shared" si="5"/>
        <v>0</v>
      </c>
      <c r="P17" s="17">
        <f t="shared" si="5"/>
        <v>0</v>
      </c>
      <c r="Q17" s="18">
        <f t="shared" si="5"/>
        <v>0</v>
      </c>
      <c r="R17" s="17">
        <f t="shared" si="5"/>
        <v>0</v>
      </c>
      <c r="S17" s="18">
        <f t="shared" si="5"/>
        <v>0</v>
      </c>
      <c r="T17" s="17">
        <f t="shared" si="5"/>
        <v>0</v>
      </c>
      <c r="U17" s="17">
        <f t="shared" si="6"/>
        <v>1339629.78</v>
      </c>
      <c r="V17" s="17">
        <f t="shared" si="7"/>
        <v>195133.68</v>
      </c>
      <c r="W17" s="18">
        <v>252</v>
      </c>
      <c r="X17" s="17">
        <v>195133.68</v>
      </c>
      <c r="Y17" s="18">
        <v>0</v>
      </c>
      <c r="Z17" s="17">
        <v>0</v>
      </c>
      <c r="AA17" s="18">
        <v>0</v>
      </c>
      <c r="AB17" s="17">
        <v>0</v>
      </c>
      <c r="AC17" s="18">
        <v>115</v>
      </c>
      <c r="AD17" s="17">
        <v>1144496.1000000001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9"/>
        <v>1440593.35</v>
      </c>
      <c r="AN17" s="17">
        <f t="shared" si="10"/>
        <v>208849.3</v>
      </c>
      <c r="AO17" s="18">
        <v>290</v>
      </c>
      <c r="AP17" s="17">
        <v>208849.3</v>
      </c>
      <c r="AQ17" s="18">
        <v>0</v>
      </c>
      <c r="AR17" s="17">
        <v>0</v>
      </c>
      <c r="AS17" s="18">
        <v>0</v>
      </c>
      <c r="AT17" s="17">
        <v>0</v>
      </c>
      <c r="AU17" s="18">
        <v>123</v>
      </c>
      <c r="AV17" s="17">
        <v>1231744.05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11"/>
        <v>899235.57</v>
      </c>
      <c r="BF17" s="17">
        <f t="shared" si="12"/>
        <v>210989.9</v>
      </c>
      <c r="BG17" s="18">
        <v>317</v>
      </c>
      <c r="BH17" s="17">
        <v>210989.9</v>
      </c>
      <c r="BI17" s="18">
        <v>0</v>
      </c>
      <c r="BJ17" s="17">
        <v>0</v>
      </c>
      <c r="BK17" s="18">
        <v>0</v>
      </c>
      <c r="BL17" s="17">
        <v>0</v>
      </c>
      <c r="BM17" s="18">
        <v>69</v>
      </c>
      <c r="BN17" s="17">
        <v>688245.67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13"/>
        <v>181083.26</v>
      </c>
      <c r="BX17" s="17">
        <f t="shared" si="14"/>
        <v>181083.26</v>
      </c>
      <c r="BY17" s="18">
        <v>269</v>
      </c>
      <c r="BZ17" s="17">
        <v>181083.26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6"/>
    </row>
    <row r="18" spans="1:93" ht="30" x14ac:dyDescent="0.25">
      <c r="A18" s="26">
        <f t="shared" si="8"/>
        <v>8</v>
      </c>
      <c r="B18" s="28" t="s">
        <v>9</v>
      </c>
      <c r="C18" s="17">
        <f t="shared" si="3"/>
        <v>51613961.850000001</v>
      </c>
      <c r="D18" s="17">
        <f t="shared" si="4"/>
        <v>378076.53</v>
      </c>
      <c r="E18" s="18">
        <f t="shared" si="5"/>
        <v>1532</v>
      </c>
      <c r="F18" s="17">
        <f t="shared" si="5"/>
        <v>378076.53</v>
      </c>
      <c r="G18" s="18">
        <f t="shared" si="5"/>
        <v>0</v>
      </c>
      <c r="H18" s="17">
        <f t="shared" si="5"/>
        <v>0</v>
      </c>
      <c r="I18" s="18">
        <f t="shared" si="5"/>
        <v>0</v>
      </c>
      <c r="J18" s="17">
        <f t="shared" si="5"/>
        <v>0</v>
      </c>
      <c r="K18" s="18">
        <f t="shared" si="5"/>
        <v>0</v>
      </c>
      <c r="L18" s="17">
        <f t="shared" si="5"/>
        <v>0</v>
      </c>
      <c r="M18" s="18">
        <f t="shared" si="5"/>
        <v>1251</v>
      </c>
      <c r="N18" s="17">
        <f t="shared" si="5"/>
        <v>51235885.32</v>
      </c>
      <c r="O18" s="18">
        <f t="shared" si="5"/>
        <v>590</v>
      </c>
      <c r="P18" s="17">
        <f t="shared" si="5"/>
        <v>24794836.399999999</v>
      </c>
      <c r="Q18" s="18">
        <f t="shared" si="5"/>
        <v>92</v>
      </c>
      <c r="R18" s="17">
        <f t="shared" si="5"/>
        <v>13136937</v>
      </c>
      <c r="S18" s="18">
        <f t="shared" si="5"/>
        <v>0</v>
      </c>
      <c r="T18" s="17">
        <f t="shared" si="5"/>
        <v>0</v>
      </c>
      <c r="U18" s="17">
        <f t="shared" si="6"/>
        <v>14153611.060000001</v>
      </c>
      <c r="V18" s="17">
        <f t="shared" si="7"/>
        <v>101657.3</v>
      </c>
      <c r="W18" s="18">
        <v>418</v>
      </c>
      <c r="X18" s="17">
        <v>101657.3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383</v>
      </c>
      <c r="AF18" s="17">
        <v>14051953.76</v>
      </c>
      <c r="AG18" s="18">
        <v>170</v>
      </c>
      <c r="AH18" s="17">
        <v>7818842.5</v>
      </c>
      <c r="AI18" s="18">
        <v>31</v>
      </c>
      <c r="AJ18" s="17">
        <v>4529286.45</v>
      </c>
      <c r="AK18" s="18">
        <v>0</v>
      </c>
      <c r="AL18" s="17">
        <v>0</v>
      </c>
      <c r="AM18" s="17">
        <f t="shared" si="9"/>
        <v>17461080.289999999</v>
      </c>
      <c r="AN18" s="17">
        <f t="shared" si="10"/>
        <v>57359.57</v>
      </c>
      <c r="AO18" s="18">
        <v>244</v>
      </c>
      <c r="AP18" s="17">
        <v>57359.57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358</v>
      </c>
      <c r="AX18" s="17">
        <v>17403720.719999999</v>
      </c>
      <c r="AY18" s="18">
        <v>138</v>
      </c>
      <c r="AZ18" s="17">
        <v>7224373.8700000001</v>
      </c>
      <c r="BA18" s="18">
        <v>31</v>
      </c>
      <c r="BB18" s="17">
        <v>4308132.55</v>
      </c>
      <c r="BC18" s="18">
        <v>0</v>
      </c>
      <c r="BD18" s="17">
        <v>0</v>
      </c>
      <c r="BE18" s="17">
        <f t="shared" si="11"/>
        <v>15391715.300000001</v>
      </c>
      <c r="BF18" s="17">
        <f t="shared" si="12"/>
        <v>100203.6</v>
      </c>
      <c r="BG18" s="18">
        <v>400</v>
      </c>
      <c r="BH18" s="17">
        <v>100203.6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362</v>
      </c>
      <c r="BP18" s="17">
        <v>15291511.699999999</v>
      </c>
      <c r="BQ18" s="18">
        <v>172</v>
      </c>
      <c r="BR18" s="17">
        <v>6639620.0300000003</v>
      </c>
      <c r="BS18" s="18">
        <v>30</v>
      </c>
      <c r="BT18" s="17">
        <v>4299518</v>
      </c>
      <c r="BU18" s="18">
        <v>0</v>
      </c>
      <c r="BV18" s="17">
        <v>0</v>
      </c>
      <c r="BW18" s="17">
        <f t="shared" si="13"/>
        <v>4607555.2</v>
      </c>
      <c r="BX18" s="17">
        <f t="shared" si="14"/>
        <v>118856.06</v>
      </c>
      <c r="BY18" s="18">
        <v>470</v>
      </c>
      <c r="BZ18" s="17">
        <v>118856.06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148</v>
      </c>
      <c r="CH18" s="17">
        <v>4488699.1399999997</v>
      </c>
      <c r="CI18" s="18">
        <v>110</v>
      </c>
      <c r="CJ18" s="17">
        <v>3112000</v>
      </c>
      <c r="CK18" s="18">
        <v>0</v>
      </c>
      <c r="CL18" s="17">
        <v>0</v>
      </c>
      <c r="CM18" s="18">
        <v>0</v>
      </c>
      <c r="CN18" s="17">
        <v>0</v>
      </c>
      <c r="CO18" s="36"/>
    </row>
    <row r="19" spans="1:93" x14ac:dyDescent="0.25">
      <c r="A19" s="26">
        <f t="shared" si="8"/>
        <v>9</v>
      </c>
      <c r="B19" s="28" t="s">
        <v>10</v>
      </c>
      <c r="C19" s="17">
        <f t="shared" si="3"/>
        <v>100250155.90000001</v>
      </c>
      <c r="D19" s="17">
        <f t="shared" si="4"/>
        <v>99987.4</v>
      </c>
      <c r="E19" s="18">
        <f t="shared" si="5"/>
        <v>310</v>
      </c>
      <c r="F19" s="17">
        <f t="shared" si="5"/>
        <v>99987.4</v>
      </c>
      <c r="G19" s="18">
        <f t="shared" si="5"/>
        <v>0</v>
      </c>
      <c r="H19" s="17">
        <f t="shared" si="5"/>
        <v>0</v>
      </c>
      <c r="I19" s="18">
        <f t="shared" si="5"/>
        <v>0</v>
      </c>
      <c r="J19" s="17">
        <f t="shared" si="5"/>
        <v>0</v>
      </c>
      <c r="K19" s="18">
        <f t="shared" si="5"/>
        <v>0</v>
      </c>
      <c r="L19" s="17">
        <f t="shared" si="5"/>
        <v>0</v>
      </c>
      <c r="M19" s="18">
        <f t="shared" si="5"/>
        <v>2708</v>
      </c>
      <c r="N19" s="17">
        <f t="shared" si="5"/>
        <v>100150168.5</v>
      </c>
      <c r="O19" s="18">
        <f t="shared" si="5"/>
        <v>0</v>
      </c>
      <c r="P19" s="17">
        <f t="shared" si="5"/>
        <v>0</v>
      </c>
      <c r="Q19" s="18">
        <f t="shared" si="5"/>
        <v>0</v>
      </c>
      <c r="R19" s="17">
        <f t="shared" si="5"/>
        <v>0</v>
      </c>
      <c r="S19" s="18">
        <f t="shared" si="5"/>
        <v>0</v>
      </c>
      <c r="T19" s="17">
        <f t="shared" si="5"/>
        <v>0</v>
      </c>
      <c r="U19" s="17">
        <f t="shared" si="6"/>
        <v>24231320.239999998</v>
      </c>
      <c r="V19" s="17">
        <f t="shared" si="7"/>
        <v>38382.26</v>
      </c>
      <c r="W19" s="18">
        <v>119</v>
      </c>
      <c r="X19" s="17">
        <v>38382.26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651</v>
      </c>
      <c r="AF19" s="17">
        <v>24192937.98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9"/>
        <v>28234819.190000001</v>
      </c>
      <c r="AN19" s="17">
        <f t="shared" si="10"/>
        <v>35156.86</v>
      </c>
      <c r="AO19" s="18">
        <v>109</v>
      </c>
      <c r="AP19" s="17">
        <v>35156.86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736</v>
      </c>
      <c r="AX19" s="17">
        <v>28199662.329999998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11"/>
        <v>31385352.82</v>
      </c>
      <c r="BF19" s="17">
        <f t="shared" si="12"/>
        <v>26448.28</v>
      </c>
      <c r="BG19" s="18">
        <v>82</v>
      </c>
      <c r="BH19" s="17">
        <v>26448.28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924</v>
      </c>
      <c r="BP19" s="17">
        <v>31358904.539999999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13"/>
        <v>16398663.65</v>
      </c>
      <c r="BX19" s="17">
        <f t="shared" si="14"/>
        <v>0</v>
      </c>
      <c r="BY19" s="18">
        <v>0</v>
      </c>
      <c r="BZ19" s="17">
        <v>0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397</v>
      </c>
      <c r="CH19" s="17">
        <v>16398663.65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6"/>
    </row>
    <row r="20" spans="1:93" x14ac:dyDescent="0.25">
      <c r="A20" s="26"/>
      <c r="B20" s="50" t="s">
        <v>11</v>
      </c>
      <c r="C20" s="17">
        <f t="shared" si="3"/>
        <v>0</v>
      </c>
      <c r="D20" s="17">
        <f t="shared" si="4"/>
        <v>0</v>
      </c>
      <c r="E20" s="18">
        <f t="shared" si="5"/>
        <v>0</v>
      </c>
      <c r="F20" s="17">
        <f t="shared" si="5"/>
        <v>0</v>
      </c>
      <c r="G20" s="18">
        <f t="shared" si="5"/>
        <v>0</v>
      </c>
      <c r="H20" s="17">
        <f t="shared" si="5"/>
        <v>0</v>
      </c>
      <c r="I20" s="18">
        <f t="shared" si="5"/>
        <v>0</v>
      </c>
      <c r="J20" s="17">
        <f t="shared" si="5"/>
        <v>0</v>
      </c>
      <c r="K20" s="18">
        <f t="shared" si="5"/>
        <v>0</v>
      </c>
      <c r="L20" s="17">
        <f t="shared" si="5"/>
        <v>0</v>
      </c>
      <c r="M20" s="18">
        <f t="shared" si="5"/>
        <v>0</v>
      </c>
      <c r="N20" s="17">
        <f t="shared" si="5"/>
        <v>0</v>
      </c>
      <c r="O20" s="18">
        <f t="shared" si="5"/>
        <v>0</v>
      </c>
      <c r="P20" s="17">
        <f t="shared" si="5"/>
        <v>0</v>
      </c>
      <c r="Q20" s="18">
        <f t="shared" si="5"/>
        <v>0</v>
      </c>
      <c r="R20" s="17">
        <f t="shared" si="5"/>
        <v>0</v>
      </c>
      <c r="S20" s="18">
        <f t="shared" si="5"/>
        <v>0</v>
      </c>
      <c r="T20" s="17">
        <f t="shared" si="5"/>
        <v>0</v>
      </c>
      <c r="U20" s="17">
        <f t="shared" si="6"/>
        <v>0</v>
      </c>
      <c r="V20" s="17">
        <f t="shared" si="7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9"/>
        <v>0</v>
      </c>
      <c r="AN20" s="17">
        <f t="shared" si="10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11"/>
        <v>0</v>
      </c>
      <c r="BF20" s="17">
        <f t="shared" si="12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13"/>
        <v>0</v>
      </c>
      <c r="BX20" s="17">
        <f t="shared" si="14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6"/>
    </row>
    <row r="21" spans="1:93" ht="30" x14ac:dyDescent="0.25">
      <c r="A21" s="26">
        <f>1+A19</f>
        <v>10</v>
      </c>
      <c r="B21" s="28" t="s">
        <v>12</v>
      </c>
      <c r="C21" s="17">
        <f t="shared" si="3"/>
        <v>428463275.38999999</v>
      </c>
      <c r="D21" s="17">
        <f t="shared" si="4"/>
        <v>154131979.36000001</v>
      </c>
      <c r="E21" s="18">
        <f t="shared" si="5"/>
        <v>62834</v>
      </c>
      <c r="F21" s="17">
        <f t="shared" si="5"/>
        <v>32796448.440000001</v>
      </c>
      <c r="G21" s="18">
        <f t="shared" si="5"/>
        <v>26464</v>
      </c>
      <c r="H21" s="17">
        <f t="shared" si="5"/>
        <v>12257433.99</v>
      </c>
      <c r="I21" s="18">
        <f t="shared" si="5"/>
        <v>100581</v>
      </c>
      <c r="J21" s="17">
        <f t="shared" si="5"/>
        <v>109078096.93000001</v>
      </c>
      <c r="K21" s="18">
        <f t="shared" si="5"/>
        <v>3717</v>
      </c>
      <c r="L21" s="17">
        <f t="shared" si="5"/>
        <v>53809414.259999998</v>
      </c>
      <c r="M21" s="18">
        <f t="shared" si="5"/>
        <v>8108</v>
      </c>
      <c r="N21" s="17">
        <f t="shared" si="5"/>
        <v>220521881.77000001</v>
      </c>
      <c r="O21" s="18">
        <f t="shared" si="5"/>
        <v>0</v>
      </c>
      <c r="P21" s="17">
        <f t="shared" si="5"/>
        <v>0</v>
      </c>
      <c r="Q21" s="18">
        <f t="shared" si="5"/>
        <v>59</v>
      </c>
      <c r="R21" s="17">
        <f t="shared" si="5"/>
        <v>7839369</v>
      </c>
      <c r="S21" s="18">
        <f t="shared" si="5"/>
        <v>0</v>
      </c>
      <c r="T21" s="17">
        <f t="shared" si="5"/>
        <v>0</v>
      </c>
      <c r="U21" s="17">
        <f t="shared" si="6"/>
        <v>105051268</v>
      </c>
      <c r="V21" s="17">
        <f t="shared" si="7"/>
        <v>37987942.460000001</v>
      </c>
      <c r="W21" s="18">
        <v>17866</v>
      </c>
      <c r="X21" s="17">
        <v>8687564.9900000002</v>
      </c>
      <c r="Y21" s="18">
        <v>6774</v>
      </c>
      <c r="Z21" s="17">
        <v>3175625.48</v>
      </c>
      <c r="AA21" s="18">
        <v>23654</v>
      </c>
      <c r="AB21" s="17">
        <v>26124751.989999998</v>
      </c>
      <c r="AC21" s="18">
        <v>949</v>
      </c>
      <c r="AD21" s="17">
        <v>13515867.52</v>
      </c>
      <c r="AE21" s="18">
        <v>2050</v>
      </c>
      <c r="AF21" s="17">
        <v>53547458.020000003</v>
      </c>
      <c r="AG21" s="18">
        <v>0</v>
      </c>
      <c r="AH21" s="17">
        <v>0</v>
      </c>
      <c r="AI21" s="18">
        <v>10</v>
      </c>
      <c r="AJ21" s="17">
        <v>1272990</v>
      </c>
      <c r="AK21" s="18">
        <v>0</v>
      </c>
      <c r="AL21" s="17">
        <v>0</v>
      </c>
      <c r="AM21" s="17">
        <f t="shared" si="9"/>
        <v>108572837.73</v>
      </c>
      <c r="AN21" s="17">
        <f t="shared" si="10"/>
        <v>37914347.200000003</v>
      </c>
      <c r="AO21" s="18">
        <v>15861</v>
      </c>
      <c r="AP21" s="17">
        <v>7632970.6200000001</v>
      </c>
      <c r="AQ21" s="18">
        <v>6668</v>
      </c>
      <c r="AR21" s="17">
        <v>3089690.46</v>
      </c>
      <c r="AS21" s="18">
        <v>25390</v>
      </c>
      <c r="AT21" s="17">
        <v>27191686.120000001</v>
      </c>
      <c r="AU21" s="18">
        <v>882</v>
      </c>
      <c r="AV21" s="17">
        <v>12623777.91</v>
      </c>
      <c r="AW21" s="18">
        <v>2120</v>
      </c>
      <c r="AX21" s="17">
        <v>58034712.619999997</v>
      </c>
      <c r="AY21" s="18">
        <v>0</v>
      </c>
      <c r="AZ21" s="17">
        <v>0</v>
      </c>
      <c r="BA21" s="18">
        <v>18</v>
      </c>
      <c r="BB21" s="17">
        <v>2455746</v>
      </c>
      <c r="BC21" s="18">
        <v>0</v>
      </c>
      <c r="BD21" s="17">
        <v>0</v>
      </c>
      <c r="BE21" s="17">
        <f t="shared" si="11"/>
        <v>109042535.41</v>
      </c>
      <c r="BF21" s="17">
        <f t="shared" si="12"/>
        <v>40243925.289999999</v>
      </c>
      <c r="BG21" s="18">
        <v>14814</v>
      </c>
      <c r="BH21" s="17">
        <v>9326539.1099999994</v>
      </c>
      <c r="BI21" s="18">
        <v>6342</v>
      </c>
      <c r="BJ21" s="17">
        <v>2934548.16</v>
      </c>
      <c r="BK21" s="18">
        <v>24352</v>
      </c>
      <c r="BL21" s="17">
        <v>27982838.02</v>
      </c>
      <c r="BM21" s="18">
        <v>918</v>
      </c>
      <c r="BN21" s="17">
        <v>13401370.93</v>
      </c>
      <c r="BO21" s="18">
        <v>1900</v>
      </c>
      <c r="BP21" s="17">
        <v>55397239.189999998</v>
      </c>
      <c r="BQ21" s="18">
        <v>0</v>
      </c>
      <c r="BR21" s="17">
        <v>0</v>
      </c>
      <c r="BS21" s="18">
        <v>19</v>
      </c>
      <c r="BT21" s="17">
        <v>2528257</v>
      </c>
      <c r="BU21" s="18">
        <v>0</v>
      </c>
      <c r="BV21" s="17">
        <v>0</v>
      </c>
      <c r="BW21" s="17">
        <f t="shared" si="13"/>
        <v>105796634.25</v>
      </c>
      <c r="BX21" s="17">
        <f t="shared" si="14"/>
        <v>37985764.409999996</v>
      </c>
      <c r="BY21" s="18">
        <v>14293</v>
      </c>
      <c r="BZ21" s="17">
        <v>7149373.7199999997</v>
      </c>
      <c r="CA21" s="18">
        <v>6680</v>
      </c>
      <c r="CB21" s="17">
        <v>3057569.89</v>
      </c>
      <c r="CC21" s="18">
        <v>27185</v>
      </c>
      <c r="CD21" s="17">
        <v>27778820.800000001</v>
      </c>
      <c r="CE21" s="18">
        <v>968</v>
      </c>
      <c r="CF21" s="17">
        <v>14268397.9</v>
      </c>
      <c r="CG21" s="18">
        <v>2038</v>
      </c>
      <c r="CH21" s="17">
        <v>53542471.939999998</v>
      </c>
      <c r="CI21" s="18">
        <v>0</v>
      </c>
      <c r="CJ21" s="17">
        <v>0</v>
      </c>
      <c r="CK21" s="18">
        <v>12</v>
      </c>
      <c r="CL21" s="17">
        <v>1582376</v>
      </c>
      <c r="CM21" s="18">
        <v>0</v>
      </c>
      <c r="CN21" s="17">
        <v>0</v>
      </c>
      <c r="CO21" s="36"/>
    </row>
    <row r="22" spans="1:93" ht="30" x14ac:dyDescent="0.25">
      <c r="A22" s="26">
        <f t="shared" ref="A22:A48" si="15">1+A21</f>
        <v>11</v>
      </c>
      <c r="B22" s="28" t="s">
        <v>13</v>
      </c>
      <c r="C22" s="17">
        <f t="shared" si="3"/>
        <v>296101104.55000001</v>
      </c>
      <c r="D22" s="17">
        <f t="shared" si="4"/>
        <v>7637941.1500000004</v>
      </c>
      <c r="E22" s="18">
        <f t="shared" si="5"/>
        <v>406</v>
      </c>
      <c r="F22" s="17">
        <f t="shared" si="5"/>
        <v>112997</v>
      </c>
      <c r="G22" s="18">
        <f t="shared" si="5"/>
        <v>12158</v>
      </c>
      <c r="H22" s="17">
        <f t="shared" si="5"/>
        <v>6217114.8799999999</v>
      </c>
      <c r="I22" s="18">
        <f t="shared" si="5"/>
        <v>1594</v>
      </c>
      <c r="J22" s="17">
        <f t="shared" si="5"/>
        <v>1307829.27</v>
      </c>
      <c r="K22" s="18">
        <f t="shared" si="5"/>
        <v>0</v>
      </c>
      <c r="L22" s="17">
        <f t="shared" si="5"/>
        <v>0</v>
      </c>
      <c r="M22" s="18">
        <f t="shared" si="5"/>
        <v>8162</v>
      </c>
      <c r="N22" s="17">
        <f t="shared" si="5"/>
        <v>288463163.39999998</v>
      </c>
      <c r="O22" s="18">
        <f t="shared" si="5"/>
        <v>0</v>
      </c>
      <c r="P22" s="17">
        <f t="shared" si="5"/>
        <v>0</v>
      </c>
      <c r="Q22" s="18">
        <f t="shared" si="5"/>
        <v>96</v>
      </c>
      <c r="R22" s="17">
        <f t="shared" si="5"/>
        <v>15945268.99</v>
      </c>
      <c r="S22" s="18">
        <f t="shared" si="5"/>
        <v>0</v>
      </c>
      <c r="T22" s="17">
        <f t="shared" si="5"/>
        <v>0</v>
      </c>
      <c r="U22" s="17">
        <f t="shared" si="6"/>
        <v>70961006.099999994</v>
      </c>
      <c r="V22" s="17">
        <f t="shared" si="7"/>
        <v>1955339.16</v>
      </c>
      <c r="W22" s="18">
        <v>107</v>
      </c>
      <c r="X22" s="17">
        <v>29667.279999999999</v>
      </c>
      <c r="Y22" s="18">
        <v>3062</v>
      </c>
      <c r="Z22" s="17">
        <v>1563330.95</v>
      </c>
      <c r="AA22" s="18">
        <v>419</v>
      </c>
      <c r="AB22" s="17">
        <v>362340.93</v>
      </c>
      <c r="AC22" s="18">
        <v>0</v>
      </c>
      <c r="AD22" s="17">
        <v>0</v>
      </c>
      <c r="AE22" s="18">
        <v>2275</v>
      </c>
      <c r="AF22" s="17">
        <v>69005666.939999998</v>
      </c>
      <c r="AG22" s="18">
        <v>0</v>
      </c>
      <c r="AH22" s="17">
        <v>0</v>
      </c>
      <c r="AI22" s="18">
        <v>23</v>
      </c>
      <c r="AJ22" s="17">
        <v>3811957.74</v>
      </c>
      <c r="AK22" s="18">
        <v>0</v>
      </c>
      <c r="AL22" s="17">
        <v>0</v>
      </c>
      <c r="AM22" s="17">
        <f t="shared" si="9"/>
        <v>81345708.099999994</v>
      </c>
      <c r="AN22" s="17">
        <f t="shared" si="10"/>
        <v>1170679.8799999999</v>
      </c>
      <c r="AO22" s="18">
        <v>169</v>
      </c>
      <c r="AP22" s="17">
        <v>47142.92</v>
      </c>
      <c r="AQ22" s="18">
        <v>1797</v>
      </c>
      <c r="AR22" s="17">
        <v>921485.73</v>
      </c>
      <c r="AS22" s="18">
        <v>260</v>
      </c>
      <c r="AT22" s="17">
        <v>202051.23</v>
      </c>
      <c r="AU22" s="18">
        <v>0</v>
      </c>
      <c r="AV22" s="17">
        <v>0</v>
      </c>
      <c r="AW22" s="18">
        <v>1941</v>
      </c>
      <c r="AX22" s="17">
        <v>80175028.219999999</v>
      </c>
      <c r="AY22" s="18">
        <v>0</v>
      </c>
      <c r="AZ22" s="17">
        <v>0</v>
      </c>
      <c r="BA22" s="18">
        <v>17</v>
      </c>
      <c r="BB22" s="17">
        <v>2636280.25</v>
      </c>
      <c r="BC22" s="18">
        <v>0</v>
      </c>
      <c r="BD22" s="17">
        <v>0</v>
      </c>
      <c r="BE22" s="17">
        <f t="shared" si="11"/>
        <v>68385223.450000003</v>
      </c>
      <c r="BF22" s="17">
        <f t="shared" si="12"/>
        <v>1218546.25</v>
      </c>
      <c r="BG22" s="18">
        <v>73</v>
      </c>
      <c r="BH22" s="17">
        <v>20320.28</v>
      </c>
      <c r="BI22" s="18">
        <v>2162</v>
      </c>
      <c r="BJ22" s="17">
        <v>1105441.8799999999</v>
      </c>
      <c r="BK22" s="18">
        <v>105</v>
      </c>
      <c r="BL22" s="17">
        <v>92784.09</v>
      </c>
      <c r="BM22" s="18">
        <v>0</v>
      </c>
      <c r="BN22" s="17">
        <v>0</v>
      </c>
      <c r="BO22" s="18">
        <v>1856</v>
      </c>
      <c r="BP22" s="17">
        <v>67166677.200000003</v>
      </c>
      <c r="BQ22" s="18">
        <v>0</v>
      </c>
      <c r="BR22" s="17">
        <v>0</v>
      </c>
      <c r="BS22" s="18">
        <v>28</v>
      </c>
      <c r="BT22" s="17">
        <v>4711120</v>
      </c>
      <c r="BU22" s="18">
        <v>0</v>
      </c>
      <c r="BV22" s="17">
        <v>0</v>
      </c>
      <c r="BW22" s="17">
        <f t="shared" si="13"/>
        <v>75409166.900000006</v>
      </c>
      <c r="BX22" s="17">
        <f t="shared" si="14"/>
        <v>3293375.86</v>
      </c>
      <c r="BY22" s="18">
        <v>57</v>
      </c>
      <c r="BZ22" s="17">
        <v>15866.52</v>
      </c>
      <c r="CA22" s="18">
        <v>5137</v>
      </c>
      <c r="CB22" s="17">
        <v>2626856.3199999998</v>
      </c>
      <c r="CC22" s="18">
        <v>810</v>
      </c>
      <c r="CD22" s="17">
        <v>650653.02</v>
      </c>
      <c r="CE22" s="18">
        <v>0</v>
      </c>
      <c r="CF22" s="17">
        <v>0</v>
      </c>
      <c r="CG22" s="18">
        <v>2090</v>
      </c>
      <c r="CH22" s="17">
        <v>72115791.040000007</v>
      </c>
      <c r="CI22" s="18">
        <v>0</v>
      </c>
      <c r="CJ22" s="17">
        <v>0</v>
      </c>
      <c r="CK22" s="18">
        <v>28</v>
      </c>
      <c r="CL22" s="17">
        <v>4785911</v>
      </c>
      <c r="CM22" s="18">
        <v>0</v>
      </c>
      <c r="CN22" s="17">
        <v>0</v>
      </c>
      <c r="CO22" s="36"/>
    </row>
    <row r="23" spans="1:93" x14ac:dyDescent="0.25">
      <c r="A23" s="26">
        <f t="shared" si="15"/>
        <v>12</v>
      </c>
      <c r="B23" s="28" t="s">
        <v>14</v>
      </c>
      <c r="C23" s="17">
        <f t="shared" si="3"/>
        <v>94793288.739999995</v>
      </c>
      <c r="D23" s="17">
        <f t="shared" si="4"/>
        <v>9946002.1300000008</v>
      </c>
      <c r="E23" s="18">
        <f t="shared" si="5"/>
        <v>8204</v>
      </c>
      <c r="F23" s="17">
        <f t="shared" si="5"/>
        <v>1396958.61</v>
      </c>
      <c r="G23" s="18">
        <f t="shared" si="5"/>
        <v>0</v>
      </c>
      <c r="H23" s="17">
        <f t="shared" si="5"/>
        <v>0</v>
      </c>
      <c r="I23" s="18">
        <f t="shared" si="5"/>
        <v>11357</v>
      </c>
      <c r="J23" s="17">
        <f t="shared" si="5"/>
        <v>8549043.5199999996</v>
      </c>
      <c r="K23" s="18">
        <f t="shared" si="5"/>
        <v>261</v>
      </c>
      <c r="L23" s="17">
        <f t="shared" si="5"/>
        <v>2859465.22</v>
      </c>
      <c r="M23" s="18">
        <f t="shared" si="5"/>
        <v>2941</v>
      </c>
      <c r="N23" s="17">
        <f t="shared" si="5"/>
        <v>81987821.390000001</v>
      </c>
      <c r="O23" s="18">
        <f t="shared" si="5"/>
        <v>0</v>
      </c>
      <c r="P23" s="17">
        <f t="shared" si="5"/>
        <v>0</v>
      </c>
      <c r="Q23" s="18">
        <f t="shared" si="5"/>
        <v>0</v>
      </c>
      <c r="R23" s="17">
        <f t="shared" si="5"/>
        <v>0</v>
      </c>
      <c r="S23" s="18">
        <f t="shared" si="5"/>
        <v>0</v>
      </c>
      <c r="T23" s="17">
        <f t="shared" si="5"/>
        <v>0</v>
      </c>
      <c r="U23" s="17">
        <f t="shared" si="6"/>
        <v>23696849.399999999</v>
      </c>
      <c r="V23" s="17">
        <f t="shared" si="7"/>
        <v>3046397.29</v>
      </c>
      <c r="W23" s="18">
        <v>2030</v>
      </c>
      <c r="X23" s="17">
        <v>325941.87</v>
      </c>
      <c r="Y23" s="18">
        <v>0</v>
      </c>
      <c r="Z23" s="17">
        <v>0</v>
      </c>
      <c r="AA23" s="18">
        <v>3158</v>
      </c>
      <c r="AB23" s="17">
        <v>2720455.42</v>
      </c>
      <c r="AC23" s="18">
        <v>82</v>
      </c>
      <c r="AD23" s="17">
        <v>938935.62</v>
      </c>
      <c r="AE23" s="18">
        <v>803</v>
      </c>
      <c r="AF23" s="17">
        <v>19711516.489999998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9"/>
        <v>21149749.77</v>
      </c>
      <c r="AN23" s="17">
        <f t="shared" si="10"/>
        <v>2029361.22</v>
      </c>
      <c r="AO23" s="18">
        <v>1977</v>
      </c>
      <c r="AP23" s="17">
        <v>336634.32</v>
      </c>
      <c r="AQ23" s="18">
        <v>0</v>
      </c>
      <c r="AR23" s="17">
        <v>0</v>
      </c>
      <c r="AS23" s="18">
        <v>2593</v>
      </c>
      <c r="AT23" s="17">
        <v>1692726.9</v>
      </c>
      <c r="AU23" s="18">
        <v>49</v>
      </c>
      <c r="AV23" s="17">
        <v>528189.69999999995</v>
      </c>
      <c r="AW23" s="18">
        <v>521</v>
      </c>
      <c r="AX23" s="17">
        <v>18592198.850000001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11"/>
        <v>22454591.460000001</v>
      </c>
      <c r="BF23" s="17">
        <f t="shared" si="12"/>
        <v>2473573.63</v>
      </c>
      <c r="BG23" s="18">
        <v>2099</v>
      </c>
      <c r="BH23" s="17">
        <v>367235.55</v>
      </c>
      <c r="BI23" s="18">
        <v>0</v>
      </c>
      <c r="BJ23" s="17">
        <v>0</v>
      </c>
      <c r="BK23" s="18">
        <v>2803</v>
      </c>
      <c r="BL23" s="17">
        <v>2106338.08</v>
      </c>
      <c r="BM23" s="18">
        <v>76</v>
      </c>
      <c r="BN23" s="17">
        <v>822247.97</v>
      </c>
      <c r="BO23" s="18">
        <v>697</v>
      </c>
      <c r="BP23" s="17">
        <v>19158769.859999999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13"/>
        <v>27492098.109999999</v>
      </c>
      <c r="BX23" s="17">
        <f t="shared" si="14"/>
        <v>2396669.9900000002</v>
      </c>
      <c r="BY23" s="18">
        <v>2098</v>
      </c>
      <c r="BZ23" s="17">
        <v>367146.87</v>
      </c>
      <c r="CA23" s="18">
        <v>0</v>
      </c>
      <c r="CB23" s="17">
        <v>0</v>
      </c>
      <c r="CC23" s="18">
        <v>2803</v>
      </c>
      <c r="CD23" s="17">
        <v>2029523.12</v>
      </c>
      <c r="CE23" s="18">
        <v>54</v>
      </c>
      <c r="CF23" s="17">
        <v>570091.93000000005</v>
      </c>
      <c r="CG23" s="18">
        <v>920</v>
      </c>
      <c r="CH23" s="17">
        <v>24525336.190000001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6"/>
    </row>
    <row r="24" spans="1:93" x14ac:dyDescent="0.25">
      <c r="A24" s="26">
        <f t="shared" si="15"/>
        <v>13</v>
      </c>
      <c r="B24" s="28" t="s">
        <v>15</v>
      </c>
      <c r="C24" s="17">
        <f t="shared" si="3"/>
        <v>209846849.63999999</v>
      </c>
      <c r="D24" s="17">
        <f t="shared" si="4"/>
        <v>111230697.62</v>
      </c>
      <c r="E24" s="18">
        <f t="shared" si="5"/>
        <v>107398</v>
      </c>
      <c r="F24" s="17">
        <f t="shared" si="5"/>
        <v>34780953.890000001</v>
      </c>
      <c r="G24" s="18">
        <f t="shared" si="5"/>
        <v>17265</v>
      </c>
      <c r="H24" s="17">
        <f t="shared" si="5"/>
        <v>8756507.3200000003</v>
      </c>
      <c r="I24" s="18">
        <f t="shared" si="5"/>
        <v>71946</v>
      </c>
      <c r="J24" s="17">
        <f t="shared" si="5"/>
        <v>67693236.409999996</v>
      </c>
      <c r="K24" s="18">
        <f t="shared" si="5"/>
        <v>1494</v>
      </c>
      <c r="L24" s="17">
        <f t="shared" si="5"/>
        <v>17010597.52</v>
      </c>
      <c r="M24" s="18">
        <f t="shared" si="5"/>
        <v>4916</v>
      </c>
      <c r="N24" s="17">
        <f t="shared" si="5"/>
        <v>81605554.5</v>
      </c>
      <c r="O24" s="18">
        <f t="shared" si="5"/>
        <v>0</v>
      </c>
      <c r="P24" s="17">
        <f t="shared" si="5"/>
        <v>0</v>
      </c>
      <c r="Q24" s="18">
        <f t="shared" si="5"/>
        <v>10</v>
      </c>
      <c r="R24" s="17">
        <f t="shared" si="5"/>
        <v>1232310</v>
      </c>
      <c r="S24" s="18">
        <f t="shared" si="5"/>
        <v>0</v>
      </c>
      <c r="T24" s="17">
        <f t="shared" si="5"/>
        <v>0</v>
      </c>
      <c r="U24" s="17">
        <f t="shared" si="6"/>
        <v>50086814.579999998</v>
      </c>
      <c r="V24" s="17">
        <f t="shared" si="7"/>
        <v>22565484.850000001</v>
      </c>
      <c r="W24" s="18">
        <v>23149</v>
      </c>
      <c r="X24" s="17">
        <v>7694992.25</v>
      </c>
      <c r="Y24" s="18">
        <v>4194</v>
      </c>
      <c r="Z24" s="17">
        <v>2151750.0099999998</v>
      </c>
      <c r="AA24" s="18">
        <v>12111</v>
      </c>
      <c r="AB24" s="17">
        <v>12718742.59</v>
      </c>
      <c r="AC24" s="18">
        <v>264</v>
      </c>
      <c r="AD24" s="17">
        <v>3031243.58</v>
      </c>
      <c r="AE24" s="18">
        <v>1443</v>
      </c>
      <c r="AF24" s="17">
        <v>24490086.149999999</v>
      </c>
      <c r="AG24" s="18">
        <v>0</v>
      </c>
      <c r="AH24" s="17">
        <v>0</v>
      </c>
      <c r="AI24" s="18">
        <v>1</v>
      </c>
      <c r="AJ24" s="17">
        <v>123231</v>
      </c>
      <c r="AK24" s="18">
        <v>0</v>
      </c>
      <c r="AL24" s="17">
        <v>0</v>
      </c>
      <c r="AM24" s="17">
        <f t="shared" si="9"/>
        <v>60928694.420000002</v>
      </c>
      <c r="AN24" s="17">
        <f t="shared" si="10"/>
        <v>27025444.98</v>
      </c>
      <c r="AO24" s="18">
        <v>27290</v>
      </c>
      <c r="AP24" s="17">
        <v>8073518.9000000004</v>
      </c>
      <c r="AQ24" s="18">
        <v>4311</v>
      </c>
      <c r="AR24" s="17">
        <v>2183138.2999999998</v>
      </c>
      <c r="AS24" s="18">
        <v>17939</v>
      </c>
      <c r="AT24" s="17">
        <v>16768787.779999999</v>
      </c>
      <c r="AU24" s="18">
        <v>471</v>
      </c>
      <c r="AV24" s="17">
        <v>5287874.8600000003</v>
      </c>
      <c r="AW24" s="18">
        <v>1730</v>
      </c>
      <c r="AX24" s="17">
        <v>28615374.579999998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11"/>
        <v>49785481.049999997</v>
      </c>
      <c r="BF24" s="17">
        <f t="shared" si="12"/>
        <v>30020064.629999999</v>
      </c>
      <c r="BG24" s="18">
        <v>24989</v>
      </c>
      <c r="BH24" s="17">
        <v>10182911.710000001</v>
      </c>
      <c r="BI24" s="18">
        <v>3818</v>
      </c>
      <c r="BJ24" s="17">
        <v>1950225.13</v>
      </c>
      <c r="BK24" s="18">
        <v>15910</v>
      </c>
      <c r="BL24" s="17">
        <v>17886927.789999999</v>
      </c>
      <c r="BM24" s="18">
        <v>287</v>
      </c>
      <c r="BN24" s="17">
        <v>3327846.45</v>
      </c>
      <c r="BO24" s="18">
        <v>1032</v>
      </c>
      <c r="BP24" s="17">
        <v>16437569.970000001</v>
      </c>
      <c r="BQ24" s="18">
        <v>0</v>
      </c>
      <c r="BR24" s="17">
        <v>0</v>
      </c>
      <c r="BS24" s="18">
        <v>4</v>
      </c>
      <c r="BT24" s="17">
        <v>492924</v>
      </c>
      <c r="BU24" s="18">
        <v>0</v>
      </c>
      <c r="BV24" s="17">
        <v>0</v>
      </c>
      <c r="BW24" s="17">
        <f t="shared" si="13"/>
        <v>49045859.590000004</v>
      </c>
      <c r="BX24" s="17">
        <f t="shared" si="14"/>
        <v>31619703.16</v>
      </c>
      <c r="BY24" s="18">
        <v>31970</v>
      </c>
      <c r="BZ24" s="17">
        <v>8829531.0299999993</v>
      </c>
      <c r="CA24" s="18">
        <v>4942</v>
      </c>
      <c r="CB24" s="17">
        <v>2471393.88</v>
      </c>
      <c r="CC24" s="18">
        <v>25986</v>
      </c>
      <c r="CD24" s="17">
        <v>20318778.25</v>
      </c>
      <c r="CE24" s="18">
        <v>472</v>
      </c>
      <c r="CF24" s="17">
        <v>5363632.63</v>
      </c>
      <c r="CG24" s="18">
        <v>711</v>
      </c>
      <c r="CH24" s="17">
        <v>12062523.800000001</v>
      </c>
      <c r="CI24" s="18">
        <v>0</v>
      </c>
      <c r="CJ24" s="17">
        <v>0</v>
      </c>
      <c r="CK24" s="18">
        <v>5</v>
      </c>
      <c r="CL24" s="17">
        <v>616155</v>
      </c>
      <c r="CM24" s="18">
        <v>0</v>
      </c>
      <c r="CN24" s="17">
        <v>0</v>
      </c>
      <c r="CO24" s="36"/>
    </row>
    <row r="25" spans="1:93" x14ac:dyDescent="0.25">
      <c r="A25" s="26">
        <f t="shared" si="15"/>
        <v>14</v>
      </c>
      <c r="B25" s="28" t="s">
        <v>16</v>
      </c>
      <c r="C25" s="17">
        <f t="shared" si="3"/>
        <v>431060455.02999997</v>
      </c>
      <c r="D25" s="17">
        <f t="shared" si="4"/>
        <v>63184884.560000002</v>
      </c>
      <c r="E25" s="18">
        <f t="shared" si="5"/>
        <v>91479</v>
      </c>
      <c r="F25" s="17">
        <f t="shared" si="5"/>
        <v>20779555.030000001</v>
      </c>
      <c r="G25" s="18">
        <f t="shared" si="5"/>
        <v>15367</v>
      </c>
      <c r="H25" s="17">
        <f t="shared" si="5"/>
        <v>7794336.4299999997</v>
      </c>
      <c r="I25" s="18">
        <f t="shared" si="5"/>
        <v>75714</v>
      </c>
      <c r="J25" s="17">
        <f t="shared" si="5"/>
        <v>34610993.100000001</v>
      </c>
      <c r="K25" s="18">
        <f t="shared" si="5"/>
        <v>1432</v>
      </c>
      <c r="L25" s="17">
        <f t="shared" si="5"/>
        <v>17017936.670000002</v>
      </c>
      <c r="M25" s="18">
        <f t="shared" si="5"/>
        <v>6480</v>
      </c>
      <c r="N25" s="17">
        <f t="shared" si="5"/>
        <v>350857633.80000001</v>
      </c>
      <c r="O25" s="18">
        <f t="shared" si="5"/>
        <v>0</v>
      </c>
      <c r="P25" s="17">
        <f t="shared" si="5"/>
        <v>0</v>
      </c>
      <c r="Q25" s="18">
        <f t="shared" si="5"/>
        <v>808</v>
      </c>
      <c r="R25" s="17">
        <f t="shared" si="5"/>
        <v>151230419</v>
      </c>
      <c r="S25" s="18">
        <f t="shared" si="5"/>
        <v>0</v>
      </c>
      <c r="T25" s="17">
        <f t="shared" si="5"/>
        <v>0</v>
      </c>
      <c r="U25" s="17">
        <f t="shared" si="6"/>
        <v>118890452.66</v>
      </c>
      <c r="V25" s="17">
        <f t="shared" si="7"/>
        <v>27419063.789999999</v>
      </c>
      <c r="W25" s="18">
        <v>23299</v>
      </c>
      <c r="X25" s="17">
        <v>7222153.5599999996</v>
      </c>
      <c r="Y25" s="18">
        <v>3862</v>
      </c>
      <c r="Z25" s="17">
        <v>1958874.73</v>
      </c>
      <c r="AA25" s="18">
        <v>18909</v>
      </c>
      <c r="AB25" s="17">
        <v>18238035.5</v>
      </c>
      <c r="AC25" s="18">
        <v>394</v>
      </c>
      <c r="AD25" s="17">
        <v>4482760.21</v>
      </c>
      <c r="AE25" s="18">
        <v>1661</v>
      </c>
      <c r="AF25" s="17">
        <v>86988628.659999996</v>
      </c>
      <c r="AG25" s="18">
        <v>0</v>
      </c>
      <c r="AH25" s="17">
        <v>0</v>
      </c>
      <c r="AI25" s="18">
        <v>170</v>
      </c>
      <c r="AJ25" s="17">
        <v>30421192</v>
      </c>
      <c r="AK25" s="18">
        <v>0</v>
      </c>
      <c r="AL25" s="17">
        <v>0</v>
      </c>
      <c r="AM25" s="17">
        <f t="shared" si="9"/>
        <v>115967089.14</v>
      </c>
      <c r="AN25" s="17">
        <f t="shared" si="10"/>
        <v>16299564.51</v>
      </c>
      <c r="AO25" s="18">
        <v>24222</v>
      </c>
      <c r="AP25" s="17">
        <v>4886740.99</v>
      </c>
      <c r="AQ25" s="18">
        <v>3835</v>
      </c>
      <c r="AR25" s="17">
        <v>1945153.9</v>
      </c>
      <c r="AS25" s="18">
        <v>18935</v>
      </c>
      <c r="AT25" s="17">
        <v>9467669.6199999992</v>
      </c>
      <c r="AU25" s="18">
        <v>360</v>
      </c>
      <c r="AV25" s="17">
        <v>4345322.4000000004</v>
      </c>
      <c r="AW25" s="18">
        <v>1680</v>
      </c>
      <c r="AX25" s="17">
        <v>95322202.230000004</v>
      </c>
      <c r="AY25" s="18">
        <v>0</v>
      </c>
      <c r="AZ25" s="17">
        <v>0</v>
      </c>
      <c r="BA25" s="18">
        <v>220</v>
      </c>
      <c r="BB25" s="17">
        <v>43233585</v>
      </c>
      <c r="BC25" s="18">
        <v>0</v>
      </c>
      <c r="BD25" s="17">
        <v>0</v>
      </c>
      <c r="BE25" s="17">
        <f t="shared" si="11"/>
        <v>95605023.079999998</v>
      </c>
      <c r="BF25" s="17">
        <f t="shared" si="12"/>
        <v>10336783.6</v>
      </c>
      <c r="BG25" s="18">
        <v>20104</v>
      </c>
      <c r="BH25" s="17">
        <v>4408600.42</v>
      </c>
      <c r="BI25" s="18">
        <v>4835</v>
      </c>
      <c r="BJ25" s="17">
        <v>2452658.9</v>
      </c>
      <c r="BK25" s="18">
        <v>18935</v>
      </c>
      <c r="BL25" s="17">
        <v>3475524.28</v>
      </c>
      <c r="BM25" s="18">
        <v>457</v>
      </c>
      <c r="BN25" s="17">
        <v>5344099.8499999996</v>
      </c>
      <c r="BO25" s="18">
        <v>1462</v>
      </c>
      <c r="BP25" s="17">
        <v>79924139.629999995</v>
      </c>
      <c r="BQ25" s="18">
        <v>0</v>
      </c>
      <c r="BR25" s="17">
        <v>0</v>
      </c>
      <c r="BS25" s="18">
        <v>210</v>
      </c>
      <c r="BT25" s="17">
        <v>39817292</v>
      </c>
      <c r="BU25" s="18">
        <v>0</v>
      </c>
      <c r="BV25" s="17">
        <v>0</v>
      </c>
      <c r="BW25" s="17">
        <f t="shared" si="13"/>
        <v>100597890.15000001</v>
      </c>
      <c r="BX25" s="17">
        <f t="shared" si="14"/>
        <v>9129472.6600000001</v>
      </c>
      <c r="BY25" s="18">
        <v>23854</v>
      </c>
      <c r="BZ25" s="17">
        <v>4262060.0599999996</v>
      </c>
      <c r="CA25" s="18">
        <v>2835</v>
      </c>
      <c r="CB25" s="17">
        <v>1437648.9</v>
      </c>
      <c r="CC25" s="18">
        <v>18935</v>
      </c>
      <c r="CD25" s="17">
        <v>3429763.7</v>
      </c>
      <c r="CE25" s="18">
        <v>221</v>
      </c>
      <c r="CF25" s="17">
        <v>2845754.21</v>
      </c>
      <c r="CG25" s="18">
        <v>1677</v>
      </c>
      <c r="CH25" s="17">
        <v>88622663.280000001</v>
      </c>
      <c r="CI25" s="18">
        <v>0</v>
      </c>
      <c r="CJ25" s="17">
        <v>0</v>
      </c>
      <c r="CK25" s="18">
        <v>208</v>
      </c>
      <c r="CL25" s="17">
        <v>37758350</v>
      </c>
      <c r="CM25" s="18">
        <v>0</v>
      </c>
      <c r="CN25" s="17">
        <v>0</v>
      </c>
      <c r="CO25" s="36"/>
    </row>
    <row r="26" spans="1:93" x14ac:dyDescent="0.25">
      <c r="A26" s="26">
        <f t="shared" si="15"/>
        <v>15</v>
      </c>
      <c r="B26" s="28" t="s">
        <v>17</v>
      </c>
      <c r="C26" s="17">
        <f t="shared" si="3"/>
        <v>87805453.209999993</v>
      </c>
      <c r="D26" s="17">
        <f t="shared" si="4"/>
        <v>44324481.590000004</v>
      </c>
      <c r="E26" s="18">
        <f t="shared" si="5"/>
        <v>11164</v>
      </c>
      <c r="F26" s="17">
        <f t="shared" si="5"/>
        <v>7157456.5099999998</v>
      </c>
      <c r="G26" s="18">
        <f t="shared" si="5"/>
        <v>5395</v>
      </c>
      <c r="H26" s="17">
        <f t="shared" si="5"/>
        <v>2583498.4700000002</v>
      </c>
      <c r="I26" s="18">
        <f t="shared" si="5"/>
        <v>13011</v>
      </c>
      <c r="J26" s="17">
        <f t="shared" si="5"/>
        <v>34583526.609999999</v>
      </c>
      <c r="K26" s="18">
        <f t="shared" si="5"/>
        <v>594</v>
      </c>
      <c r="L26" s="17">
        <f t="shared" si="5"/>
        <v>13480723.17</v>
      </c>
      <c r="M26" s="18">
        <f t="shared" si="5"/>
        <v>1429</v>
      </c>
      <c r="N26" s="17">
        <f t="shared" si="5"/>
        <v>30000248.449999999</v>
      </c>
      <c r="O26" s="18">
        <f t="shared" si="5"/>
        <v>0</v>
      </c>
      <c r="P26" s="17">
        <f t="shared" si="5"/>
        <v>0</v>
      </c>
      <c r="Q26" s="18">
        <f t="shared" si="5"/>
        <v>0</v>
      </c>
      <c r="R26" s="17">
        <f t="shared" si="5"/>
        <v>0</v>
      </c>
      <c r="S26" s="18">
        <f t="shared" si="5"/>
        <v>0</v>
      </c>
      <c r="T26" s="17">
        <f t="shared" ref="T26:T89" si="16">AL26+BD26+BV26+CN26</f>
        <v>0</v>
      </c>
      <c r="U26" s="17">
        <f t="shared" si="6"/>
        <v>22838477.129999999</v>
      </c>
      <c r="V26" s="17">
        <f t="shared" si="7"/>
        <v>12326870.98</v>
      </c>
      <c r="W26" s="18">
        <v>3431</v>
      </c>
      <c r="X26" s="17">
        <v>1420644.06</v>
      </c>
      <c r="Y26" s="18">
        <v>1412</v>
      </c>
      <c r="Z26" s="17">
        <v>686110.69</v>
      </c>
      <c r="AA26" s="18">
        <v>3312</v>
      </c>
      <c r="AB26" s="17">
        <v>10220116.23</v>
      </c>
      <c r="AC26" s="18">
        <v>161</v>
      </c>
      <c r="AD26" s="17">
        <v>1803131.34</v>
      </c>
      <c r="AE26" s="18">
        <v>492</v>
      </c>
      <c r="AF26" s="17">
        <v>8708474.8100000005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9"/>
        <v>14537595.68</v>
      </c>
      <c r="AN26" s="17">
        <f t="shared" si="10"/>
        <v>5344316.92</v>
      </c>
      <c r="AO26" s="18">
        <v>2448</v>
      </c>
      <c r="AP26" s="17">
        <v>1200331.05</v>
      </c>
      <c r="AQ26" s="18">
        <v>907</v>
      </c>
      <c r="AR26" s="17">
        <v>443260.71</v>
      </c>
      <c r="AS26" s="18">
        <v>3243</v>
      </c>
      <c r="AT26" s="17">
        <v>3700725.16</v>
      </c>
      <c r="AU26" s="18">
        <v>112</v>
      </c>
      <c r="AV26" s="17">
        <v>1255013.26</v>
      </c>
      <c r="AW26" s="18">
        <v>258</v>
      </c>
      <c r="AX26" s="17">
        <v>7938265.5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11"/>
        <v>17491675.010000002</v>
      </c>
      <c r="BF26" s="17">
        <f t="shared" si="12"/>
        <v>9996909.8699999992</v>
      </c>
      <c r="BG26" s="18">
        <v>2183</v>
      </c>
      <c r="BH26" s="17">
        <v>2220184.0699999998</v>
      </c>
      <c r="BI26" s="18">
        <v>502</v>
      </c>
      <c r="BJ26" s="17">
        <v>252478.14</v>
      </c>
      <c r="BK26" s="18">
        <v>2176</v>
      </c>
      <c r="BL26" s="17">
        <v>7524247.6600000001</v>
      </c>
      <c r="BM26" s="18">
        <v>103</v>
      </c>
      <c r="BN26" s="17">
        <v>1450643.83</v>
      </c>
      <c r="BO26" s="18">
        <v>300</v>
      </c>
      <c r="BP26" s="17">
        <v>6044121.3099999996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13"/>
        <v>32937705.390000001</v>
      </c>
      <c r="BX26" s="17">
        <f t="shared" si="14"/>
        <v>16656383.82</v>
      </c>
      <c r="BY26" s="18">
        <v>3102</v>
      </c>
      <c r="BZ26" s="17">
        <v>2316297.33</v>
      </c>
      <c r="CA26" s="18">
        <v>2574</v>
      </c>
      <c r="CB26" s="17">
        <v>1201648.93</v>
      </c>
      <c r="CC26" s="18">
        <v>4280</v>
      </c>
      <c r="CD26" s="17">
        <v>13138437.560000001</v>
      </c>
      <c r="CE26" s="18">
        <v>218</v>
      </c>
      <c r="CF26" s="17">
        <v>8971934.7400000002</v>
      </c>
      <c r="CG26" s="18">
        <v>379</v>
      </c>
      <c r="CH26" s="17">
        <v>7309386.8300000001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6"/>
    </row>
    <row r="27" spans="1:93" ht="14.25" customHeight="1" x14ac:dyDescent="0.25">
      <c r="A27" s="26">
        <f t="shared" si="15"/>
        <v>16</v>
      </c>
      <c r="B27" s="28" t="s">
        <v>18</v>
      </c>
      <c r="C27" s="17">
        <f t="shared" si="3"/>
        <v>11647527.24</v>
      </c>
      <c r="D27" s="17">
        <f t="shared" si="4"/>
        <v>11647527.24</v>
      </c>
      <c r="E27" s="18">
        <f t="shared" ref="E27:S90" si="17">W27+AO27+BG27+BY27</f>
        <v>4002</v>
      </c>
      <c r="F27" s="17">
        <f t="shared" si="17"/>
        <v>1220794.0900000001</v>
      </c>
      <c r="G27" s="18">
        <f t="shared" si="17"/>
        <v>2581</v>
      </c>
      <c r="H27" s="17">
        <f t="shared" si="17"/>
        <v>1312206.21</v>
      </c>
      <c r="I27" s="18">
        <f t="shared" si="17"/>
        <v>9491</v>
      </c>
      <c r="J27" s="17">
        <f t="shared" si="17"/>
        <v>9114526.9399999995</v>
      </c>
      <c r="K27" s="18">
        <f t="shared" si="17"/>
        <v>0</v>
      </c>
      <c r="L27" s="17">
        <f t="shared" si="17"/>
        <v>0</v>
      </c>
      <c r="M27" s="18">
        <f t="shared" si="17"/>
        <v>0</v>
      </c>
      <c r="N27" s="17">
        <f t="shared" si="17"/>
        <v>0</v>
      </c>
      <c r="O27" s="18">
        <f t="shared" si="17"/>
        <v>0</v>
      </c>
      <c r="P27" s="17">
        <f t="shared" si="17"/>
        <v>0</v>
      </c>
      <c r="Q27" s="18">
        <f t="shared" si="17"/>
        <v>0</v>
      </c>
      <c r="R27" s="17">
        <f t="shared" si="17"/>
        <v>0</v>
      </c>
      <c r="S27" s="18">
        <f t="shared" si="17"/>
        <v>0</v>
      </c>
      <c r="T27" s="17">
        <f t="shared" si="16"/>
        <v>0</v>
      </c>
      <c r="U27" s="17">
        <f t="shared" si="6"/>
        <v>3001962.84</v>
      </c>
      <c r="V27" s="17">
        <f t="shared" si="7"/>
        <v>3001962.84</v>
      </c>
      <c r="W27" s="18">
        <v>1066</v>
      </c>
      <c r="X27" s="17">
        <v>325052.90000000002</v>
      </c>
      <c r="Y27" s="18">
        <v>647</v>
      </c>
      <c r="Z27" s="17">
        <v>252676.41</v>
      </c>
      <c r="AA27" s="18">
        <v>2525</v>
      </c>
      <c r="AB27" s="17">
        <v>2424233.5299999998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9"/>
        <v>2311198.92</v>
      </c>
      <c r="AN27" s="17">
        <f t="shared" si="10"/>
        <v>2311198.92</v>
      </c>
      <c r="AO27" s="18">
        <v>866</v>
      </c>
      <c r="AP27" s="17">
        <v>264169.84000000003</v>
      </c>
      <c r="AQ27" s="18">
        <v>547</v>
      </c>
      <c r="AR27" s="17">
        <v>278100.27</v>
      </c>
      <c r="AS27" s="18">
        <v>1900</v>
      </c>
      <c r="AT27" s="17">
        <v>1768928.81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11"/>
        <v>3078756.4</v>
      </c>
      <c r="BF27" s="17">
        <f t="shared" si="12"/>
        <v>3078756.4</v>
      </c>
      <c r="BG27" s="18">
        <v>1161</v>
      </c>
      <c r="BH27" s="17">
        <v>354284.54</v>
      </c>
      <c r="BI27" s="18">
        <v>627</v>
      </c>
      <c r="BJ27" s="17">
        <v>395037.93</v>
      </c>
      <c r="BK27" s="18">
        <v>2367</v>
      </c>
      <c r="BL27" s="17">
        <v>2329433.9300000002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13"/>
        <v>3255609.08</v>
      </c>
      <c r="BX27" s="17">
        <f t="shared" si="14"/>
        <v>3255609.08</v>
      </c>
      <c r="BY27" s="18">
        <v>909</v>
      </c>
      <c r="BZ27" s="17">
        <v>277286.81</v>
      </c>
      <c r="CA27" s="18">
        <v>760</v>
      </c>
      <c r="CB27" s="17">
        <v>386391.6</v>
      </c>
      <c r="CC27" s="18">
        <v>2699</v>
      </c>
      <c r="CD27" s="17">
        <v>2591930.67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6"/>
    </row>
    <row r="28" spans="1:93" ht="14.25" customHeight="1" x14ac:dyDescent="0.25">
      <c r="A28" s="26">
        <f t="shared" si="15"/>
        <v>17</v>
      </c>
      <c r="B28" s="28" t="s">
        <v>19</v>
      </c>
      <c r="C28" s="17">
        <f t="shared" si="3"/>
        <v>21395938.32</v>
      </c>
      <c r="D28" s="17">
        <f t="shared" si="4"/>
        <v>21395938.32</v>
      </c>
      <c r="E28" s="18">
        <f t="shared" si="17"/>
        <v>9665</v>
      </c>
      <c r="F28" s="17">
        <f t="shared" si="17"/>
        <v>2948189.55</v>
      </c>
      <c r="G28" s="18">
        <f t="shared" si="17"/>
        <v>3478</v>
      </c>
      <c r="H28" s="17">
        <f t="shared" si="17"/>
        <v>1800282.25</v>
      </c>
      <c r="I28" s="18">
        <f t="shared" si="17"/>
        <v>17335</v>
      </c>
      <c r="J28" s="17">
        <f t="shared" si="17"/>
        <v>16647466.52</v>
      </c>
      <c r="K28" s="18">
        <f t="shared" si="17"/>
        <v>0</v>
      </c>
      <c r="L28" s="17">
        <f t="shared" si="17"/>
        <v>0</v>
      </c>
      <c r="M28" s="18">
        <f t="shared" si="17"/>
        <v>0</v>
      </c>
      <c r="N28" s="17">
        <f t="shared" si="17"/>
        <v>0</v>
      </c>
      <c r="O28" s="18">
        <f t="shared" si="17"/>
        <v>0</v>
      </c>
      <c r="P28" s="17">
        <f t="shared" si="17"/>
        <v>0</v>
      </c>
      <c r="Q28" s="18">
        <f t="shared" si="17"/>
        <v>0</v>
      </c>
      <c r="R28" s="17">
        <f t="shared" si="17"/>
        <v>0</v>
      </c>
      <c r="S28" s="18">
        <f t="shared" si="17"/>
        <v>0</v>
      </c>
      <c r="T28" s="17">
        <f t="shared" si="16"/>
        <v>0</v>
      </c>
      <c r="U28" s="17">
        <f t="shared" si="6"/>
        <v>4971910.08</v>
      </c>
      <c r="V28" s="17">
        <f t="shared" si="7"/>
        <v>4971910.08</v>
      </c>
      <c r="W28" s="18">
        <v>2411</v>
      </c>
      <c r="X28" s="17">
        <v>735431.06</v>
      </c>
      <c r="Y28" s="18">
        <v>585</v>
      </c>
      <c r="Z28" s="17">
        <v>312994.38</v>
      </c>
      <c r="AA28" s="18">
        <v>4086</v>
      </c>
      <c r="AB28" s="17">
        <v>3923484.64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9"/>
        <v>7471910.0800000001</v>
      </c>
      <c r="AN28" s="17">
        <f t="shared" si="10"/>
        <v>7471910.0800000001</v>
      </c>
      <c r="AO28" s="18">
        <v>1803</v>
      </c>
      <c r="AP28" s="17">
        <v>1135431.06</v>
      </c>
      <c r="AQ28" s="18">
        <v>867</v>
      </c>
      <c r="AR28" s="17">
        <v>412994.38</v>
      </c>
      <c r="AS28" s="18">
        <v>1260</v>
      </c>
      <c r="AT28" s="17">
        <v>5923484.6399999997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11"/>
        <v>5165644.57</v>
      </c>
      <c r="BF28" s="17">
        <f t="shared" si="12"/>
        <v>5165644.57</v>
      </c>
      <c r="BG28" s="18">
        <v>2518</v>
      </c>
      <c r="BH28" s="17">
        <v>768059.95</v>
      </c>
      <c r="BI28" s="18">
        <v>847</v>
      </c>
      <c r="BJ28" s="17">
        <v>430378.42</v>
      </c>
      <c r="BK28" s="18">
        <v>4131</v>
      </c>
      <c r="BL28" s="17">
        <v>3967206.2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13"/>
        <v>3786473.59</v>
      </c>
      <c r="BX28" s="17">
        <f t="shared" si="14"/>
        <v>3786473.59</v>
      </c>
      <c r="BY28" s="18">
        <v>2933</v>
      </c>
      <c r="BZ28" s="17">
        <v>309267.48</v>
      </c>
      <c r="CA28" s="18">
        <v>1179</v>
      </c>
      <c r="CB28" s="17">
        <v>643915.06999999995</v>
      </c>
      <c r="CC28" s="18">
        <v>7858</v>
      </c>
      <c r="CD28" s="17">
        <v>2833291.04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6"/>
    </row>
    <row r="29" spans="1:93" ht="14.25" customHeight="1" x14ac:dyDescent="0.25">
      <c r="A29" s="26">
        <f t="shared" si="15"/>
        <v>18</v>
      </c>
      <c r="B29" s="28" t="s">
        <v>20</v>
      </c>
      <c r="C29" s="17">
        <f t="shared" si="3"/>
        <v>11289776.140000001</v>
      </c>
      <c r="D29" s="17">
        <f t="shared" si="4"/>
        <v>11289776.140000001</v>
      </c>
      <c r="E29" s="18">
        <f t="shared" si="17"/>
        <v>4799</v>
      </c>
      <c r="F29" s="17">
        <f t="shared" si="17"/>
        <v>1427328.57</v>
      </c>
      <c r="G29" s="18">
        <f t="shared" si="17"/>
        <v>1716</v>
      </c>
      <c r="H29" s="17">
        <f t="shared" si="17"/>
        <v>970940.83</v>
      </c>
      <c r="I29" s="18">
        <f t="shared" si="17"/>
        <v>9019</v>
      </c>
      <c r="J29" s="17">
        <f t="shared" si="17"/>
        <v>8891506.7400000002</v>
      </c>
      <c r="K29" s="18">
        <f t="shared" si="17"/>
        <v>0</v>
      </c>
      <c r="L29" s="17">
        <f t="shared" si="17"/>
        <v>0</v>
      </c>
      <c r="M29" s="18">
        <f t="shared" si="17"/>
        <v>0</v>
      </c>
      <c r="N29" s="17">
        <f t="shared" si="17"/>
        <v>0</v>
      </c>
      <c r="O29" s="18">
        <f t="shared" si="17"/>
        <v>0</v>
      </c>
      <c r="P29" s="17">
        <f t="shared" si="17"/>
        <v>0</v>
      </c>
      <c r="Q29" s="18">
        <f t="shared" si="17"/>
        <v>0</v>
      </c>
      <c r="R29" s="17">
        <f t="shared" si="17"/>
        <v>0</v>
      </c>
      <c r="S29" s="18">
        <f t="shared" si="17"/>
        <v>0</v>
      </c>
      <c r="T29" s="17">
        <f t="shared" si="16"/>
        <v>0</v>
      </c>
      <c r="U29" s="17">
        <f t="shared" si="6"/>
        <v>3415058.89</v>
      </c>
      <c r="V29" s="17">
        <f t="shared" si="7"/>
        <v>3415058.89</v>
      </c>
      <c r="W29" s="18">
        <v>1317</v>
      </c>
      <c r="X29" s="17">
        <v>401576.28</v>
      </c>
      <c r="Y29" s="18">
        <v>429</v>
      </c>
      <c r="Z29" s="17">
        <v>297016.58</v>
      </c>
      <c r="AA29" s="18">
        <v>2829</v>
      </c>
      <c r="AB29" s="17">
        <v>2716466.03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9"/>
        <v>3435788.63</v>
      </c>
      <c r="AN29" s="17">
        <f t="shared" si="10"/>
        <v>3435788.63</v>
      </c>
      <c r="AO29" s="18">
        <v>1367</v>
      </c>
      <c r="AP29" s="17">
        <v>422599.73</v>
      </c>
      <c r="AQ29" s="18">
        <v>429</v>
      </c>
      <c r="AR29" s="17">
        <v>224641.41</v>
      </c>
      <c r="AS29" s="18">
        <v>2918</v>
      </c>
      <c r="AT29" s="17">
        <v>2788547.49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11"/>
        <v>2705044.87</v>
      </c>
      <c r="BF29" s="17">
        <f t="shared" si="12"/>
        <v>2705044.87</v>
      </c>
      <c r="BG29" s="18">
        <v>1000</v>
      </c>
      <c r="BH29" s="17">
        <v>201576.28</v>
      </c>
      <c r="BI29" s="18">
        <v>372</v>
      </c>
      <c r="BJ29" s="17">
        <v>151048.54999999999</v>
      </c>
      <c r="BK29" s="18">
        <v>2140</v>
      </c>
      <c r="BL29" s="17">
        <v>2352420.04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13"/>
        <v>1733883.75</v>
      </c>
      <c r="BX29" s="17">
        <f t="shared" si="14"/>
        <v>1733883.75</v>
      </c>
      <c r="BY29" s="18">
        <v>1115</v>
      </c>
      <c r="BZ29" s="17">
        <v>401576.28</v>
      </c>
      <c r="CA29" s="18">
        <v>486</v>
      </c>
      <c r="CB29" s="17">
        <v>298234.28999999998</v>
      </c>
      <c r="CC29" s="18">
        <v>1132</v>
      </c>
      <c r="CD29" s="17">
        <v>1034073.18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6"/>
    </row>
    <row r="30" spans="1:93" x14ac:dyDescent="0.25">
      <c r="A30" s="26">
        <f t="shared" si="15"/>
        <v>19</v>
      </c>
      <c r="B30" s="28" t="s">
        <v>21</v>
      </c>
      <c r="C30" s="17">
        <f t="shared" si="3"/>
        <v>98598977.719999999</v>
      </c>
      <c r="D30" s="17">
        <f t="shared" si="4"/>
        <v>92386715.340000004</v>
      </c>
      <c r="E30" s="18">
        <f t="shared" si="17"/>
        <v>51113</v>
      </c>
      <c r="F30" s="17">
        <f t="shared" si="17"/>
        <v>28760940.300000001</v>
      </c>
      <c r="G30" s="18">
        <f t="shared" si="17"/>
        <v>30312</v>
      </c>
      <c r="H30" s="17">
        <f t="shared" si="17"/>
        <v>13134382.16</v>
      </c>
      <c r="I30" s="18">
        <f t="shared" si="17"/>
        <v>62048</v>
      </c>
      <c r="J30" s="17">
        <f t="shared" si="17"/>
        <v>50491392.880000003</v>
      </c>
      <c r="K30" s="18">
        <f t="shared" si="17"/>
        <v>1022</v>
      </c>
      <c r="L30" s="17">
        <f t="shared" si="17"/>
        <v>6212262.3799999999</v>
      </c>
      <c r="M30" s="18">
        <f t="shared" si="17"/>
        <v>0</v>
      </c>
      <c r="N30" s="17">
        <f t="shared" si="17"/>
        <v>0</v>
      </c>
      <c r="O30" s="18">
        <f t="shared" si="17"/>
        <v>0</v>
      </c>
      <c r="P30" s="17">
        <f t="shared" si="17"/>
        <v>0</v>
      </c>
      <c r="Q30" s="18">
        <f t="shared" si="17"/>
        <v>0</v>
      </c>
      <c r="R30" s="17">
        <f t="shared" si="17"/>
        <v>0</v>
      </c>
      <c r="S30" s="18">
        <f t="shared" si="17"/>
        <v>0</v>
      </c>
      <c r="T30" s="17">
        <f t="shared" si="16"/>
        <v>0</v>
      </c>
      <c r="U30" s="17">
        <f t="shared" si="6"/>
        <v>24768426.289999999</v>
      </c>
      <c r="V30" s="17">
        <f t="shared" si="7"/>
        <v>23031050.02</v>
      </c>
      <c r="W30" s="18">
        <v>17064</v>
      </c>
      <c r="X30" s="17">
        <v>8502661.4600000009</v>
      </c>
      <c r="Y30" s="18">
        <v>8405</v>
      </c>
      <c r="Z30" s="17">
        <v>3663491.99</v>
      </c>
      <c r="AA30" s="18">
        <v>15267</v>
      </c>
      <c r="AB30" s="17">
        <v>10864896.57</v>
      </c>
      <c r="AC30" s="18">
        <v>256</v>
      </c>
      <c r="AD30" s="17">
        <v>1737376.27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9"/>
        <v>17483182.379999999</v>
      </c>
      <c r="AN30" s="17">
        <f t="shared" si="10"/>
        <v>15945860.58</v>
      </c>
      <c r="AO30" s="18">
        <v>2965</v>
      </c>
      <c r="AP30" s="17">
        <v>1416792.34</v>
      </c>
      <c r="AQ30" s="18">
        <v>5864</v>
      </c>
      <c r="AR30" s="17">
        <v>2536025.35</v>
      </c>
      <c r="AS30" s="18">
        <v>4577</v>
      </c>
      <c r="AT30" s="17">
        <v>11993042.890000001</v>
      </c>
      <c r="AU30" s="18">
        <v>242</v>
      </c>
      <c r="AV30" s="17">
        <v>1537321.8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11"/>
        <v>28496446.280000001</v>
      </c>
      <c r="BF30" s="17">
        <f t="shared" si="12"/>
        <v>27040714.899999999</v>
      </c>
      <c r="BG30" s="18">
        <v>14953</v>
      </c>
      <c r="BH30" s="17">
        <v>11259419.960000001</v>
      </c>
      <c r="BI30" s="18">
        <v>7639</v>
      </c>
      <c r="BJ30" s="17">
        <v>3303676.04</v>
      </c>
      <c r="BK30" s="18">
        <v>10944</v>
      </c>
      <c r="BL30" s="17">
        <v>12477618.9</v>
      </c>
      <c r="BM30" s="18">
        <v>251</v>
      </c>
      <c r="BN30" s="17">
        <v>1455731.38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13"/>
        <v>27850922.77</v>
      </c>
      <c r="BX30" s="17">
        <f t="shared" si="14"/>
        <v>26369089.84</v>
      </c>
      <c r="BY30" s="18">
        <v>16131</v>
      </c>
      <c r="BZ30" s="17">
        <v>7582066.54</v>
      </c>
      <c r="CA30" s="18">
        <v>8404</v>
      </c>
      <c r="CB30" s="17">
        <v>3631188.78</v>
      </c>
      <c r="CC30" s="18">
        <v>31260</v>
      </c>
      <c r="CD30" s="17">
        <v>15155834.52</v>
      </c>
      <c r="CE30" s="18">
        <v>273</v>
      </c>
      <c r="CF30" s="17">
        <v>1481832.93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6"/>
    </row>
    <row r="31" spans="1:93" x14ac:dyDescent="0.25">
      <c r="A31" s="26">
        <f t="shared" si="15"/>
        <v>20</v>
      </c>
      <c r="B31" s="28" t="s">
        <v>22</v>
      </c>
      <c r="C31" s="17">
        <f t="shared" si="3"/>
        <v>58104774.140000001</v>
      </c>
      <c r="D31" s="17">
        <f t="shared" si="4"/>
        <v>53800124.979999997</v>
      </c>
      <c r="E31" s="18">
        <f t="shared" si="17"/>
        <v>41505</v>
      </c>
      <c r="F31" s="17">
        <f t="shared" si="17"/>
        <v>13709730.220000001</v>
      </c>
      <c r="G31" s="18">
        <f t="shared" si="17"/>
        <v>13673</v>
      </c>
      <c r="H31" s="17">
        <f t="shared" si="17"/>
        <v>5987148.4000000004</v>
      </c>
      <c r="I31" s="18">
        <f t="shared" si="17"/>
        <v>46187</v>
      </c>
      <c r="J31" s="17">
        <f t="shared" si="17"/>
        <v>34103246.359999999</v>
      </c>
      <c r="K31" s="18">
        <f t="shared" si="17"/>
        <v>600</v>
      </c>
      <c r="L31" s="17">
        <f t="shared" si="17"/>
        <v>4304649.16</v>
      </c>
      <c r="M31" s="18">
        <f t="shared" si="17"/>
        <v>0</v>
      </c>
      <c r="N31" s="17">
        <f t="shared" si="17"/>
        <v>0</v>
      </c>
      <c r="O31" s="18">
        <f t="shared" si="17"/>
        <v>0</v>
      </c>
      <c r="P31" s="17">
        <f t="shared" si="17"/>
        <v>0</v>
      </c>
      <c r="Q31" s="18">
        <f t="shared" si="17"/>
        <v>0</v>
      </c>
      <c r="R31" s="17">
        <f t="shared" si="17"/>
        <v>0</v>
      </c>
      <c r="S31" s="18">
        <f t="shared" si="17"/>
        <v>0</v>
      </c>
      <c r="T31" s="17">
        <f t="shared" si="16"/>
        <v>0</v>
      </c>
      <c r="U31" s="17">
        <f t="shared" si="6"/>
        <v>13929003.970000001</v>
      </c>
      <c r="V31" s="17">
        <f t="shared" si="7"/>
        <v>12722466.310000001</v>
      </c>
      <c r="W31" s="18">
        <v>8690</v>
      </c>
      <c r="X31" s="17">
        <v>3579621.86</v>
      </c>
      <c r="Y31" s="18">
        <v>3317</v>
      </c>
      <c r="Z31" s="17">
        <v>1439483.47</v>
      </c>
      <c r="AA31" s="18">
        <v>11588</v>
      </c>
      <c r="AB31" s="17">
        <v>7703360.9800000004</v>
      </c>
      <c r="AC31" s="18">
        <v>151</v>
      </c>
      <c r="AD31" s="17">
        <v>1206537.6599999999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9"/>
        <v>13955174.49</v>
      </c>
      <c r="AN31" s="17">
        <f t="shared" si="10"/>
        <v>13098548.390000001</v>
      </c>
      <c r="AO31" s="18">
        <v>20716</v>
      </c>
      <c r="AP31" s="17">
        <v>5068715.49</v>
      </c>
      <c r="AQ31" s="18">
        <v>3477</v>
      </c>
      <c r="AR31" s="17">
        <v>1675835.63</v>
      </c>
      <c r="AS31" s="18">
        <v>6160</v>
      </c>
      <c r="AT31" s="17">
        <v>6353997.2699999996</v>
      </c>
      <c r="AU31" s="18">
        <v>114</v>
      </c>
      <c r="AV31" s="17">
        <v>856626.1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11"/>
        <v>14256882.689999999</v>
      </c>
      <c r="BF31" s="17">
        <f t="shared" si="12"/>
        <v>13211600.41</v>
      </c>
      <c r="BG31" s="18">
        <v>4552</v>
      </c>
      <c r="BH31" s="17">
        <v>3033658.56</v>
      </c>
      <c r="BI31" s="18">
        <v>2569</v>
      </c>
      <c r="BJ31" s="17">
        <v>986298.46</v>
      </c>
      <c r="BK31" s="18">
        <v>7398</v>
      </c>
      <c r="BL31" s="17">
        <v>9191643.3900000006</v>
      </c>
      <c r="BM31" s="18">
        <v>167</v>
      </c>
      <c r="BN31" s="17">
        <v>1045282.28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13"/>
        <v>15963712.99</v>
      </c>
      <c r="BX31" s="17">
        <f t="shared" si="14"/>
        <v>14767509.869999999</v>
      </c>
      <c r="BY31" s="18">
        <v>7547</v>
      </c>
      <c r="BZ31" s="17">
        <v>2027734.31</v>
      </c>
      <c r="CA31" s="18">
        <v>4310</v>
      </c>
      <c r="CB31" s="17">
        <v>1885530.84</v>
      </c>
      <c r="CC31" s="18">
        <v>21041</v>
      </c>
      <c r="CD31" s="17">
        <v>10854244.720000001</v>
      </c>
      <c r="CE31" s="18">
        <v>168</v>
      </c>
      <c r="CF31" s="17">
        <v>1196203.1200000001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6"/>
    </row>
    <row r="32" spans="1:93" ht="30" x14ac:dyDescent="0.25">
      <c r="A32" s="26">
        <f t="shared" si="15"/>
        <v>21</v>
      </c>
      <c r="B32" s="28" t="s">
        <v>23</v>
      </c>
      <c r="C32" s="17">
        <f t="shared" si="3"/>
        <v>98795251.359999999</v>
      </c>
      <c r="D32" s="17">
        <f t="shared" si="4"/>
        <v>92214884.510000005</v>
      </c>
      <c r="E32" s="18">
        <f t="shared" si="17"/>
        <v>133847</v>
      </c>
      <c r="F32" s="17">
        <f t="shared" si="17"/>
        <v>41568079.159999996</v>
      </c>
      <c r="G32" s="18">
        <f t="shared" si="17"/>
        <v>14465</v>
      </c>
      <c r="H32" s="17">
        <f t="shared" si="17"/>
        <v>5210362.68</v>
      </c>
      <c r="I32" s="18">
        <f t="shared" si="17"/>
        <v>35567</v>
      </c>
      <c r="J32" s="17">
        <f t="shared" si="17"/>
        <v>45436442.670000002</v>
      </c>
      <c r="K32" s="18">
        <f t="shared" si="17"/>
        <v>665</v>
      </c>
      <c r="L32" s="17">
        <f t="shared" si="17"/>
        <v>6580366.8499999996</v>
      </c>
      <c r="M32" s="18">
        <f t="shared" si="17"/>
        <v>0</v>
      </c>
      <c r="N32" s="17">
        <f t="shared" si="17"/>
        <v>0</v>
      </c>
      <c r="O32" s="18">
        <f t="shared" si="17"/>
        <v>0</v>
      </c>
      <c r="P32" s="17">
        <f t="shared" si="17"/>
        <v>0</v>
      </c>
      <c r="Q32" s="18">
        <f t="shared" si="17"/>
        <v>0</v>
      </c>
      <c r="R32" s="17">
        <f t="shared" si="17"/>
        <v>0</v>
      </c>
      <c r="S32" s="18">
        <f t="shared" si="17"/>
        <v>0</v>
      </c>
      <c r="T32" s="17">
        <f t="shared" si="16"/>
        <v>0</v>
      </c>
      <c r="U32" s="17">
        <f t="shared" si="6"/>
        <v>27118961.039999999</v>
      </c>
      <c r="V32" s="17">
        <f t="shared" si="7"/>
        <v>25334988.850000001</v>
      </c>
      <c r="W32" s="18">
        <v>37653</v>
      </c>
      <c r="X32" s="17">
        <v>11549528.09</v>
      </c>
      <c r="Y32" s="18">
        <v>4890</v>
      </c>
      <c r="Z32" s="17">
        <v>1955175.78</v>
      </c>
      <c r="AA32" s="18">
        <v>10551</v>
      </c>
      <c r="AB32" s="17">
        <v>11830284.98</v>
      </c>
      <c r="AC32" s="18">
        <v>167</v>
      </c>
      <c r="AD32" s="17">
        <v>1783972.19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9"/>
        <v>25349087.079999998</v>
      </c>
      <c r="AN32" s="17">
        <f t="shared" si="10"/>
        <v>23568419.699999999</v>
      </c>
      <c r="AO32" s="18">
        <v>34848</v>
      </c>
      <c r="AP32" s="17">
        <v>11197244.6</v>
      </c>
      <c r="AQ32" s="18">
        <v>3748</v>
      </c>
      <c r="AR32" s="17">
        <v>1472724.05</v>
      </c>
      <c r="AS32" s="18">
        <v>8700</v>
      </c>
      <c r="AT32" s="17">
        <v>10898451.050000001</v>
      </c>
      <c r="AU32" s="18">
        <v>190</v>
      </c>
      <c r="AV32" s="17">
        <v>1780667.38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11"/>
        <v>23861755.960000001</v>
      </c>
      <c r="BF32" s="17">
        <f t="shared" si="12"/>
        <v>22679364.760000002</v>
      </c>
      <c r="BG32" s="18">
        <v>32697</v>
      </c>
      <c r="BH32" s="17">
        <v>11349570.869999999</v>
      </c>
      <c r="BI32" s="18">
        <v>3773</v>
      </c>
      <c r="BJ32" s="17">
        <v>1052671.99</v>
      </c>
      <c r="BK32" s="18">
        <v>10102</v>
      </c>
      <c r="BL32" s="17">
        <v>10277121.9</v>
      </c>
      <c r="BM32" s="18">
        <v>102</v>
      </c>
      <c r="BN32" s="17">
        <v>1182391.2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13"/>
        <v>22465447.280000001</v>
      </c>
      <c r="BX32" s="17">
        <f t="shared" si="14"/>
        <v>20632111.199999999</v>
      </c>
      <c r="BY32" s="18">
        <v>28649</v>
      </c>
      <c r="BZ32" s="17">
        <v>7471735.5999999996</v>
      </c>
      <c r="CA32" s="18">
        <v>2054</v>
      </c>
      <c r="CB32" s="17">
        <v>729790.86</v>
      </c>
      <c r="CC32" s="18">
        <v>6214</v>
      </c>
      <c r="CD32" s="17">
        <v>12430584.74</v>
      </c>
      <c r="CE32" s="18">
        <v>206</v>
      </c>
      <c r="CF32" s="17">
        <v>1833336.08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6"/>
    </row>
    <row r="33" spans="1:93" ht="30" x14ac:dyDescent="0.25">
      <c r="A33" s="26">
        <f t="shared" si="15"/>
        <v>22</v>
      </c>
      <c r="B33" s="28" t="s">
        <v>24</v>
      </c>
      <c r="C33" s="17">
        <f t="shared" si="3"/>
        <v>29223169.539999999</v>
      </c>
      <c r="D33" s="17">
        <f t="shared" si="4"/>
        <v>29223169.539999999</v>
      </c>
      <c r="E33" s="18">
        <f t="shared" si="17"/>
        <v>9462</v>
      </c>
      <c r="F33" s="17">
        <f t="shared" si="17"/>
        <v>2886345.25</v>
      </c>
      <c r="G33" s="18">
        <f t="shared" si="17"/>
        <v>5432</v>
      </c>
      <c r="H33" s="17">
        <f t="shared" si="17"/>
        <v>2761683.12</v>
      </c>
      <c r="I33" s="18">
        <f t="shared" si="17"/>
        <v>24549</v>
      </c>
      <c r="J33" s="17">
        <f t="shared" si="17"/>
        <v>23575141.170000002</v>
      </c>
      <c r="K33" s="18">
        <f t="shared" si="17"/>
        <v>0</v>
      </c>
      <c r="L33" s="17">
        <f t="shared" si="17"/>
        <v>0</v>
      </c>
      <c r="M33" s="18">
        <f t="shared" si="17"/>
        <v>0</v>
      </c>
      <c r="N33" s="17">
        <f t="shared" si="17"/>
        <v>0</v>
      </c>
      <c r="O33" s="18">
        <f t="shared" si="17"/>
        <v>0</v>
      </c>
      <c r="P33" s="17">
        <f t="shared" si="17"/>
        <v>0</v>
      </c>
      <c r="Q33" s="18">
        <f t="shared" si="17"/>
        <v>0</v>
      </c>
      <c r="R33" s="17">
        <f t="shared" si="17"/>
        <v>0</v>
      </c>
      <c r="S33" s="18">
        <f t="shared" si="17"/>
        <v>0</v>
      </c>
      <c r="T33" s="17">
        <f t="shared" si="16"/>
        <v>0</v>
      </c>
      <c r="U33" s="17">
        <f t="shared" si="6"/>
        <v>7641119.8499999996</v>
      </c>
      <c r="V33" s="17">
        <f t="shared" si="7"/>
        <v>7641119.8499999996</v>
      </c>
      <c r="W33" s="18">
        <v>2370</v>
      </c>
      <c r="X33" s="17">
        <v>722959.02</v>
      </c>
      <c r="Y33" s="18">
        <v>1392</v>
      </c>
      <c r="Z33" s="17">
        <v>707706.72</v>
      </c>
      <c r="AA33" s="18">
        <v>6467</v>
      </c>
      <c r="AB33" s="17">
        <v>6210454.1100000003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9"/>
        <v>7606039.5599999996</v>
      </c>
      <c r="AN33" s="17">
        <f t="shared" si="10"/>
        <v>7606039.5599999996</v>
      </c>
      <c r="AO33" s="18">
        <v>2280</v>
      </c>
      <c r="AP33" s="17">
        <v>695504.88</v>
      </c>
      <c r="AQ33" s="18">
        <v>1377</v>
      </c>
      <c r="AR33" s="17">
        <v>700080.57</v>
      </c>
      <c r="AS33" s="18">
        <v>6467</v>
      </c>
      <c r="AT33" s="17">
        <v>6210454.1100000003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11"/>
        <v>6550105.8799999999</v>
      </c>
      <c r="BF33" s="17">
        <f t="shared" si="12"/>
        <v>6550105.8799999999</v>
      </c>
      <c r="BG33" s="18">
        <v>2709</v>
      </c>
      <c r="BH33" s="17">
        <v>826369.61</v>
      </c>
      <c r="BI33" s="18">
        <v>1315</v>
      </c>
      <c r="BJ33" s="17">
        <v>668559.15</v>
      </c>
      <c r="BK33" s="18">
        <v>5264</v>
      </c>
      <c r="BL33" s="17">
        <v>5055177.12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13"/>
        <v>7425904.25</v>
      </c>
      <c r="BX33" s="17">
        <f t="shared" si="14"/>
        <v>7425904.25</v>
      </c>
      <c r="BY33" s="18">
        <v>2103</v>
      </c>
      <c r="BZ33" s="17">
        <v>641511.74</v>
      </c>
      <c r="CA33" s="18">
        <v>1348</v>
      </c>
      <c r="CB33" s="17">
        <v>685336.68</v>
      </c>
      <c r="CC33" s="18">
        <v>6351</v>
      </c>
      <c r="CD33" s="17">
        <v>6099055.8300000001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6"/>
    </row>
    <row r="34" spans="1:93" x14ac:dyDescent="0.25">
      <c r="A34" s="26">
        <f t="shared" si="15"/>
        <v>23</v>
      </c>
      <c r="B34" s="28" t="s">
        <v>25</v>
      </c>
      <c r="C34" s="17">
        <f t="shared" si="3"/>
        <v>15761943.08</v>
      </c>
      <c r="D34" s="17">
        <f t="shared" si="4"/>
        <v>9499156.8200000003</v>
      </c>
      <c r="E34" s="18">
        <f t="shared" si="17"/>
        <v>6183</v>
      </c>
      <c r="F34" s="17">
        <f t="shared" si="17"/>
        <v>2504004.48</v>
      </c>
      <c r="G34" s="18">
        <f t="shared" si="17"/>
        <v>1275</v>
      </c>
      <c r="H34" s="17">
        <f t="shared" si="17"/>
        <v>559830.91</v>
      </c>
      <c r="I34" s="18">
        <f t="shared" si="17"/>
        <v>5224</v>
      </c>
      <c r="J34" s="17">
        <f t="shared" si="17"/>
        <v>6435321.4299999997</v>
      </c>
      <c r="K34" s="18">
        <f t="shared" si="17"/>
        <v>375</v>
      </c>
      <c r="L34" s="17">
        <f t="shared" si="17"/>
        <v>4152177.95</v>
      </c>
      <c r="M34" s="18">
        <f t="shared" si="17"/>
        <v>0</v>
      </c>
      <c r="N34" s="17">
        <f t="shared" si="17"/>
        <v>0</v>
      </c>
      <c r="O34" s="18">
        <f t="shared" si="17"/>
        <v>0</v>
      </c>
      <c r="P34" s="17">
        <f t="shared" si="17"/>
        <v>0</v>
      </c>
      <c r="Q34" s="18">
        <f t="shared" si="17"/>
        <v>0</v>
      </c>
      <c r="R34" s="17">
        <f t="shared" si="17"/>
        <v>0</v>
      </c>
      <c r="S34" s="18">
        <f t="shared" si="17"/>
        <v>796</v>
      </c>
      <c r="T34" s="17">
        <f t="shared" si="16"/>
        <v>2110608.31</v>
      </c>
      <c r="U34" s="17">
        <f t="shared" si="6"/>
        <v>4072045.03</v>
      </c>
      <c r="V34" s="17">
        <f t="shared" si="7"/>
        <v>2116520.35</v>
      </c>
      <c r="W34" s="18">
        <v>1475</v>
      </c>
      <c r="X34" s="17">
        <v>638005.31000000006</v>
      </c>
      <c r="Y34" s="18">
        <v>242</v>
      </c>
      <c r="Z34" s="17">
        <v>105648.03</v>
      </c>
      <c r="AA34" s="18">
        <v>1330</v>
      </c>
      <c r="AB34" s="17">
        <v>1372867.01</v>
      </c>
      <c r="AC34" s="18">
        <v>80</v>
      </c>
      <c r="AD34" s="17">
        <v>815629.72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274</v>
      </c>
      <c r="AL34" s="17">
        <v>1139894.96</v>
      </c>
      <c r="AM34" s="17">
        <f t="shared" si="9"/>
        <v>4248570</v>
      </c>
      <c r="AN34" s="17">
        <f t="shared" si="10"/>
        <v>2192829.14</v>
      </c>
      <c r="AO34" s="18">
        <v>1528</v>
      </c>
      <c r="AP34" s="17">
        <v>421898.18</v>
      </c>
      <c r="AQ34" s="18">
        <v>450</v>
      </c>
      <c r="AR34" s="17">
        <v>201146.22</v>
      </c>
      <c r="AS34" s="18">
        <v>1181</v>
      </c>
      <c r="AT34" s="17">
        <v>1569784.74</v>
      </c>
      <c r="AU34" s="18">
        <v>101</v>
      </c>
      <c r="AV34" s="17">
        <v>1085027.51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817</v>
      </c>
      <c r="BD34" s="17">
        <v>970713.35</v>
      </c>
      <c r="BE34" s="17">
        <f t="shared" si="11"/>
        <v>3847710.57</v>
      </c>
      <c r="BF34" s="17">
        <f t="shared" si="12"/>
        <v>2792795.8</v>
      </c>
      <c r="BG34" s="18">
        <v>1311</v>
      </c>
      <c r="BH34" s="17">
        <v>785236.05</v>
      </c>
      <c r="BI34" s="18">
        <v>583</v>
      </c>
      <c r="BJ34" s="17">
        <v>253036.66</v>
      </c>
      <c r="BK34" s="18">
        <v>1354</v>
      </c>
      <c r="BL34" s="17">
        <v>1754523.09</v>
      </c>
      <c r="BM34" s="18">
        <v>90</v>
      </c>
      <c r="BN34" s="17">
        <v>1054914.77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-295</v>
      </c>
      <c r="BV34" s="17">
        <v>0</v>
      </c>
      <c r="BW34" s="17">
        <f t="shared" si="13"/>
        <v>3593617.48</v>
      </c>
      <c r="BX34" s="17">
        <f t="shared" si="14"/>
        <v>2397011.5299999998</v>
      </c>
      <c r="BY34" s="18">
        <v>1869</v>
      </c>
      <c r="BZ34" s="17">
        <v>658864.93999999994</v>
      </c>
      <c r="CA34" s="18">
        <v>0</v>
      </c>
      <c r="CB34" s="17">
        <v>0</v>
      </c>
      <c r="CC34" s="18">
        <v>1359</v>
      </c>
      <c r="CD34" s="17">
        <v>1738146.59</v>
      </c>
      <c r="CE34" s="18">
        <v>104</v>
      </c>
      <c r="CF34" s="17">
        <v>1196605.95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6"/>
    </row>
    <row r="35" spans="1:93" ht="30" x14ac:dyDescent="0.25">
      <c r="A35" s="26">
        <f t="shared" si="15"/>
        <v>24</v>
      </c>
      <c r="B35" s="28" t="s">
        <v>26</v>
      </c>
      <c r="C35" s="17">
        <f t="shared" si="3"/>
        <v>114640194.13</v>
      </c>
      <c r="D35" s="17">
        <f t="shared" si="4"/>
        <v>0</v>
      </c>
      <c r="E35" s="18">
        <f t="shared" si="17"/>
        <v>0</v>
      </c>
      <c r="F35" s="17">
        <f t="shared" si="17"/>
        <v>0</v>
      </c>
      <c r="G35" s="18">
        <f t="shared" si="17"/>
        <v>0</v>
      </c>
      <c r="H35" s="17">
        <f t="shared" si="17"/>
        <v>0</v>
      </c>
      <c r="I35" s="18">
        <f t="shared" si="17"/>
        <v>0</v>
      </c>
      <c r="J35" s="17">
        <f t="shared" si="17"/>
        <v>0</v>
      </c>
      <c r="K35" s="18">
        <f t="shared" si="17"/>
        <v>0</v>
      </c>
      <c r="L35" s="17">
        <f t="shared" si="17"/>
        <v>0</v>
      </c>
      <c r="M35" s="18">
        <f t="shared" si="17"/>
        <v>0</v>
      </c>
      <c r="N35" s="17">
        <f t="shared" si="17"/>
        <v>0</v>
      </c>
      <c r="O35" s="18">
        <f t="shared" si="17"/>
        <v>0</v>
      </c>
      <c r="P35" s="17">
        <f t="shared" si="17"/>
        <v>0</v>
      </c>
      <c r="Q35" s="18">
        <f t="shared" si="17"/>
        <v>0</v>
      </c>
      <c r="R35" s="17">
        <f t="shared" si="17"/>
        <v>0</v>
      </c>
      <c r="S35" s="18">
        <f t="shared" si="17"/>
        <v>67371</v>
      </c>
      <c r="T35" s="17">
        <f t="shared" si="16"/>
        <v>114640194.13</v>
      </c>
      <c r="U35" s="17">
        <f t="shared" si="6"/>
        <v>27921367.579999998</v>
      </c>
      <c r="V35" s="17">
        <f t="shared" si="7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14552</v>
      </c>
      <c r="AL35" s="17">
        <v>27921367.579999998</v>
      </c>
      <c r="AM35" s="17">
        <f t="shared" si="9"/>
        <v>28290332.010000002</v>
      </c>
      <c r="AN35" s="17">
        <f t="shared" si="10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12418</v>
      </c>
      <c r="BD35" s="17">
        <v>28290332.010000002</v>
      </c>
      <c r="BE35" s="17">
        <f t="shared" si="11"/>
        <v>29293767.27</v>
      </c>
      <c r="BF35" s="17">
        <f t="shared" si="12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12126</v>
      </c>
      <c r="BV35" s="17">
        <v>29293767.27</v>
      </c>
      <c r="BW35" s="17">
        <f t="shared" si="13"/>
        <v>29134727.27</v>
      </c>
      <c r="BX35" s="17">
        <f t="shared" si="14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28275</v>
      </c>
      <c r="CN35" s="17">
        <v>29134727.27</v>
      </c>
      <c r="CO35" s="36"/>
    </row>
    <row r="36" spans="1:93" ht="45" x14ac:dyDescent="0.25">
      <c r="A36" s="26">
        <f t="shared" si="15"/>
        <v>25</v>
      </c>
      <c r="B36" s="28" t="s">
        <v>27</v>
      </c>
      <c r="C36" s="17">
        <f t="shared" si="3"/>
        <v>6693324.25</v>
      </c>
      <c r="D36" s="17">
        <f t="shared" si="4"/>
        <v>1538890.44</v>
      </c>
      <c r="E36" s="18">
        <f t="shared" si="17"/>
        <v>3833</v>
      </c>
      <c r="F36" s="17">
        <f t="shared" si="17"/>
        <v>719262.66</v>
      </c>
      <c r="G36" s="18">
        <f t="shared" si="17"/>
        <v>20</v>
      </c>
      <c r="H36" s="17">
        <f t="shared" si="17"/>
        <v>9510.51</v>
      </c>
      <c r="I36" s="18">
        <f t="shared" si="17"/>
        <v>1748</v>
      </c>
      <c r="J36" s="17">
        <f t="shared" si="17"/>
        <v>810117.27</v>
      </c>
      <c r="K36" s="18">
        <f t="shared" si="17"/>
        <v>48</v>
      </c>
      <c r="L36" s="17">
        <f t="shared" si="17"/>
        <v>357946.42</v>
      </c>
      <c r="M36" s="18">
        <f t="shared" si="17"/>
        <v>326</v>
      </c>
      <c r="N36" s="17">
        <f t="shared" si="17"/>
        <v>4796487.3899999997</v>
      </c>
      <c r="O36" s="18">
        <f t="shared" si="17"/>
        <v>0</v>
      </c>
      <c r="P36" s="17">
        <f t="shared" si="17"/>
        <v>0</v>
      </c>
      <c r="Q36" s="18">
        <f t="shared" si="17"/>
        <v>0</v>
      </c>
      <c r="R36" s="17">
        <f t="shared" si="17"/>
        <v>0</v>
      </c>
      <c r="S36" s="18">
        <f t="shared" si="17"/>
        <v>0</v>
      </c>
      <c r="T36" s="17">
        <f t="shared" si="16"/>
        <v>0</v>
      </c>
      <c r="U36" s="17">
        <f t="shared" si="6"/>
        <v>1564021.64</v>
      </c>
      <c r="V36" s="17">
        <f t="shared" si="7"/>
        <v>369209.59999999998</v>
      </c>
      <c r="W36" s="18">
        <v>990</v>
      </c>
      <c r="X36" s="17">
        <v>186312.11</v>
      </c>
      <c r="Y36" s="18">
        <v>4</v>
      </c>
      <c r="Z36" s="17">
        <v>1931.89</v>
      </c>
      <c r="AA36" s="18">
        <v>392</v>
      </c>
      <c r="AB36" s="17">
        <v>180965.6</v>
      </c>
      <c r="AC36" s="18">
        <v>10</v>
      </c>
      <c r="AD36" s="17">
        <v>73677.66</v>
      </c>
      <c r="AE36" s="18">
        <v>76</v>
      </c>
      <c r="AF36" s="17">
        <v>1121134.3799999999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9"/>
        <v>1600846.05</v>
      </c>
      <c r="AN36" s="17">
        <f t="shared" si="10"/>
        <v>370425.25</v>
      </c>
      <c r="AO36" s="18">
        <v>991</v>
      </c>
      <c r="AP36" s="17">
        <v>186302.94</v>
      </c>
      <c r="AQ36" s="18">
        <v>4</v>
      </c>
      <c r="AR36" s="17">
        <v>1931.89</v>
      </c>
      <c r="AS36" s="18">
        <v>394</v>
      </c>
      <c r="AT36" s="17">
        <v>182190.42</v>
      </c>
      <c r="AU36" s="18">
        <v>11</v>
      </c>
      <c r="AV36" s="17">
        <v>81786.679999999993</v>
      </c>
      <c r="AW36" s="18">
        <v>78</v>
      </c>
      <c r="AX36" s="17">
        <v>1148634.1200000001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11"/>
        <v>1775727.35</v>
      </c>
      <c r="BF36" s="17">
        <f t="shared" si="12"/>
        <v>415152.01</v>
      </c>
      <c r="BG36" s="18">
        <v>1008</v>
      </c>
      <c r="BH36" s="17">
        <v>188679.58</v>
      </c>
      <c r="BI36" s="18">
        <v>6</v>
      </c>
      <c r="BJ36" s="17">
        <v>2892.23</v>
      </c>
      <c r="BK36" s="18">
        <v>481</v>
      </c>
      <c r="BL36" s="17">
        <v>223580.2</v>
      </c>
      <c r="BM36" s="18">
        <v>13</v>
      </c>
      <c r="BN36" s="17">
        <v>96076.32</v>
      </c>
      <c r="BO36" s="18">
        <v>86</v>
      </c>
      <c r="BP36" s="17">
        <v>1264499.02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13"/>
        <v>1752729.21</v>
      </c>
      <c r="BX36" s="17">
        <f t="shared" si="14"/>
        <v>384103.58</v>
      </c>
      <c r="BY36" s="18">
        <v>844</v>
      </c>
      <c r="BZ36" s="17">
        <v>157968.03</v>
      </c>
      <c r="CA36" s="18">
        <v>6</v>
      </c>
      <c r="CB36" s="17">
        <v>2754.5</v>
      </c>
      <c r="CC36" s="18">
        <v>481</v>
      </c>
      <c r="CD36" s="17">
        <v>223381.05</v>
      </c>
      <c r="CE36" s="18">
        <v>14</v>
      </c>
      <c r="CF36" s="17">
        <v>106405.75999999999</v>
      </c>
      <c r="CG36" s="18">
        <v>86</v>
      </c>
      <c r="CH36" s="17">
        <v>1262219.8700000001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6"/>
    </row>
    <row r="37" spans="1:93" x14ac:dyDescent="0.25">
      <c r="A37" s="26">
        <f t="shared" si="15"/>
        <v>26</v>
      </c>
      <c r="B37" s="28" t="s">
        <v>28</v>
      </c>
      <c r="C37" s="17">
        <f t="shared" si="3"/>
        <v>15492983.310000001</v>
      </c>
      <c r="D37" s="17">
        <f t="shared" si="4"/>
        <v>0</v>
      </c>
      <c r="E37" s="18">
        <f t="shared" si="17"/>
        <v>0</v>
      </c>
      <c r="F37" s="17">
        <f t="shared" si="17"/>
        <v>0</v>
      </c>
      <c r="G37" s="18">
        <f t="shared" si="17"/>
        <v>0</v>
      </c>
      <c r="H37" s="17">
        <f t="shared" si="17"/>
        <v>0</v>
      </c>
      <c r="I37" s="18">
        <f t="shared" si="17"/>
        <v>0</v>
      </c>
      <c r="J37" s="17">
        <f t="shared" si="17"/>
        <v>0</v>
      </c>
      <c r="K37" s="18">
        <f t="shared" si="17"/>
        <v>213</v>
      </c>
      <c r="L37" s="17">
        <f t="shared" si="17"/>
        <v>8402058.3499999996</v>
      </c>
      <c r="M37" s="18">
        <f t="shared" si="17"/>
        <v>102</v>
      </c>
      <c r="N37" s="17">
        <f t="shared" si="17"/>
        <v>7090924.96</v>
      </c>
      <c r="O37" s="18">
        <f t="shared" si="17"/>
        <v>0</v>
      </c>
      <c r="P37" s="17">
        <f t="shared" si="17"/>
        <v>0</v>
      </c>
      <c r="Q37" s="18">
        <f t="shared" si="17"/>
        <v>97</v>
      </c>
      <c r="R37" s="17">
        <f t="shared" si="17"/>
        <v>6821733.0700000003</v>
      </c>
      <c r="S37" s="18">
        <f t="shared" si="17"/>
        <v>0</v>
      </c>
      <c r="T37" s="17">
        <f t="shared" si="16"/>
        <v>0</v>
      </c>
      <c r="U37" s="17">
        <f t="shared" si="6"/>
        <v>4300081.43</v>
      </c>
      <c r="V37" s="17">
        <f t="shared" si="7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74</v>
      </c>
      <c r="AD37" s="17">
        <v>2383350.27</v>
      </c>
      <c r="AE37" s="18">
        <v>28</v>
      </c>
      <c r="AF37" s="17">
        <v>1916731.16</v>
      </c>
      <c r="AG37" s="18">
        <v>0</v>
      </c>
      <c r="AH37" s="17">
        <v>0</v>
      </c>
      <c r="AI37" s="18">
        <v>28</v>
      </c>
      <c r="AJ37" s="17">
        <v>1916731.16</v>
      </c>
      <c r="AK37" s="18">
        <v>0</v>
      </c>
      <c r="AL37" s="17">
        <v>0</v>
      </c>
      <c r="AM37" s="17">
        <f t="shared" si="9"/>
        <v>5102196.2699999996</v>
      </c>
      <c r="AN37" s="17">
        <f t="shared" si="10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57</v>
      </c>
      <c r="AV37" s="17">
        <v>2727478.05</v>
      </c>
      <c r="AW37" s="18">
        <v>34</v>
      </c>
      <c r="AX37" s="17">
        <v>2374718.2200000002</v>
      </c>
      <c r="AY37" s="18">
        <v>0</v>
      </c>
      <c r="AZ37" s="17">
        <v>0</v>
      </c>
      <c r="BA37" s="18">
        <v>33</v>
      </c>
      <c r="BB37" s="17">
        <v>2320879.84</v>
      </c>
      <c r="BC37" s="18">
        <v>0</v>
      </c>
      <c r="BD37" s="17">
        <v>0</v>
      </c>
      <c r="BE37" s="17">
        <f t="shared" si="11"/>
        <v>4098617.38</v>
      </c>
      <c r="BF37" s="17">
        <f t="shared" si="12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58</v>
      </c>
      <c r="BN37" s="17">
        <v>2325123.9300000002</v>
      </c>
      <c r="BO37" s="18">
        <v>24</v>
      </c>
      <c r="BP37" s="17">
        <v>1773493.45</v>
      </c>
      <c r="BQ37" s="18">
        <v>0</v>
      </c>
      <c r="BR37" s="17">
        <v>0</v>
      </c>
      <c r="BS37" s="18">
        <v>23</v>
      </c>
      <c r="BT37" s="17">
        <v>1719655.07</v>
      </c>
      <c r="BU37" s="18">
        <v>0</v>
      </c>
      <c r="BV37" s="17">
        <v>0</v>
      </c>
      <c r="BW37" s="17">
        <f t="shared" si="13"/>
        <v>1992088.23</v>
      </c>
      <c r="BX37" s="17">
        <f t="shared" si="14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24</v>
      </c>
      <c r="CF37" s="17">
        <v>966106.1</v>
      </c>
      <c r="CG37" s="18">
        <v>16</v>
      </c>
      <c r="CH37" s="17">
        <v>1025982.13</v>
      </c>
      <c r="CI37" s="18">
        <v>0</v>
      </c>
      <c r="CJ37" s="17">
        <v>0</v>
      </c>
      <c r="CK37" s="18">
        <v>13</v>
      </c>
      <c r="CL37" s="17">
        <v>864467</v>
      </c>
      <c r="CM37" s="18">
        <v>0</v>
      </c>
      <c r="CN37" s="17">
        <v>0</v>
      </c>
      <c r="CO37" s="36"/>
    </row>
    <row r="38" spans="1:93" x14ac:dyDescent="0.25">
      <c r="A38" s="26">
        <f t="shared" si="15"/>
        <v>27</v>
      </c>
      <c r="B38" s="28" t="s">
        <v>154</v>
      </c>
      <c r="C38" s="17">
        <f t="shared" si="3"/>
        <v>11059787.92</v>
      </c>
      <c r="D38" s="17">
        <f t="shared" si="4"/>
        <v>0</v>
      </c>
      <c r="E38" s="18">
        <f t="shared" si="17"/>
        <v>0</v>
      </c>
      <c r="F38" s="17">
        <f t="shared" si="17"/>
        <v>0</v>
      </c>
      <c r="G38" s="18">
        <f t="shared" si="17"/>
        <v>0</v>
      </c>
      <c r="H38" s="17">
        <f t="shared" si="17"/>
        <v>0</v>
      </c>
      <c r="I38" s="18">
        <f t="shared" si="17"/>
        <v>0</v>
      </c>
      <c r="J38" s="17">
        <f t="shared" si="17"/>
        <v>0</v>
      </c>
      <c r="K38" s="18">
        <f t="shared" si="17"/>
        <v>116</v>
      </c>
      <c r="L38" s="17">
        <f t="shared" si="17"/>
        <v>11059787.92</v>
      </c>
      <c r="M38" s="18">
        <f t="shared" si="17"/>
        <v>0</v>
      </c>
      <c r="N38" s="17">
        <f t="shared" si="17"/>
        <v>0</v>
      </c>
      <c r="O38" s="18">
        <f t="shared" si="17"/>
        <v>0</v>
      </c>
      <c r="P38" s="17">
        <f t="shared" si="17"/>
        <v>0</v>
      </c>
      <c r="Q38" s="18">
        <f t="shared" si="17"/>
        <v>0</v>
      </c>
      <c r="R38" s="17">
        <f t="shared" si="17"/>
        <v>0</v>
      </c>
      <c r="S38" s="18">
        <f t="shared" si="17"/>
        <v>0</v>
      </c>
      <c r="T38" s="17">
        <f t="shared" si="16"/>
        <v>0</v>
      </c>
      <c r="U38" s="17">
        <f t="shared" si="6"/>
        <v>3499626.18</v>
      </c>
      <c r="V38" s="17">
        <f t="shared" si="7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37</v>
      </c>
      <c r="AD38" s="17">
        <v>3499626.18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9"/>
        <v>4022409.94</v>
      </c>
      <c r="AN38" s="17">
        <f t="shared" si="10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44</v>
      </c>
      <c r="AV38" s="17">
        <v>4022409.94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11"/>
        <v>2824385.81</v>
      </c>
      <c r="BF38" s="17">
        <f t="shared" si="12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28</v>
      </c>
      <c r="BN38" s="17">
        <v>2824385.81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13"/>
        <v>713365.99</v>
      </c>
      <c r="BX38" s="17">
        <f t="shared" si="14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7</v>
      </c>
      <c r="CF38" s="17">
        <v>713365.99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6"/>
    </row>
    <row r="39" spans="1:93" x14ac:dyDescent="0.25">
      <c r="A39" s="26">
        <f t="shared" si="15"/>
        <v>28</v>
      </c>
      <c r="B39" s="28" t="s">
        <v>29</v>
      </c>
      <c r="C39" s="17">
        <f t="shared" si="3"/>
        <v>5222448.17</v>
      </c>
      <c r="D39" s="17">
        <f t="shared" si="4"/>
        <v>0</v>
      </c>
      <c r="E39" s="18">
        <f t="shared" si="17"/>
        <v>0</v>
      </c>
      <c r="F39" s="17">
        <f t="shared" si="17"/>
        <v>0</v>
      </c>
      <c r="G39" s="18">
        <f t="shared" si="17"/>
        <v>0</v>
      </c>
      <c r="H39" s="17">
        <f t="shared" si="17"/>
        <v>0</v>
      </c>
      <c r="I39" s="18">
        <f t="shared" si="17"/>
        <v>0</v>
      </c>
      <c r="J39" s="17">
        <f t="shared" si="17"/>
        <v>0</v>
      </c>
      <c r="K39" s="18">
        <f t="shared" si="17"/>
        <v>85</v>
      </c>
      <c r="L39" s="17">
        <f t="shared" si="17"/>
        <v>5222448.17</v>
      </c>
      <c r="M39" s="18">
        <f t="shared" si="17"/>
        <v>0</v>
      </c>
      <c r="N39" s="17">
        <f t="shared" si="17"/>
        <v>0</v>
      </c>
      <c r="O39" s="18">
        <f t="shared" si="17"/>
        <v>0</v>
      </c>
      <c r="P39" s="17">
        <f t="shared" si="17"/>
        <v>0</v>
      </c>
      <c r="Q39" s="18">
        <f t="shared" si="17"/>
        <v>0</v>
      </c>
      <c r="R39" s="17">
        <f t="shared" si="17"/>
        <v>0</v>
      </c>
      <c r="S39" s="18">
        <f t="shared" si="17"/>
        <v>0</v>
      </c>
      <c r="T39" s="17">
        <f t="shared" si="16"/>
        <v>0</v>
      </c>
      <c r="U39" s="17">
        <f t="shared" si="6"/>
        <v>1483407.11</v>
      </c>
      <c r="V39" s="17">
        <f t="shared" si="7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16</v>
      </c>
      <c r="AD39" s="17">
        <v>1483407.11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9"/>
        <v>1953254.08</v>
      </c>
      <c r="AN39" s="17">
        <f t="shared" si="10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21</v>
      </c>
      <c r="AV39" s="17">
        <v>1953254.08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11"/>
        <v>1537839.25</v>
      </c>
      <c r="BF39" s="17">
        <f t="shared" si="12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45</v>
      </c>
      <c r="BN39" s="17">
        <v>1537839.25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13"/>
        <v>247947.73</v>
      </c>
      <c r="BX39" s="17">
        <f t="shared" si="14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3</v>
      </c>
      <c r="CF39" s="17">
        <v>247947.73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6"/>
    </row>
    <row r="40" spans="1:93" x14ac:dyDescent="0.25">
      <c r="A40" s="26">
        <f t="shared" si="15"/>
        <v>29</v>
      </c>
      <c r="B40" s="28" t="s">
        <v>155</v>
      </c>
      <c r="C40" s="17">
        <f t="shared" si="3"/>
        <v>4910928.4800000004</v>
      </c>
      <c r="D40" s="17">
        <f t="shared" si="4"/>
        <v>4910928.4800000004</v>
      </c>
      <c r="E40" s="18">
        <f t="shared" si="17"/>
        <v>0</v>
      </c>
      <c r="F40" s="17">
        <f t="shared" si="17"/>
        <v>0</v>
      </c>
      <c r="G40" s="18">
        <f t="shared" si="17"/>
        <v>0</v>
      </c>
      <c r="H40" s="17">
        <f t="shared" si="17"/>
        <v>0</v>
      </c>
      <c r="I40" s="18">
        <f t="shared" si="17"/>
        <v>0</v>
      </c>
      <c r="J40" s="17">
        <f t="shared" si="17"/>
        <v>4910928.4800000004</v>
      </c>
      <c r="K40" s="18">
        <f t="shared" si="17"/>
        <v>0</v>
      </c>
      <c r="L40" s="17">
        <f t="shared" si="17"/>
        <v>0</v>
      </c>
      <c r="M40" s="18">
        <f t="shared" si="17"/>
        <v>0</v>
      </c>
      <c r="N40" s="17">
        <f t="shared" si="17"/>
        <v>0</v>
      </c>
      <c r="O40" s="18">
        <f t="shared" si="17"/>
        <v>0</v>
      </c>
      <c r="P40" s="17">
        <f t="shared" si="17"/>
        <v>0</v>
      </c>
      <c r="Q40" s="18">
        <f t="shared" si="17"/>
        <v>0</v>
      </c>
      <c r="R40" s="17">
        <f t="shared" si="17"/>
        <v>0</v>
      </c>
      <c r="S40" s="18">
        <f t="shared" si="17"/>
        <v>0</v>
      </c>
      <c r="T40" s="17">
        <f t="shared" si="16"/>
        <v>0</v>
      </c>
      <c r="U40" s="17">
        <f t="shared" si="6"/>
        <v>2392223.13</v>
      </c>
      <c r="V40" s="17">
        <f t="shared" si="7"/>
        <v>2392223.13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2392223.13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9"/>
        <v>2518705.35</v>
      </c>
      <c r="AN40" s="17">
        <f t="shared" si="10"/>
        <v>2518705.35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2518705.35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11"/>
        <v>0</v>
      </c>
      <c r="BF40" s="17">
        <f t="shared" si="12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13"/>
        <v>0</v>
      </c>
      <c r="BX40" s="17">
        <f t="shared" si="14"/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6"/>
    </row>
    <row r="41" spans="1:93" x14ac:dyDescent="0.25">
      <c r="A41" s="26">
        <f t="shared" si="15"/>
        <v>30</v>
      </c>
      <c r="B41" s="28" t="s">
        <v>30</v>
      </c>
      <c r="C41" s="17">
        <f t="shared" si="3"/>
        <v>5423710.4800000004</v>
      </c>
      <c r="D41" s="17">
        <f t="shared" si="4"/>
        <v>5423710.4800000004</v>
      </c>
      <c r="E41" s="18">
        <f t="shared" si="17"/>
        <v>0</v>
      </c>
      <c r="F41" s="17">
        <f t="shared" si="17"/>
        <v>0</v>
      </c>
      <c r="G41" s="18">
        <f t="shared" si="17"/>
        <v>0</v>
      </c>
      <c r="H41" s="17">
        <f t="shared" si="17"/>
        <v>0</v>
      </c>
      <c r="I41" s="18">
        <f t="shared" si="17"/>
        <v>0</v>
      </c>
      <c r="J41" s="17">
        <f t="shared" si="17"/>
        <v>5423710.4800000004</v>
      </c>
      <c r="K41" s="18">
        <f t="shared" si="17"/>
        <v>0</v>
      </c>
      <c r="L41" s="17">
        <f t="shared" si="17"/>
        <v>0</v>
      </c>
      <c r="M41" s="18">
        <f t="shared" si="17"/>
        <v>0</v>
      </c>
      <c r="N41" s="17">
        <f t="shared" si="17"/>
        <v>0</v>
      </c>
      <c r="O41" s="18">
        <f t="shared" si="17"/>
        <v>0</v>
      </c>
      <c r="P41" s="17">
        <f t="shared" si="17"/>
        <v>0</v>
      </c>
      <c r="Q41" s="18">
        <f t="shared" si="17"/>
        <v>0</v>
      </c>
      <c r="R41" s="17">
        <f t="shared" si="17"/>
        <v>0</v>
      </c>
      <c r="S41" s="18">
        <f t="shared" si="17"/>
        <v>0</v>
      </c>
      <c r="T41" s="17">
        <f t="shared" si="16"/>
        <v>0</v>
      </c>
      <c r="U41" s="17">
        <f t="shared" si="6"/>
        <v>1869320</v>
      </c>
      <c r="V41" s="17">
        <f t="shared" si="7"/>
        <v>1869320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1869320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9"/>
        <v>3554390.48</v>
      </c>
      <c r="AN41" s="17">
        <f t="shared" si="10"/>
        <v>3554390.48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3554390.48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11"/>
        <v>0</v>
      </c>
      <c r="BF41" s="17">
        <f t="shared" si="12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13"/>
        <v>0</v>
      </c>
      <c r="BX41" s="17">
        <f t="shared" si="14"/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6"/>
    </row>
    <row r="42" spans="1:93" x14ac:dyDescent="0.25">
      <c r="A42" s="26">
        <f t="shared" si="15"/>
        <v>31</v>
      </c>
      <c r="B42" s="28" t="s">
        <v>31</v>
      </c>
      <c r="C42" s="17">
        <f t="shared" si="3"/>
        <v>146134557.22</v>
      </c>
      <c r="D42" s="17">
        <f t="shared" si="4"/>
        <v>146134557.22</v>
      </c>
      <c r="E42" s="18">
        <f t="shared" si="17"/>
        <v>163</v>
      </c>
      <c r="F42" s="17">
        <f t="shared" si="17"/>
        <v>39168.9</v>
      </c>
      <c r="G42" s="18">
        <f t="shared" si="17"/>
        <v>0</v>
      </c>
      <c r="H42" s="17">
        <f t="shared" si="17"/>
        <v>0</v>
      </c>
      <c r="I42" s="18">
        <f t="shared" si="17"/>
        <v>1808</v>
      </c>
      <c r="J42" s="17">
        <f t="shared" si="17"/>
        <v>146095388.31999999</v>
      </c>
      <c r="K42" s="18">
        <f t="shared" si="17"/>
        <v>0</v>
      </c>
      <c r="L42" s="17">
        <f t="shared" si="17"/>
        <v>0</v>
      </c>
      <c r="M42" s="18">
        <f t="shared" si="17"/>
        <v>0</v>
      </c>
      <c r="N42" s="17">
        <f t="shared" si="17"/>
        <v>0</v>
      </c>
      <c r="O42" s="18">
        <f t="shared" si="17"/>
        <v>0</v>
      </c>
      <c r="P42" s="17">
        <f t="shared" si="17"/>
        <v>0</v>
      </c>
      <c r="Q42" s="18">
        <f t="shared" si="17"/>
        <v>0</v>
      </c>
      <c r="R42" s="17">
        <f t="shared" si="17"/>
        <v>0</v>
      </c>
      <c r="S42" s="18">
        <f t="shared" si="17"/>
        <v>0</v>
      </c>
      <c r="T42" s="17">
        <f t="shared" si="16"/>
        <v>0</v>
      </c>
      <c r="U42" s="17">
        <f t="shared" si="6"/>
        <v>32794701.600000001</v>
      </c>
      <c r="V42" s="17">
        <f t="shared" si="7"/>
        <v>32794701.600000001</v>
      </c>
      <c r="W42" s="18">
        <v>32</v>
      </c>
      <c r="X42" s="17">
        <v>7689.6</v>
      </c>
      <c r="Y42" s="18">
        <v>0</v>
      </c>
      <c r="Z42" s="17">
        <v>0</v>
      </c>
      <c r="AA42" s="18">
        <v>428</v>
      </c>
      <c r="AB42" s="17">
        <v>32787012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9"/>
        <v>36478226.299999997</v>
      </c>
      <c r="AN42" s="17">
        <f t="shared" si="10"/>
        <v>36478226.299999997</v>
      </c>
      <c r="AO42" s="18">
        <v>51</v>
      </c>
      <c r="AP42" s="17">
        <v>12255.3</v>
      </c>
      <c r="AQ42" s="18">
        <v>0</v>
      </c>
      <c r="AR42" s="17">
        <v>0</v>
      </c>
      <c r="AS42" s="18">
        <v>461</v>
      </c>
      <c r="AT42" s="17">
        <v>36465971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11"/>
        <v>37264020.799999997</v>
      </c>
      <c r="BF42" s="17">
        <f t="shared" si="12"/>
        <v>37264020.799999997</v>
      </c>
      <c r="BG42" s="18">
        <v>36</v>
      </c>
      <c r="BH42" s="17">
        <v>8650.7999999999993</v>
      </c>
      <c r="BI42" s="18">
        <v>0</v>
      </c>
      <c r="BJ42" s="17">
        <v>0</v>
      </c>
      <c r="BK42" s="18">
        <v>467</v>
      </c>
      <c r="BL42" s="17">
        <v>37255370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13"/>
        <v>39597608.520000003</v>
      </c>
      <c r="BX42" s="17">
        <f t="shared" si="14"/>
        <v>39597608.520000003</v>
      </c>
      <c r="BY42" s="18">
        <v>44</v>
      </c>
      <c r="BZ42" s="17">
        <v>10573.2</v>
      </c>
      <c r="CA42" s="18">
        <v>0</v>
      </c>
      <c r="CB42" s="17">
        <v>0</v>
      </c>
      <c r="CC42" s="18">
        <v>452</v>
      </c>
      <c r="CD42" s="17">
        <v>39587035.32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6"/>
    </row>
    <row r="43" spans="1:93" x14ac:dyDescent="0.25">
      <c r="A43" s="26">
        <f t="shared" si="15"/>
        <v>32</v>
      </c>
      <c r="B43" s="28" t="s">
        <v>32</v>
      </c>
      <c r="C43" s="17">
        <f t="shared" si="3"/>
        <v>822154.32</v>
      </c>
      <c r="D43" s="17">
        <f t="shared" si="4"/>
        <v>822154.32</v>
      </c>
      <c r="E43" s="18">
        <f t="shared" si="17"/>
        <v>0</v>
      </c>
      <c r="F43" s="17">
        <f t="shared" si="17"/>
        <v>0</v>
      </c>
      <c r="G43" s="18">
        <f t="shared" si="17"/>
        <v>0</v>
      </c>
      <c r="H43" s="17">
        <f t="shared" si="17"/>
        <v>0</v>
      </c>
      <c r="I43" s="18">
        <f t="shared" si="17"/>
        <v>0</v>
      </c>
      <c r="J43" s="17">
        <f t="shared" si="17"/>
        <v>822154.32</v>
      </c>
      <c r="K43" s="18">
        <f t="shared" si="17"/>
        <v>0</v>
      </c>
      <c r="L43" s="17">
        <f t="shared" si="17"/>
        <v>0</v>
      </c>
      <c r="M43" s="18">
        <f t="shared" si="17"/>
        <v>0</v>
      </c>
      <c r="N43" s="17">
        <f t="shared" si="17"/>
        <v>0</v>
      </c>
      <c r="O43" s="18">
        <f t="shared" si="17"/>
        <v>0</v>
      </c>
      <c r="P43" s="17">
        <f t="shared" si="17"/>
        <v>0</v>
      </c>
      <c r="Q43" s="18">
        <f t="shared" si="17"/>
        <v>0</v>
      </c>
      <c r="R43" s="17">
        <f t="shared" si="17"/>
        <v>0</v>
      </c>
      <c r="S43" s="18">
        <f t="shared" si="17"/>
        <v>0</v>
      </c>
      <c r="T43" s="17">
        <f t="shared" si="16"/>
        <v>0</v>
      </c>
      <c r="U43" s="17">
        <f t="shared" si="6"/>
        <v>247471.2</v>
      </c>
      <c r="V43" s="17">
        <f t="shared" si="7"/>
        <v>247471.2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247471.2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9"/>
        <v>357458.4</v>
      </c>
      <c r="AN43" s="17">
        <f t="shared" si="10"/>
        <v>357458.4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357458.4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11"/>
        <v>208975.68</v>
      </c>
      <c r="BF43" s="17">
        <f t="shared" si="12"/>
        <v>208975.68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208975.68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13"/>
        <v>8249.0400000000009</v>
      </c>
      <c r="BX43" s="17">
        <f t="shared" si="14"/>
        <v>8249.0400000000009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8249.0400000000009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6"/>
    </row>
    <row r="44" spans="1:93" x14ac:dyDescent="0.25">
      <c r="A44" s="26">
        <f t="shared" si="15"/>
        <v>33</v>
      </c>
      <c r="B44" s="28" t="s">
        <v>33</v>
      </c>
      <c r="C44" s="17">
        <f t="shared" si="3"/>
        <v>3072880.72</v>
      </c>
      <c r="D44" s="17">
        <f t="shared" si="4"/>
        <v>0</v>
      </c>
      <c r="E44" s="18">
        <f t="shared" ref="E44:S107" si="18">W44+AO44+BG44+BY44</f>
        <v>0</v>
      </c>
      <c r="F44" s="17">
        <f t="shared" si="18"/>
        <v>0</v>
      </c>
      <c r="G44" s="18">
        <f t="shared" si="18"/>
        <v>0</v>
      </c>
      <c r="H44" s="17">
        <f t="shared" si="18"/>
        <v>0</v>
      </c>
      <c r="I44" s="18">
        <f t="shared" si="18"/>
        <v>0</v>
      </c>
      <c r="J44" s="17">
        <f t="shared" si="18"/>
        <v>0</v>
      </c>
      <c r="K44" s="18">
        <f t="shared" si="18"/>
        <v>118</v>
      </c>
      <c r="L44" s="17">
        <f t="shared" si="18"/>
        <v>3072880.72</v>
      </c>
      <c r="M44" s="18">
        <f t="shared" si="18"/>
        <v>0</v>
      </c>
      <c r="N44" s="17">
        <f t="shared" si="18"/>
        <v>0</v>
      </c>
      <c r="O44" s="18">
        <f t="shared" si="18"/>
        <v>0</v>
      </c>
      <c r="P44" s="17">
        <f t="shared" si="18"/>
        <v>0</v>
      </c>
      <c r="Q44" s="18">
        <f t="shared" si="18"/>
        <v>0</v>
      </c>
      <c r="R44" s="17">
        <f t="shared" si="18"/>
        <v>0</v>
      </c>
      <c r="S44" s="18">
        <f t="shared" si="18"/>
        <v>0</v>
      </c>
      <c r="T44" s="17">
        <f t="shared" si="16"/>
        <v>0</v>
      </c>
      <c r="U44" s="17">
        <f t="shared" si="6"/>
        <v>47580.959999999999</v>
      </c>
      <c r="V44" s="17">
        <f t="shared" si="7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7</v>
      </c>
      <c r="AD44" s="17">
        <v>47580.959999999999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9"/>
        <v>693137.3</v>
      </c>
      <c r="AN44" s="17">
        <f t="shared" si="10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28</v>
      </c>
      <c r="AV44" s="17">
        <v>693137.3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11"/>
        <v>880642.42</v>
      </c>
      <c r="BF44" s="17">
        <f t="shared" si="12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30</v>
      </c>
      <c r="BN44" s="17">
        <v>880642.42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13"/>
        <v>1451520.04</v>
      </c>
      <c r="BX44" s="17">
        <f t="shared" si="14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53</v>
      </c>
      <c r="CF44" s="17">
        <v>1451520.04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6"/>
    </row>
    <row r="45" spans="1:93" ht="30" x14ac:dyDescent="0.25">
      <c r="A45" s="26">
        <f t="shared" si="15"/>
        <v>34</v>
      </c>
      <c r="B45" s="28" t="s">
        <v>134</v>
      </c>
      <c r="C45" s="17">
        <f t="shared" si="3"/>
        <v>6228186.25</v>
      </c>
      <c r="D45" s="17">
        <f t="shared" si="4"/>
        <v>6228186.25</v>
      </c>
      <c r="E45" s="18">
        <f t="shared" si="18"/>
        <v>0</v>
      </c>
      <c r="F45" s="17">
        <f t="shared" si="18"/>
        <v>0</v>
      </c>
      <c r="G45" s="18">
        <f t="shared" si="18"/>
        <v>0</v>
      </c>
      <c r="H45" s="17">
        <f t="shared" si="18"/>
        <v>0</v>
      </c>
      <c r="I45" s="18">
        <f t="shared" si="18"/>
        <v>0</v>
      </c>
      <c r="J45" s="17">
        <f t="shared" si="18"/>
        <v>6228186.25</v>
      </c>
      <c r="K45" s="18">
        <f t="shared" si="18"/>
        <v>0</v>
      </c>
      <c r="L45" s="17">
        <f t="shared" si="18"/>
        <v>0</v>
      </c>
      <c r="M45" s="18">
        <f t="shared" si="18"/>
        <v>0</v>
      </c>
      <c r="N45" s="17">
        <f t="shared" si="18"/>
        <v>0</v>
      </c>
      <c r="O45" s="18">
        <f t="shared" si="18"/>
        <v>0</v>
      </c>
      <c r="P45" s="17">
        <f t="shared" si="18"/>
        <v>0</v>
      </c>
      <c r="Q45" s="18">
        <f t="shared" si="18"/>
        <v>0</v>
      </c>
      <c r="R45" s="17">
        <f t="shared" si="18"/>
        <v>0</v>
      </c>
      <c r="S45" s="18">
        <f t="shared" si="18"/>
        <v>0</v>
      </c>
      <c r="T45" s="17">
        <f t="shared" si="16"/>
        <v>0</v>
      </c>
      <c r="U45" s="17">
        <f t="shared" si="6"/>
        <v>2925001.18</v>
      </c>
      <c r="V45" s="17">
        <f t="shared" si="7"/>
        <v>2925001.18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2925001.18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9"/>
        <v>3303185.07</v>
      </c>
      <c r="AN45" s="17">
        <f t="shared" si="10"/>
        <v>3303185.07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3303185.07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11"/>
        <v>0</v>
      </c>
      <c r="BF45" s="17">
        <f t="shared" si="12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13"/>
        <v>0</v>
      </c>
      <c r="BX45" s="17">
        <f t="shared" si="14"/>
        <v>0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6"/>
    </row>
    <row r="46" spans="1:93" x14ac:dyDescent="0.25">
      <c r="A46" s="26">
        <f t="shared" si="15"/>
        <v>35</v>
      </c>
      <c r="B46" s="28" t="s">
        <v>135</v>
      </c>
      <c r="C46" s="17">
        <f t="shared" si="3"/>
        <v>14140527.24</v>
      </c>
      <c r="D46" s="17">
        <f t="shared" si="4"/>
        <v>0</v>
      </c>
      <c r="E46" s="18">
        <f t="shared" si="18"/>
        <v>0</v>
      </c>
      <c r="F46" s="17">
        <f t="shared" si="18"/>
        <v>0</v>
      </c>
      <c r="G46" s="18">
        <f t="shared" si="18"/>
        <v>0</v>
      </c>
      <c r="H46" s="17">
        <f t="shared" si="18"/>
        <v>0</v>
      </c>
      <c r="I46" s="18">
        <f t="shared" si="18"/>
        <v>0</v>
      </c>
      <c r="J46" s="17">
        <f t="shared" si="18"/>
        <v>0</v>
      </c>
      <c r="K46" s="18">
        <f t="shared" si="18"/>
        <v>571</v>
      </c>
      <c r="L46" s="17">
        <f t="shared" si="18"/>
        <v>14140527.24</v>
      </c>
      <c r="M46" s="18">
        <f t="shared" si="18"/>
        <v>0</v>
      </c>
      <c r="N46" s="17">
        <f t="shared" si="18"/>
        <v>0</v>
      </c>
      <c r="O46" s="18">
        <f t="shared" si="18"/>
        <v>0</v>
      </c>
      <c r="P46" s="17">
        <f t="shared" si="18"/>
        <v>0</v>
      </c>
      <c r="Q46" s="18">
        <f t="shared" si="18"/>
        <v>0</v>
      </c>
      <c r="R46" s="17">
        <f t="shared" si="18"/>
        <v>0</v>
      </c>
      <c r="S46" s="18">
        <f t="shared" si="18"/>
        <v>0</v>
      </c>
      <c r="T46" s="17">
        <f t="shared" si="16"/>
        <v>0</v>
      </c>
      <c r="U46" s="17">
        <f t="shared" si="6"/>
        <v>5040425.88</v>
      </c>
      <c r="V46" s="17">
        <f t="shared" si="7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190</v>
      </c>
      <c r="AD46" s="17">
        <v>5040425.88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9"/>
        <v>4826068.8</v>
      </c>
      <c r="AN46" s="17">
        <f t="shared" si="10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175</v>
      </c>
      <c r="AV46" s="17">
        <v>4826068.8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11"/>
        <v>2410606.7999999998</v>
      </c>
      <c r="BF46" s="17">
        <f t="shared" si="12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111</v>
      </c>
      <c r="BN46" s="17">
        <v>2410606.7999999998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13"/>
        <v>1863425.76</v>
      </c>
      <c r="BX46" s="17">
        <f t="shared" si="14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95</v>
      </c>
      <c r="CF46" s="17">
        <v>1863425.76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6"/>
    </row>
    <row r="47" spans="1:93" x14ac:dyDescent="0.25">
      <c r="A47" s="26">
        <f t="shared" si="15"/>
        <v>36</v>
      </c>
      <c r="B47" s="28" t="s">
        <v>98</v>
      </c>
      <c r="C47" s="17">
        <f t="shared" si="3"/>
        <v>950857.56</v>
      </c>
      <c r="D47" s="17">
        <f t="shared" si="4"/>
        <v>950857.56</v>
      </c>
      <c r="E47" s="18">
        <f t="shared" si="18"/>
        <v>0</v>
      </c>
      <c r="F47" s="17">
        <f t="shared" si="18"/>
        <v>0</v>
      </c>
      <c r="G47" s="18">
        <f t="shared" si="18"/>
        <v>0</v>
      </c>
      <c r="H47" s="17">
        <f t="shared" si="18"/>
        <v>0</v>
      </c>
      <c r="I47" s="18">
        <f t="shared" si="18"/>
        <v>2556</v>
      </c>
      <c r="J47" s="17">
        <f t="shared" si="18"/>
        <v>950857.56</v>
      </c>
      <c r="K47" s="18">
        <f t="shared" si="18"/>
        <v>0</v>
      </c>
      <c r="L47" s="17">
        <f t="shared" si="18"/>
        <v>0</v>
      </c>
      <c r="M47" s="18">
        <f t="shared" si="18"/>
        <v>0</v>
      </c>
      <c r="N47" s="17">
        <f t="shared" si="18"/>
        <v>0</v>
      </c>
      <c r="O47" s="18">
        <f t="shared" si="18"/>
        <v>0</v>
      </c>
      <c r="P47" s="17">
        <f t="shared" si="18"/>
        <v>0</v>
      </c>
      <c r="Q47" s="18">
        <f t="shared" si="18"/>
        <v>0</v>
      </c>
      <c r="R47" s="17">
        <f t="shared" si="18"/>
        <v>0</v>
      </c>
      <c r="S47" s="18">
        <f t="shared" si="18"/>
        <v>0</v>
      </c>
      <c r="T47" s="17">
        <f t="shared" si="16"/>
        <v>0</v>
      </c>
      <c r="U47" s="17">
        <f t="shared" si="6"/>
        <v>239946.45</v>
      </c>
      <c r="V47" s="17">
        <f t="shared" si="7"/>
        <v>239946.45</v>
      </c>
      <c r="W47" s="18">
        <v>0</v>
      </c>
      <c r="X47" s="17">
        <v>0</v>
      </c>
      <c r="Y47" s="18">
        <v>0</v>
      </c>
      <c r="Z47" s="17">
        <v>0</v>
      </c>
      <c r="AA47" s="18">
        <v>645</v>
      </c>
      <c r="AB47" s="17">
        <v>239946.45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9"/>
        <v>317696.53999999998</v>
      </c>
      <c r="AN47" s="17">
        <f t="shared" si="10"/>
        <v>317696.53999999998</v>
      </c>
      <c r="AO47" s="18">
        <v>0</v>
      </c>
      <c r="AP47" s="17">
        <v>0</v>
      </c>
      <c r="AQ47" s="18">
        <v>0</v>
      </c>
      <c r="AR47" s="17">
        <v>0</v>
      </c>
      <c r="AS47" s="18">
        <v>854</v>
      </c>
      <c r="AT47" s="17">
        <v>317696.53999999998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11"/>
        <v>392842.56</v>
      </c>
      <c r="BF47" s="17">
        <f t="shared" si="12"/>
        <v>392842.56</v>
      </c>
      <c r="BG47" s="18">
        <v>0</v>
      </c>
      <c r="BH47" s="17">
        <v>0</v>
      </c>
      <c r="BI47" s="18">
        <v>0</v>
      </c>
      <c r="BJ47" s="17">
        <v>0</v>
      </c>
      <c r="BK47" s="18">
        <v>1056</v>
      </c>
      <c r="BL47" s="17">
        <v>392842.56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13"/>
        <v>372.01</v>
      </c>
      <c r="BX47" s="17">
        <f t="shared" si="14"/>
        <v>372.01</v>
      </c>
      <c r="BY47" s="18">
        <v>0</v>
      </c>
      <c r="BZ47" s="17">
        <v>0</v>
      </c>
      <c r="CA47" s="18">
        <v>0</v>
      </c>
      <c r="CB47" s="17">
        <v>0</v>
      </c>
      <c r="CC47" s="18">
        <v>1</v>
      </c>
      <c r="CD47" s="17">
        <v>372.01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6"/>
    </row>
    <row r="48" spans="1:93" x14ac:dyDescent="0.25">
      <c r="A48" s="26">
        <f t="shared" si="15"/>
        <v>37</v>
      </c>
      <c r="B48" s="28" t="s">
        <v>109</v>
      </c>
      <c r="C48" s="17">
        <f t="shared" si="3"/>
        <v>12926229</v>
      </c>
      <c r="D48" s="17">
        <f t="shared" si="4"/>
        <v>12926229</v>
      </c>
      <c r="E48" s="18">
        <f t="shared" si="18"/>
        <v>0</v>
      </c>
      <c r="F48" s="17">
        <f t="shared" si="18"/>
        <v>0</v>
      </c>
      <c r="G48" s="18">
        <f t="shared" si="18"/>
        <v>0</v>
      </c>
      <c r="H48" s="17">
        <f t="shared" si="18"/>
        <v>0</v>
      </c>
      <c r="I48" s="18">
        <f t="shared" si="18"/>
        <v>147</v>
      </c>
      <c r="J48" s="17">
        <f t="shared" si="18"/>
        <v>12926229</v>
      </c>
      <c r="K48" s="18">
        <f t="shared" si="18"/>
        <v>0</v>
      </c>
      <c r="L48" s="17">
        <f t="shared" si="18"/>
        <v>0</v>
      </c>
      <c r="M48" s="18">
        <f t="shared" si="18"/>
        <v>0</v>
      </c>
      <c r="N48" s="17">
        <f t="shared" si="18"/>
        <v>0</v>
      </c>
      <c r="O48" s="18">
        <f t="shared" si="18"/>
        <v>0</v>
      </c>
      <c r="P48" s="17">
        <f t="shared" si="18"/>
        <v>0</v>
      </c>
      <c r="Q48" s="18">
        <f t="shared" si="18"/>
        <v>0</v>
      </c>
      <c r="R48" s="17">
        <f t="shared" si="18"/>
        <v>0</v>
      </c>
      <c r="S48" s="18">
        <f t="shared" si="18"/>
        <v>0</v>
      </c>
      <c r="T48" s="17">
        <f t="shared" si="16"/>
        <v>0</v>
      </c>
      <c r="U48" s="17">
        <f t="shared" si="6"/>
        <v>2398958</v>
      </c>
      <c r="V48" s="17">
        <f t="shared" si="7"/>
        <v>2398958</v>
      </c>
      <c r="W48" s="18">
        <v>0</v>
      </c>
      <c r="X48" s="17">
        <v>0</v>
      </c>
      <c r="Y48" s="18">
        <v>0</v>
      </c>
      <c r="Z48" s="17">
        <v>0</v>
      </c>
      <c r="AA48" s="18">
        <v>32</v>
      </c>
      <c r="AB48" s="17">
        <v>2398958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9"/>
        <v>2881430</v>
      </c>
      <c r="AN48" s="17">
        <f t="shared" si="10"/>
        <v>2881430</v>
      </c>
      <c r="AO48" s="18">
        <v>0</v>
      </c>
      <c r="AP48" s="17">
        <v>0</v>
      </c>
      <c r="AQ48" s="18">
        <v>0</v>
      </c>
      <c r="AR48" s="17">
        <v>0</v>
      </c>
      <c r="AS48" s="18">
        <v>40</v>
      </c>
      <c r="AT48" s="17">
        <v>2881430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11"/>
        <v>4369052</v>
      </c>
      <c r="BF48" s="17">
        <f t="shared" si="12"/>
        <v>4369052</v>
      </c>
      <c r="BG48" s="18">
        <v>0</v>
      </c>
      <c r="BH48" s="17">
        <v>0</v>
      </c>
      <c r="BI48" s="18">
        <v>0</v>
      </c>
      <c r="BJ48" s="17">
        <v>0</v>
      </c>
      <c r="BK48" s="18">
        <v>51</v>
      </c>
      <c r="BL48" s="17">
        <v>4369052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13"/>
        <v>3276789</v>
      </c>
      <c r="BX48" s="17">
        <f t="shared" si="14"/>
        <v>3276789</v>
      </c>
      <c r="BY48" s="18">
        <v>0</v>
      </c>
      <c r="BZ48" s="17">
        <v>0</v>
      </c>
      <c r="CA48" s="18">
        <v>0</v>
      </c>
      <c r="CB48" s="17">
        <v>0</v>
      </c>
      <c r="CC48" s="18">
        <v>24</v>
      </c>
      <c r="CD48" s="17">
        <v>3276789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6"/>
    </row>
    <row r="49" spans="1:93" x14ac:dyDescent="0.25">
      <c r="A49" s="26"/>
      <c r="B49" s="50" t="s">
        <v>34</v>
      </c>
      <c r="C49" s="17">
        <f t="shared" si="3"/>
        <v>0</v>
      </c>
      <c r="D49" s="17">
        <f t="shared" si="4"/>
        <v>0</v>
      </c>
      <c r="E49" s="18">
        <f t="shared" si="18"/>
        <v>0</v>
      </c>
      <c r="F49" s="17">
        <f t="shared" si="18"/>
        <v>0</v>
      </c>
      <c r="G49" s="18">
        <f t="shared" si="18"/>
        <v>0</v>
      </c>
      <c r="H49" s="17">
        <f t="shared" si="18"/>
        <v>0</v>
      </c>
      <c r="I49" s="18">
        <f t="shared" si="18"/>
        <v>0</v>
      </c>
      <c r="J49" s="17">
        <f t="shared" si="18"/>
        <v>0</v>
      </c>
      <c r="K49" s="18">
        <f t="shared" si="18"/>
        <v>0</v>
      </c>
      <c r="L49" s="17">
        <f t="shared" si="18"/>
        <v>0</v>
      </c>
      <c r="M49" s="18">
        <f t="shared" si="18"/>
        <v>0</v>
      </c>
      <c r="N49" s="17">
        <f t="shared" si="18"/>
        <v>0</v>
      </c>
      <c r="O49" s="18">
        <f t="shared" si="18"/>
        <v>0</v>
      </c>
      <c r="P49" s="17">
        <f t="shared" si="18"/>
        <v>0</v>
      </c>
      <c r="Q49" s="18">
        <f t="shared" si="18"/>
        <v>0</v>
      </c>
      <c r="R49" s="17">
        <f t="shared" si="18"/>
        <v>0</v>
      </c>
      <c r="S49" s="18">
        <f t="shared" si="18"/>
        <v>0</v>
      </c>
      <c r="T49" s="17">
        <f t="shared" si="16"/>
        <v>0</v>
      </c>
      <c r="U49" s="17">
        <f t="shared" si="6"/>
        <v>0</v>
      </c>
      <c r="V49" s="17">
        <f t="shared" si="7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9"/>
        <v>0</v>
      </c>
      <c r="AN49" s="17">
        <f t="shared" si="10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11"/>
        <v>0</v>
      </c>
      <c r="BF49" s="17">
        <f t="shared" si="12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13"/>
        <v>0</v>
      </c>
      <c r="BX49" s="17">
        <f t="shared" si="14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6"/>
    </row>
    <row r="50" spans="1:93" ht="30" x14ac:dyDescent="0.25">
      <c r="A50" s="26">
        <f>A48+1</f>
        <v>38</v>
      </c>
      <c r="B50" s="28" t="s">
        <v>35</v>
      </c>
      <c r="C50" s="17">
        <f t="shared" si="3"/>
        <v>46700236.880000003</v>
      </c>
      <c r="D50" s="17">
        <f t="shared" si="4"/>
        <v>30303369.620000001</v>
      </c>
      <c r="E50" s="18">
        <f t="shared" si="18"/>
        <v>34103</v>
      </c>
      <c r="F50" s="17">
        <f t="shared" si="18"/>
        <v>15047535.529999999</v>
      </c>
      <c r="G50" s="18">
        <f t="shared" si="18"/>
        <v>3041</v>
      </c>
      <c r="H50" s="17">
        <f t="shared" si="18"/>
        <v>1410484.21</v>
      </c>
      <c r="I50" s="18">
        <f t="shared" si="18"/>
        <v>9538</v>
      </c>
      <c r="J50" s="17">
        <f t="shared" si="18"/>
        <v>13845349.880000001</v>
      </c>
      <c r="K50" s="18">
        <f t="shared" si="18"/>
        <v>341</v>
      </c>
      <c r="L50" s="17">
        <f t="shared" si="18"/>
        <v>3808559.4</v>
      </c>
      <c r="M50" s="18">
        <f t="shared" si="18"/>
        <v>305</v>
      </c>
      <c r="N50" s="17">
        <f t="shared" si="18"/>
        <v>6471946.2300000004</v>
      </c>
      <c r="O50" s="18">
        <f t="shared" si="18"/>
        <v>0</v>
      </c>
      <c r="P50" s="17">
        <f t="shared" si="18"/>
        <v>0</v>
      </c>
      <c r="Q50" s="18">
        <f t="shared" si="18"/>
        <v>0</v>
      </c>
      <c r="R50" s="17">
        <f t="shared" si="18"/>
        <v>0</v>
      </c>
      <c r="S50" s="18">
        <f t="shared" si="18"/>
        <v>2766</v>
      </c>
      <c r="T50" s="17">
        <f t="shared" si="16"/>
        <v>6116361.6299999999</v>
      </c>
      <c r="U50" s="17">
        <f t="shared" si="6"/>
        <v>12179113.09</v>
      </c>
      <c r="V50" s="17">
        <f t="shared" si="7"/>
        <v>7942984.0199999996</v>
      </c>
      <c r="W50" s="18">
        <v>7809</v>
      </c>
      <c r="X50" s="17">
        <v>3562998.02</v>
      </c>
      <c r="Y50" s="18">
        <v>760</v>
      </c>
      <c r="Z50" s="17">
        <v>316212.78999999998</v>
      </c>
      <c r="AA50" s="18">
        <v>2385</v>
      </c>
      <c r="AB50" s="17">
        <v>4063773.21</v>
      </c>
      <c r="AC50" s="18">
        <v>85</v>
      </c>
      <c r="AD50" s="17">
        <v>1051924.6000000001</v>
      </c>
      <c r="AE50" s="18">
        <v>77</v>
      </c>
      <c r="AF50" s="17">
        <v>1654527.15</v>
      </c>
      <c r="AG50" s="18">
        <v>0</v>
      </c>
      <c r="AH50" s="17">
        <v>0</v>
      </c>
      <c r="AI50" s="18">
        <v>0</v>
      </c>
      <c r="AJ50" s="17">
        <v>0</v>
      </c>
      <c r="AK50" s="18">
        <v>691</v>
      </c>
      <c r="AL50" s="17">
        <v>1529677.32</v>
      </c>
      <c r="AM50" s="17">
        <f t="shared" si="9"/>
        <v>11216516.880000001</v>
      </c>
      <c r="AN50" s="17">
        <f t="shared" si="10"/>
        <v>7279042.9199999999</v>
      </c>
      <c r="AO50" s="18">
        <v>5259</v>
      </c>
      <c r="AP50" s="17">
        <v>1455555.31</v>
      </c>
      <c r="AQ50" s="18">
        <v>1017</v>
      </c>
      <c r="AR50" s="17">
        <v>459798.81</v>
      </c>
      <c r="AS50" s="18">
        <v>2815</v>
      </c>
      <c r="AT50" s="17">
        <v>5363688.8</v>
      </c>
      <c r="AU50" s="18">
        <v>70</v>
      </c>
      <c r="AV50" s="17">
        <v>871441.21</v>
      </c>
      <c r="AW50" s="18">
        <v>74</v>
      </c>
      <c r="AX50" s="17">
        <v>1598793.24</v>
      </c>
      <c r="AY50" s="18">
        <v>0</v>
      </c>
      <c r="AZ50" s="17">
        <v>0</v>
      </c>
      <c r="BA50" s="18">
        <v>0</v>
      </c>
      <c r="BB50" s="17">
        <v>0</v>
      </c>
      <c r="BC50" s="18">
        <v>826</v>
      </c>
      <c r="BD50" s="17">
        <v>1467239.51</v>
      </c>
      <c r="BE50" s="17">
        <f t="shared" si="11"/>
        <v>11293855.16</v>
      </c>
      <c r="BF50" s="17">
        <f t="shared" si="12"/>
        <v>7228610.8899999997</v>
      </c>
      <c r="BG50" s="18">
        <v>5773</v>
      </c>
      <c r="BH50" s="17">
        <v>5693532.9100000001</v>
      </c>
      <c r="BI50" s="18">
        <v>657</v>
      </c>
      <c r="BJ50" s="17">
        <v>294312.53999999998</v>
      </c>
      <c r="BK50" s="18">
        <v>1979</v>
      </c>
      <c r="BL50" s="17">
        <v>1240765.4399999999</v>
      </c>
      <c r="BM50" s="18">
        <v>83</v>
      </c>
      <c r="BN50" s="17">
        <v>770531.08</v>
      </c>
      <c r="BO50" s="18">
        <v>86</v>
      </c>
      <c r="BP50" s="17">
        <v>1754870.79</v>
      </c>
      <c r="BQ50" s="18">
        <v>0</v>
      </c>
      <c r="BR50" s="17">
        <v>0</v>
      </c>
      <c r="BS50" s="18">
        <v>0</v>
      </c>
      <c r="BT50" s="17">
        <v>0</v>
      </c>
      <c r="BU50" s="18">
        <v>479</v>
      </c>
      <c r="BV50" s="17">
        <v>1539842.4</v>
      </c>
      <c r="BW50" s="17">
        <f t="shared" si="13"/>
        <v>12010751.75</v>
      </c>
      <c r="BX50" s="17">
        <f t="shared" si="14"/>
        <v>7852731.79</v>
      </c>
      <c r="BY50" s="18">
        <v>15262</v>
      </c>
      <c r="BZ50" s="17">
        <v>4335449.29</v>
      </c>
      <c r="CA50" s="18">
        <v>607</v>
      </c>
      <c r="CB50" s="17">
        <v>340160.07</v>
      </c>
      <c r="CC50" s="18">
        <v>2359</v>
      </c>
      <c r="CD50" s="17">
        <v>3177122.43</v>
      </c>
      <c r="CE50" s="18">
        <v>103</v>
      </c>
      <c r="CF50" s="17">
        <v>1114662.51</v>
      </c>
      <c r="CG50" s="18">
        <v>68</v>
      </c>
      <c r="CH50" s="17">
        <v>1463755.05</v>
      </c>
      <c r="CI50" s="18">
        <v>0</v>
      </c>
      <c r="CJ50" s="17">
        <v>0</v>
      </c>
      <c r="CK50" s="18">
        <v>0</v>
      </c>
      <c r="CL50" s="17">
        <v>0</v>
      </c>
      <c r="CM50" s="18">
        <v>770</v>
      </c>
      <c r="CN50" s="17">
        <v>1579602.4</v>
      </c>
      <c r="CO50" s="36"/>
    </row>
    <row r="51" spans="1:93" x14ac:dyDescent="0.25">
      <c r="A51" s="26"/>
      <c r="B51" s="50" t="s">
        <v>36</v>
      </c>
      <c r="C51" s="17">
        <f t="shared" si="3"/>
        <v>0</v>
      </c>
      <c r="D51" s="17">
        <f t="shared" si="4"/>
        <v>0</v>
      </c>
      <c r="E51" s="18">
        <f t="shared" si="18"/>
        <v>0</v>
      </c>
      <c r="F51" s="17">
        <f t="shared" si="18"/>
        <v>0</v>
      </c>
      <c r="G51" s="18">
        <f t="shared" si="18"/>
        <v>0</v>
      </c>
      <c r="H51" s="17">
        <f t="shared" si="18"/>
        <v>0</v>
      </c>
      <c r="I51" s="18">
        <f t="shared" si="18"/>
        <v>0</v>
      </c>
      <c r="J51" s="17">
        <f t="shared" si="18"/>
        <v>0</v>
      </c>
      <c r="K51" s="18">
        <f t="shared" si="18"/>
        <v>0</v>
      </c>
      <c r="L51" s="17">
        <f t="shared" si="18"/>
        <v>0</v>
      </c>
      <c r="M51" s="18">
        <f t="shared" si="18"/>
        <v>0</v>
      </c>
      <c r="N51" s="17">
        <f t="shared" si="18"/>
        <v>0</v>
      </c>
      <c r="O51" s="18">
        <f t="shared" si="18"/>
        <v>0</v>
      </c>
      <c r="P51" s="17">
        <f t="shared" si="18"/>
        <v>0</v>
      </c>
      <c r="Q51" s="18">
        <f t="shared" si="18"/>
        <v>0</v>
      </c>
      <c r="R51" s="17">
        <f t="shared" si="18"/>
        <v>0</v>
      </c>
      <c r="S51" s="18">
        <f t="shared" si="18"/>
        <v>0</v>
      </c>
      <c r="T51" s="17">
        <f t="shared" si="16"/>
        <v>0</v>
      </c>
      <c r="U51" s="17">
        <f t="shared" si="6"/>
        <v>0</v>
      </c>
      <c r="V51" s="17">
        <f t="shared" si="7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9"/>
        <v>0</v>
      </c>
      <c r="AN51" s="17">
        <f t="shared" si="10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11"/>
        <v>0</v>
      </c>
      <c r="BF51" s="17">
        <f t="shared" si="12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13"/>
        <v>0</v>
      </c>
      <c r="BX51" s="17">
        <f t="shared" si="14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6"/>
    </row>
    <row r="52" spans="1:93" x14ac:dyDescent="0.25">
      <c r="A52" s="26">
        <f>A50+1</f>
        <v>39</v>
      </c>
      <c r="B52" s="28" t="s">
        <v>37</v>
      </c>
      <c r="C52" s="17">
        <f t="shared" si="3"/>
        <v>294487081.87</v>
      </c>
      <c r="D52" s="17">
        <f t="shared" si="4"/>
        <v>129577490.15000001</v>
      </c>
      <c r="E52" s="18">
        <f t="shared" si="18"/>
        <v>86614</v>
      </c>
      <c r="F52" s="17">
        <f t="shared" si="18"/>
        <v>48157538.229999997</v>
      </c>
      <c r="G52" s="18">
        <f t="shared" si="18"/>
        <v>9082</v>
      </c>
      <c r="H52" s="17">
        <f t="shared" si="18"/>
        <v>3879711.54</v>
      </c>
      <c r="I52" s="18">
        <f t="shared" si="18"/>
        <v>46248</v>
      </c>
      <c r="J52" s="17">
        <f t="shared" si="18"/>
        <v>77540240.379999995</v>
      </c>
      <c r="K52" s="18">
        <f t="shared" si="18"/>
        <v>2002</v>
      </c>
      <c r="L52" s="17">
        <f t="shared" si="18"/>
        <v>17532562.670000002</v>
      </c>
      <c r="M52" s="18">
        <f t="shared" si="18"/>
        <v>5927</v>
      </c>
      <c r="N52" s="17">
        <f t="shared" si="18"/>
        <v>121919500.97</v>
      </c>
      <c r="O52" s="18">
        <f t="shared" si="18"/>
        <v>0</v>
      </c>
      <c r="P52" s="17">
        <f t="shared" si="18"/>
        <v>0</v>
      </c>
      <c r="Q52" s="18">
        <f t="shared" si="18"/>
        <v>0</v>
      </c>
      <c r="R52" s="17">
        <f t="shared" si="18"/>
        <v>0</v>
      </c>
      <c r="S52" s="18">
        <f t="shared" si="18"/>
        <v>16745</v>
      </c>
      <c r="T52" s="17">
        <f t="shared" si="16"/>
        <v>25457528.079999998</v>
      </c>
      <c r="U52" s="17">
        <f t="shared" si="6"/>
        <v>86188705.730000004</v>
      </c>
      <c r="V52" s="17">
        <f t="shared" si="7"/>
        <v>37559016.229999997</v>
      </c>
      <c r="W52" s="18">
        <v>25198</v>
      </c>
      <c r="X52" s="17">
        <v>13612889.75</v>
      </c>
      <c r="Y52" s="18">
        <v>2266</v>
      </c>
      <c r="Z52" s="17">
        <v>1005884.34</v>
      </c>
      <c r="AA52" s="18">
        <v>11555</v>
      </c>
      <c r="AB52" s="17">
        <v>22940242.140000001</v>
      </c>
      <c r="AC52" s="18">
        <v>308</v>
      </c>
      <c r="AD52" s="17">
        <v>4159758.21</v>
      </c>
      <c r="AE52" s="18">
        <v>1519</v>
      </c>
      <c r="AF52" s="17">
        <v>38023404.219999999</v>
      </c>
      <c r="AG52" s="18">
        <v>0</v>
      </c>
      <c r="AH52" s="17">
        <v>0</v>
      </c>
      <c r="AI52" s="18">
        <v>0</v>
      </c>
      <c r="AJ52" s="17">
        <v>0</v>
      </c>
      <c r="AK52" s="18">
        <v>4187</v>
      </c>
      <c r="AL52" s="17">
        <v>6446527.0700000003</v>
      </c>
      <c r="AM52" s="17">
        <f t="shared" si="9"/>
        <v>70795337</v>
      </c>
      <c r="AN52" s="17">
        <f t="shared" si="10"/>
        <v>23415190.41</v>
      </c>
      <c r="AO52" s="18">
        <v>6822</v>
      </c>
      <c r="AP52" s="17">
        <v>9712889.75</v>
      </c>
      <c r="AQ52" s="18">
        <v>2134</v>
      </c>
      <c r="AR52" s="17">
        <v>922058.52</v>
      </c>
      <c r="AS52" s="18">
        <v>300</v>
      </c>
      <c r="AT52" s="17">
        <v>12780242.140000001</v>
      </c>
      <c r="AU52" s="18">
        <v>278</v>
      </c>
      <c r="AV52" s="17">
        <v>998521.14</v>
      </c>
      <c r="AW52" s="18">
        <v>2219</v>
      </c>
      <c r="AX52" s="17">
        <v>40286098.380000003</v>
      </c>
      <c r="AY52" s="18">
        <v>0</v>
      </c>
      <c r="AZ52" s="17">
        <v>0</v>
      </c>
      <c r="BA52" s="18">
        <v>0</v>
      </c>
      <c r="BB52" s="17">
        <v>0</v>
      </c>
      <c r="BC52" s="18">
        <v>4273</v>
      </c>
      <c r="BD52" s="17">
        <v>6095527.0700000003</v>
      </c>
      <c r="BE52" s="17">
        <f t="shared" si="11"/>
        <v>73235560.170000002</v>
      </c>
      <c r="BF52" s="17">
        <f t="shared" si="12"/>
        <v>33943532.560000002</v>
      </c>
      <c r="BG52" s="18">
        <v>23397</v>
      </c>
      <c r="BH52" s="17">
        <v>12618869</v>
      </c>
      <c r="BI52" s="18">
        <v>2246</v>
      </c>
      <c r="BJ52" s="17">
        <v>955884.34</v>
      </c>
      <c r="BK52" s="18">
        <v>11550</v>
      </c>
      <c r="BL52" s="17">
        <v>20368779.219999999</v>
      </c>
      <c r="BM52" s="18">
        <v>563</v>
      </c>
      <c r="BN52" s="17">
        <v>4306232.84</v>
      </c>
      <c r="BO52" s="18">
        <v>1469</v>
      </c>
      <c r="BP52" s="17">
        <v>28586594.170000002</v>
      </c>
      <c r="BQ52" s="18">
        <v>0</v>
      </c>
      <c r="BR52" s="17">
        <v>0</v>
      </c>
      <c r="BS52" s="18">
        <v>0</v>
      </c>
      <c r="BT52" s="17">
        <v>0</v>
      </c>
      <c r="BU52" s="18">
        <v>4186</v>
      </c>
      <c r="BV52" s="17">
        <v>6399200.5999999996</v>
      </c>
      <c r="BW52" s="17">
        <f t="shared" si="13"/>
        <v>64267478.969999999</v>
      </c>
      <c r="BX52" s="17">
        <f t="shared" si="14"/>
        <v>34659750.950000003</v>
      </c>
      <c r="BY52" s="18">
        <v>31197</v>
      </c>
      <c r="BZ52" s="17">
        <v>12212889.73</v>
      </c>
      <c r="CA52" s="18">
        <v>2436</v>
      </c>
      <c r="CB52" s="17">
        <v>995884.34</v>
      </c>
      <c r="CC52" s="18">
        <v>22843</v>
      </c>
      <c r="CD52" s="17">
        <v>21450976.879999999</v>
      </c>
      <c r="CE52" s="18">
        <v>853</v>
      </c>
      <c r="CF52" s="17">
        <v>8068050.4800000004</v>
      </c>
      <c r="CG52" s="18">
        <v>720</v>
      </c>
      <c r="CH52" s="17">
        <v>15023404.199999999</v>
      </c>
      <c r="CI52" s="18">
        <v>0</v>
      </c>
      <c r="CJ52" s="17">
        <v>0</v>
      </c>
      <c r="CK52" s="18">
        <v>0</v>
      </c>
      <c r="CL52" s="17">
        <v>0</v>
      </c>
      <c r="CM52" s="18">
        <v>4099</v>
      </c>
      <c r="CN52" s="17">
        <v>6516273.3399999999</v>
      </c>
      <c r="CO52" s="36"/>
    </row>
    <row r="53" spans="1:93" ht="30" x14ac:dyDescent="0.25">
      <c r="A53" s="26">
        <f>A52+1</f>
        <v>40</v>
      </c>
      <c r="B53" s="28" t="s">
        <v>38</v>
      </c>
      <c r="C53" s="17">
        <f t="shared" si="3"/>
        <v>69480020.010000005</v>
      </c>
      <c r="D53" s="17">
        <f t="shared" si="4"/>
        <v>40605450.079999998</v>
      </c>
      <c r="E53" s="18">
        <f t="shared" si="18"/>
        <v>55189</v>
      </c>
      <c r="F53" s="17">
        <f t="shared" si="18"/>
        <v>13717695.99</v>
      </c>
      <c r="G53" s="18">
        <f t="shared" si="18"/>
        <v>6601</v>
      </c>
      <c r="H53" s="17">
        <f t="shared" si="18"/>
        <v>2711701.07</v>
      </c>
      <c r="I53" s="18">
        <f t="shared" si="18"/>
        <v>13052</v>
      </c>
      <c r="J53" s="17">
        <f t="shared" si="18"/>
        <v>24176053.02</v>
      </c>
      <c r="K53" s="18">
        <f t="shared" si="18"/>
        <v>305</v>
      </c>
      <c r="L53" s="17">
        <f t="shared" si="18"/>
        <v>2977082.43</v>
      </c>
      <c r="M53" s="18">
        <f t="shared" si="18"/>
        <v>1519</v>
      </c>
      <c r="N53" s="17">
        <f t="shared" si="18"/>
        <v>25897487.5</v>
      </c>
      <c r="O53" s="18">
        <f t="shared" si="18"/>
        <v>0</v>
      </c>
      <c r="P53" s="17">
        <f t="shared" si="18"/>
        <v>0</v>
      </c>
      <c r="Q53" s="18">
        <f t="shared" si="18"/>
        <v>0</v>
      </c>
      <c r="R53" s="17">
        <f t="shared" si="18"/>
        <v>0</v>
      </c>
      <c r="S53" s="18">
        <f t="shared" si="18"/>
        <v>0</v>
      </c>
      <c r="T53" s="17">
        <f t="shared" si="16"/>
        <v>0</v>
      </c>
      <c r="U53" s="17">
        <f t="shared" si="6"/>
        <v>19283846.140000001</v>
      </c>
      <c r="V53" s="17">
        <f t="shared" si="7"/>
        <v>10899051.560000001</v>
      </c>
      <c r="W53" s="18">
        <v>13798</v>
      </c>
      <c r="X53" s="17">
        <v>4268693.1500000004</v>
      </c>
      <c r="Y53" s="18">
        <v>1655</v>
      </c>
      <c r="Z53" s="17">
        <v>677668.59</v>
      </c>
      <c r="AA53" s="18">
        <v>3235</v>
      </c>
      <c r="AB53" s="17">
        <v>5952689.8200000003</v>
      </c>
      <c r="AC53" s="18">
        <v>79</v>
      </c>
      <c r="AD53" s="17">
        <v>767022.12</v>
      </c>
      <c r="AE53" s="18">
        <v>442</v>
      </c>
      <c r="AF53" s="17">
        <v>7617772.46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9"/>
        <v>17946263.870000001</v>
      </c>
      <c r="AN53" s="17">
        <f t="shared" si="10"/>
        <v>10582659.77</v>
      </c>
      <c r="AO53" s="18">
        <v>16166</v>
      </c>
      <c r="AP53" s="17">
        <v>3292195.05</v>
      </c>
      <c r="AQ53" s="18">
        <v>2091</v>
      </c>
      <c r="AR53" s="17">
        <v>861165.51</v>
      </c>
      <c r="AS53" s="18">
        <v>3356</v>
      </c>
      <c r="AT53" s="17">
        <v>6429299.21</v>
      </c>
      <c r="AU53" s="18">
        <v>76</v>
      </c>
      <c r="AV53" s="17">
        <v>722897.01</v>
      </c>
      <c r="AW53" s="18">
        <v>382</v>
      </c>
      <c r="AX53" s="17">
        <v>6640707.0899999999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11"/>
        <v>15587696.609999999</v>
      </c>
      <c r="BF53" s="17">
        <f t="shared" si="12"/>
        <v>8897907.0600000005</v>
      </c>
      <c r="BG53" s="18">
        <v>9280</v>
      </c>
      <c r="BH53" s="17">
        <v>2691797.46</v>
      </c>
      <c r="BI53" s="18">
        <v>1455</v>
      </c>
      <c r="BJ53" s="17">
        <v>598019.55000000005</v>
      </c>
      <c r="BK53" s="18">
        <v>2180</v>
      </c>
      <c r="BL53" s="17">
        <v>5608090.0499999998</v>
      </c>
      <c r="BM53" s="18">
        <v>76</v>
      </c>
      <c r="BN53" s="17">
        <v>747823.9</v>
      </c>
      <c r="BO53" s="18">
        <v>362</v>
      </c>
      <c r="BP53" s="17">
        <v>5941965.6500000004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13"/>
        <v>16662213.390000001</v>
      </c>
      <c r="BX53" s="17">
        <f t="shared" si="14"/>
        <v>10225831.689999999</v>
      </c>
      <c r="BY53" s="18">
        <v>15945</v>
      </c>
      <c r="BZ53" s="17">
        <v>3465010.33</v>
      </c>
      <c r="CA53" s="18">
        <v>1400</v>
      </c>
      <c r="CB53" s="17">
        <v>574847.42000000004</v>
      </c>
      <c r="CC53" s="18">
        <v>4281</v>
      </c>
      <c r="CD53" s="17">
        <v>6185973.9400000004</v>
      </c>
      <c r="CE53" s="18">
        <v>74</v>
      </c>
      <c r="CF53" s="17">
        <v>739339.4</v>
      </c>
      <c r="CG53" s="18">
        <v>333</v>
      </c>
      <c r="CH53" s="17">
        <v>5697042.2999999998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6"/>
    </row>
    <row r="54" spans="1:93" ht="30" x14ac:dyDescent="0.25">
      <c r="A54" s="26">
        <f>A53+1</f>
        <v>41</v>
      </c>
      <c r="B54" s="28" t="s">
        <v>39</v>
      </c>
      <c r="C54" s="17">
        <f t="shared" si="3"/>
        <v>11425386.890000001</v>
      </c>
      <c r="D54" s="17">
        <f t="shared" si="4"/>
        <v>11425386.890000001</v>
      </c>
      <c r="E54" s="18">
        <f t="shared" si="18"/>
        <v>5709</v>
      </c>
      <c r="F54" s="17">
        <f t="shared" si="18"/>
        <v>1741777.51</v>
      </c>
      <c r="G54" s="18">
        <f t="shared" si="18"/>
        <v>1072</v>
      </c>
      <c r="H54" s="17">
        <f t="shared" si="18"/>
        <v>539159.86</v>
      </c>
      <c r="I54" s="18">
        <f t="shared" si="18"/>
        <v>9522</v>
      </c>
      <c r="J54" s="17">
        <f t="shared" si="18"/>
        <v>9144449.5199999996</v>
      </c>
      <c r="K54" s="18">
        <f t="shared" si="18"/>
        <v>0</v>
      </c>
      <c r="L54" s="17">
        <f t="shared" si="18"/>
        <v>0</v>
      </c>
      <c r="M54" s="18">
        <f t="shared" si="18"/>
        <v>0</v>
      </c>
      <c r="N54" s="17">
        <f t="shared" si="18"/>
        <v>0</v>
      </c>
      <c r="O54" s="18">
        <f t="shared" si="18"/>
        <v>0</v>
      </c>
      <c r="P54" s="17">
        <f t="shared" si="18"/>
        <v>0</v>
      </c>
      <c r="Q54" s="18">
        <f t="shared" si="18"/>
        <v>0</v>
      </c>
      <c r="R54" s="17">
        <f t="shared" si="18"/>
        <v>0</v>
      </c>
      <c r="S54" s="18">
        <f t="shared" si="18"/>
        <v>0</v>
      </c>
      <c r="T54" s="17">
        <f t="shared" si="16"/>
        <v>0</v>
      </c>
      <c r="U54" s="17">
        <f t="shared" si="6"/>
        <v>3088267.16</v>
      </c>
      <c r="V54" s="17">
        <f t="shared" si="7"/>
        <v>3088267.16</v>
      </c>
      <c r="W54" s="18">
        <v>1427</v>
      </c>
      <c r="X54" s="17">
        <v>435220.19</v>
      </c>
      <c r="Y54" s="18">
        <v>268</v>
      </c>
      <c r="Z54" s="17">
        <v>169539.96</v>
      </c>
      <c r="AA54" s="18">
        <v>2586</v>
      </c>
      <c r="AB54" s="17">
        <v>2483507.0099999998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9"/>
        <v>3022278.46</v>
      </c>
      <c r="AN54" s="17">
        <f t="shared" si="10"/>
        <v>3022278.46</v>
      </c>
      <c r="AO54" s="18">
        <v>1442</v>
      </c>
      <c r="AP54" s="17">
        <v>440231.49</v>
      </c>
      <c r="AQ54" s="18">
        <v>263</v>
      </c>
      <c r="AR54" s="17">
        <v>98539.96</v>
      </c>
      <c r="AS54" s="18">
        <v>2586</v>
      </c>
      <c r="AT54" s="17">
        <v>2483507.0099999998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11"/>
        <v>5003170.2699999996</v>
      </c>
      <c r="BF54" s="17">
        <f t="shared" si="12"/>
        <v>5003170.2699999996</v>
      </c>
      <c r="BG54" s="18">
        <v>2420</v>
      </c>
      <c r="BH54" s="17">
        <v>738211.3</v>
      </c>
      <c r="BI54" s="18">
        <v>271</v>
      </c>
      <c r="BJ54" s="17">
        <v>135539.97</v>
      </c>
      <c r="BK54" s="18">
        <v>4300</v>
      </c>
      <c r="BL54" s="17">
        <v>4129419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13"/>
        <v>311671</v>
      </c>
      <c r="BX54" s="17">
        <f t="shared" si="14"/>
        <v>311671</v>
      </c>
      <c r="BY54" s="18">
        <v>420</v>
      </c>
      <c r="BZ54" s="17">
        <v>128114.53</v>
      </c>
      <c r="CA54" s="18">
        <v>270</v>
      </c>
      <c r="CB54" s="17">
        <v>135539.97</v>
      </c>
      <c r="CC54" s="18">
        <v>50</v>
      </c>
      <c r="CD54" s="17">
        <v>48016.5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6"/>
    </row>
    <row r="55" spans="1:93" ht="30" x14ac:dyDescent="0.25">
      <c r="A55" s="26">
        <f>1+A54</f>
        <v>42</v>
      </c>
      <c r="B55" s="28" t="s">
        <v>40</v>
      </c>
      <c r="C55" s="17">
        <f t="shared" si="3"/>
        <v>6745820</v>
      </c>
      <c r="D55" s="17">
        <f t="shared" si="4"/>
        <v>4591111.88</v>
      </c>
      <c r="E55" s="18">
        <f t="shared" si="18"/>
        <v>5274</v>
      </c>
      <c r="F55" s="17">
        <f t="shared" si="18"/>
        <v>2322220.41</v>
      </c>
      <c r="G55" s="18">
        <f t="shared" si="18"/>
        <v>144</v>
      </c>
      <c r="H55" s="17">
        <f t="shared" si="18"/>
        <v>65413.1</v>
      </c>
      <c r="I55" s="18">
        <f t="shared" si="18"/>
        <v>2144</v>
      </c>
      <c r="J55" s="17">
        <f t="shared" si="18"/>
        <v>2203478.37</v>
      </c>
      <c r="K55" s="18">
        <f t="shared" si="18"/>
        <v>294</v>
      </c>
      <c r="L55" s="17">
        <f t="shared" si="18"/>
        <v>2154708.12</v>
      </c>
      <c r="M55" s="18">
        <f t="shared" si="18"/>
        <v>0</v>
      </c>
      <c r="N55" s="17">
        <f t="shared" si="18"/>
        <v>0</v>
      </c>
      <c r="O55" s="18">
        <f t="shared" si="18"/>
        <v>0</v>
      </c>
      <c r="P55" s="17">
        <f t="shared" si="18"/>
        <v>0</v>
      </c>
      <c r="Q55" s="18">
        <f t="shared" si="18"/>
        <v>0</v>
      </c>
      <c r="R55" s="17">
        <f t="shared" si="18"/>
        <v>0</v>
      </c>
      <c r="S55" s="18">
        <f t="shared" si="18"/>
        <v>0</v>
      </c>
      <c r="T55" s="17">
        <f t="shared" si="16"/>
        <v>0</v>
      </c>
      <c r="U55" s="17">
        <f t="shared" si="6"/>
        <v>1641441.01</v>
      </c>
      <c r="V55" s="17">
        <f t="shared" si="7"/>
        <v>1121086.98</v>
      </c>
      <c r="W55" s="18">
        <v>1341</v>
      </c>
      <c r="X55" s="17">
        <v>562582</v>
      </c>
      <c r="Y55" s="18">
        <v>36</v>
      </c>
      <c r="Z55" s="17">
        <v>16220.16</v>
      </c>
      <c r="AA55" s="18">
        <v>536</v>
      </c>
      <c r="AB55" s="17">
        <v>542284.81999999995</v>
      </c>
      <c r="AC55" s="18">
        <v>71</v>
      </c>
      <c r="AD55" s="17">
        <v>520354.03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9"/>
        <v>1637273.97</v>
      </c>
      <c r="AN55" s="17">
        <f t="shared" si="10"/>
        <v>1116920.6499999999</v>
      </c>
      <c r="AO55" s="18">
        <v>1284</v>
      </c>
      <c r="AP55" s="17">
        <v>546366.16</v>
      </c>
      <c r="AQ55" s="18">
        <v>36</v>
      </c>
      <c r="AR55" s="17">
        <v>16219.8</v>
      </c>
      <c r="AS55" s="18">
        <v>536</v>
      </c>
      <c r="AT55" s="17">
        <v>554334.68999999994</v>
      </c>
      <c r="AU55" s="18">
        <v>71</v>
      </c>
      <c r="AV55" s="17">
        <v>520353.32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11"/>
        <v>1770654.94</v>
      </c>
      <c r="BF55" s="17">
        <f t="shared" si="12"/>
        <v>1177008.2</v>
      </c>
      <c r="BG55" s="18">
        <v>1220</v>
      </c>
      <c r="BH55" s="17">
        <v>605792</v>
      </c>
      <c r="BI55" s="18">
        <v>36</v>
      </c>
      <c r="BJ55" s="17">
        <v>16785.740000000002</v>
      </c>
      <c r="BK55" s="18">
        <v>536</v>
      </c>
      <c r="BL55" s="17">
        <v>554430.46</v>
      </c>
      <c r="BM55" s="18">
        <v>81</v>
      </c>
      <c r="BN55" s="17">
        <v>593646.74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13"/>
        <v>1696450.08</v>
      </c>
      <c r="BX55" s="17">
        <f t="shared" si="14"/>
        <v>1176096.05</v>
      </c>
      <c r="BY55" s="18">
        <v>1429</v>
      </c>
      <c r="BZ55" s="17">
        <v>607480.25</v>
      </c>
      <c r="CA55" s="18">
        <v>36</v>
      </c>
      <c r="CB55" s="17">
        <v>16187.4</v>
      </c>
      <c r="CC55" s="18">
        <v>536</v>
      </c>
      <c r="CD55" s="17">
        <v>552428.4</v>
      </c>
      <c r="CE55" s="18">
        <v>71</v>
      </c>
      <c r="CF55" s="17">
        <v>520354.03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6"/>
    </row>
    <row r="56" spans="1:93" x14ac:dyDescent="0.25">
      <c r="A56" s="26"/>
      <c r="B56" s="50" t="s">
        <v>41</v>
      </c>
      <c r="C56" s="17">
        <f t="shared" si="3"/>
        <v>0</v>
      </c>
      <c r="D56" s="17">
        <f t="shared" si="4"/>
        <v>0</v>
      </c>
      <c r="E56" s="18">
        <f t="shared" si="18"/>
        <v>0</v>
      </c>
      <c r="F56" s="17">
        <f t="shared" si="18"/>
        <v>0</v>
      </c>
      <c r="G56" s="18">
        <f t="shared" si="18"/>
        <v>0</v>
      </c>
      <c r="H56" s="17">
        <f t="shared" si="18"/>
        <v>0</v>
      </c>
      <c r="I56" s="18">
        <f t="shared" si="18"/>
        <v>0</v>
      </c>
      <c r="J56" s="17">
        <f t="shared" si="18"/>
        <v>0</v>
      </c>
      <c r="K56" s="18">
        <f t="shared" si="18"/>
        <v>0</v>
      </c>
      <c r="L56" s="17">
        <f t="shared" si="18"/>
        <v>0</v>
      </c>
      <c r="M56" s="18">
        <f t="shared" si="18"/>
        <v>0</v>
      </c>
      <c r="N56" s="17">
        <f t="shared" si="18"/>
        <v>0</v>
      </c>
      <c r="O56" s="18">
        <f t="shared" si="18"/>
        <v>0</v>
      </c>
      <c r="P56" s="17">
        <f t="shared" si="18"/>
        <v>0</v>
      </c>
      <c r="Q56" s="18">
        <f t="shared" si="18"/>
        <v>0</v>
      </c>
      <c r="R56" s="17">
        <f t="shared" si="18"/>
        <v>0</v>
      </c>
      <c r="S56" s="18">
        <f t="shared" si="18"/>
        <v>0</v>
      </c>
      <c r="T56" s="17">
        <f t="shared" si="16"/>
        <v>0</v>
      </c>
      <c r="U56" s="17">
        <f t="shared" si="6"/>
        <v>0</v>
      </c>
      <c r="V56" s="17">
        <f t="shared" si="7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9"/>
        <v>0</v>
      </c>
      <c r="AN56" s="17">
        <f t="shared" si="10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11"/>
        <v>0</v>
      </c>
      <c r="BF56" s="17">
        <f t="shared" si="12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13"/>
        <v>0</v>
      </c>
      <c r="BX56" s="17">
        <f t="shared" si="14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6"/>
    </row>
    <row r="57" spans="1:93" x14ac:dyDescent="0.25">
      <c r="A57" s="26">
        <f>1+A55</f>
        <v>43</v>
      </c>
      <c r="B57" s="28" t="s">
        <v>136</v>
      </c>
      <c r="C57" s="17">
        <f t="shared" si="3"/>
        <v>202737387.71000001</v>
      </c>
      <c r="D57" s="17">
        <f t="shared" si="4"/>
        <v>110854344.45999999</v>
      </c>
      <c r="E57" s="18">
        <f t="shared" si="18"/>
        <v>104543</v>
      </c>
      <c r="F57" s="17">
        <f t="shared" si="18"/>
        <v>37436870.969999999</v>
      </c>
      <c r="G57" s="18">
        <f t="shared" si="18"/>
        <v>12127</v>
      </c>
      <c r="H57" s="17">
        <f t="shared" si="18"/>
        <v>5715354.5800000001</v>
      </c>
      <c r="I57" s="18">
        <f t="shared" si="18"/>
        <v>59189</v>
      </c>
      <c r="J57" s="17">
        <f t="shared" si="18"/>
        <v>67702118.909999996</v>
      </c>
      <c r="K57" s="18">
        <f t="shared" si="18"/>
        <v>1660</v>
      </c>
      <c r="L57" s="17">
        <f t="shared" si="18"/>
        <v>19849672.039999999</v>
      </c>
      <c r="M57" s="18">
        <f t="shared" si="18"/>
        <v>4028</v>
      </c>
      <c r="N57" s="17">
        <f t="shared" si="18"/>
        <v>72033371.209999993</v>
      </c>
      <c r="O57" s="18">
        <f t="shared" si="18"/>
        <v>0</v>
      </c>
      <c r="P57" s="17">
        <f t="shared" si="18"/>
        <v>0</v>
      </c>
      <c r="Q57" s="18">
        <f t="shared" si="18"/>
        <v>0</v>
      </c>
      <c r="R57" s="17">
        <f t="shared" si="18"/>
        <v>0</v>
      </c>
      <c r="S57" s="18">
        <f t="shared" si="18"/>
        <v>0</v>
      </c>
      <c r="T57" s="17">
        <f t="shared" si="16"/>
        <v>0</v>
      </c>
      <c r="U57" s="17">
        <f t="shared" si="6"/>
        <v>51708615.060000002</v>
      </c>
      <c r="V57" s="17">
        <f t="shared" si="7"/>
        <v>29071459.84</v>
      </c>
      <c r="W57" s="18">
        <v>25366</v>
      </c>
      <c r="X57" s="17">
        <v>10479988.49</v>
      </c>
      <c r="Y57" s="18">
        <v>3171</v>
      </c>
      <c r="Z57" s="17">
        <v>1452974.38</v>
      </c>
      <c r="AA57" s="18">
        <v>14662</v>
      </c>
      <c r="AB57" s="17">
        <v>17138496.969999999</v>
      </c>
      <c r="AC57" s="18">
        <v>385</v>
      </c>
      <c r="AD57" s="17">
        <v>4980549.8</v>
      </c>
      <c r="AE57" s="18">
        <v>990</v>
      </c>
      <c r="AF57" s="17">
        <v>17656605.420000002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9"/>
        <v>47111060.109999999</v>
      </c>
      <c r="AN57" s="17">
        <f t="shared" si="10"/>
        <v>23096010.670000002</v>
      </c>
      <c r="AO57" s="18">
        <v>19591</v>
      </c>
      <c r="AP57" s="17">
        <v>5091211.53</v>
      </c>
      <c r="AQ57" s="18">
        <v>2476</v>
      </c>
      <c r="AR57" s="17">
        <v>1208836.21</v>
      </c>
      <c r="AS57" s="18">
        <v>12750</v>
      </c>
      <c r="AT57" s="17">
        <v>16795962.93</v>
      </c>
      <c r="AU57" s="18">
        <v>466</v>
      </c>
      <c r="AV57" s="17">
        <v>5886852.3399999999</v>
      </c>
      <c r="AW57" s="18">
        <v>1017</v>
      </c>
      <c r="AX57" s="17">
        <v>18128197.100000001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11"/>
        <v>52416423.939999998</v>
      </c>
      <c r="BF57" s="17">
        <f t="shared" si="12"/>
        <v>29844628.600000001</v>
      </c>
      <c r="BG57" s="18">
        <v>30001</v>
      </c>
      <c r="BH57" s="17">
        <v>11438240.810000001</v>
      </c>
      <c r="BI57" s="18">
        <v>3263</v>
      </c>
      <c r="BJ57" s="17">
        <v>1534515.07</v>
      </c>
      <c r="BK57" s="18">
        <v>16007</v>
      </c>
      <c r="BL57" s="17">
        <v>16871872.719999999</v>
      </c>
      <c r="BM57" s="18">
        <v>405</v>
      </c>
      <c r="BN57" s="17">
        <v>4222905.79</v>
      </c>
      <c r="BO57" s="18">
        <v>1032</v>
      </c>
      <c r="BP57" s="17">
        <v>18348889.550000001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13"/>
        <v>51501288.600000001</v>
      </c>
      <c r="BX57" s="17">
        <f t="shared" si="14"/>
        <v>28842245.350000001</v>
      </c>
      <c r="BY57" s="18">
        <v>29585</v>
      </c>
      <c r="BZ57" s="17">
        <v>10427430.140000001</v>
      </c>
      <c r="CA57" s="18">
        <v>3217</v>
      </c>
      <c r="CB57" s="17">
        <v>1519028.92</v>
      </c>
      <c r="CC57" s="18">
        <v>15770</v>
      </c>
      <c r="CD57" s="17">
        <v>16895786.289999999</v>
      </c>
      <c r="CE57" s="18">
        <v>404</v>
      </c>
      <c r="CF57" s="17">
        <v>4759364.1100000003</v>
      </c>
      <c r="CG57" s="18">
        <v>989</v>
      </c>
      <c r="CH57" s="17">
        <v>17899679.140000001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6"/>
    </row>
    <row r="58" spans="1:93" ht="30" x14ac:dyDescent="0.25">
      <c r="A58" s="26">
        <f>1+A57</f>
        <v>44</v>
      </c>
      <c r="B58" s="28" t="s">
        <v>42</v>
      </c>
      <c r="C58" s="17">
        <f t="shared" si="3"/>
        <v>7278355.0800000001</v>
      </c>
      <c r="D58" s="17">
        <f t="shared" si="4"/>
        <v>7278355.0800000001</v>
      </c>
      <c r="E58" s="18">
        <f t="shared" si="18"/>
        <v>2333</v>
      </c>
      <c r="F58" s="17">
        <f t="shared" si="18"/>
        <v>664952.66</v>
      </c>
      <c r="G58" s="18">
        <f t="shared" si="18"/>
        <v>3359</v>
      </c>
      <c r="H58" s="17">
        <f t="shared" si="18"/>
        <v>1605715.05</v>
      </c>
      <c r="I58" s="18">
        <f t="shared" si="18"/>
        <v>5470</v>
      </c>
      <c r="J58" s="17">
        <f t="shared" si="18"/>
        <v>5007687.37</v>
      </c>
      <c r="K58" s="18">
        <f t="shared" si="18"/>
        <v>0</v>
      </c>
      <c r="L58" s="17">
        <f t="shared" si="18"/>
        <v>0</v>
      </c>
      <c r="M58" s="18">
        <f t="shared" si="18"/>
        <v>0</v>
      </c>
      <c r="N58" s="17">
        <f t="shared" si="18"/>
        <v>0</v>
      </c>
      <c r="O58" s="18">
        <f t="shared" si="18"/>
        <v>0</v>
      </c>
      <c r="P58" s="17">
        <f t="shared" si="18"/>
        <v>0</v>
      </c>
      <c r="Q58" s="18">
        <f t="shared" si="18"/>
        <v>0</v>
      </c>
      <c r="R58" s="17">
        <f t="shared" si="18"/>
        <v>0</v>
      </c>
      <c r="S58" s="18">
        <f t="shared" si="18"/>
        <v>0</v>
      </c>
      <c r="T58" s="17">
        <f t="shared" si="16"/>
        <v>0</v>
      </c>
      <c r="U58" s="17">
        <f t="shared" si="6"/>
        <v>2591110.3199999998</v>
      </c>
      <c r="V58" s="17">
        <f t="shared" si="7"/>
        <v>2591110.3199999998</v>
      </c>
      <c r="W58" s="18">
        <v>1313</v>
      </c>
      <c r="X58" s="17">
        <v>405414.3</v>
      </c>
      <c r="Y58" s="18">
        <v>1204</v>
      </c>
      <c r="Z58" s="17">
        <v>607596.11</v>
      </c>
      <c r="AA58" s="18">
        <v>1740</v>
      </c>
      <c r="AB58" s="17">
        <v>1578099.91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9"/>
        <v>2561489.62</v>
      </c>
      <c r="AN58" s="17">
        <f t="shared" si="10"/>
        <v>2561489.62</v>
      </c>
      <c r="AO58" s="18">
        <v>1020</v>
      </c>
      <c r="AP58" s="17">
        <v>259538.36</v>
      </c>
      <c r="AQ58" s="18">
        <v>955</v>
      </c>
      <c r="AR58" s="17">
        <v>466140.76</v>
      </c>
      <c r="AS58" s="18">
        <v>1940</v>
      </c>
      <c r="AT58" s="17">
        <v>1835810.5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11"/>
        <v>2125755.14</v>
      </c>
      <c r="BF58" s="17">
        <f t="shared" si="12"/>
        <v>2125755.14</v>
      </c>
      <c r="BG58" s="18">
        <v>0</v>
      </c>
      <c r="BH58" s="17">
        <v>0</v>
      </c>
      <c r="BI58" s="18">
        <v>1200</v>
      </c>
      <c r="BJ58" s="17">
        <v>531978.18000000005</v>
      </c>
      <c r="BK58" s="18">
        <v>1790</v>
      </c>
      <c r="BL58" s="17">
        <v>1593776.96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13"/>
        <v>0</v>
      </c>
      <c r="BX58" s="17">
        <f t="shared" si="14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6"/>
    </row>
    <row r="59" spans="1:93" ht="30" x14ac:dyDescent="0.25">
      <c r="A59" s="26">
        <f>1+A58</f>
        <v>45</v>
      </c>
      <c r="B59" s="28" t="s">
        <v>43</v>
      </c>
      <c r="C59" s="17">
        <f t="shared" si="3"/>
        <v>31502196.32</v>
      </c>
      <c r="D59" s="17">
        <f t="shared" si="4"/>
        <v>0</v>
      </c>
      <c r="E59" s="18">
        <f t="shared" si="18"/>
        <v>0</v>
      </c>
      <c r="F59" s="17">
        <f t="shared" si="18"/>
        <v>0</v>
      </c>
      <c r="G59" s="18">
        <f t="shared" si="18"/>
        <v>0</v>
      </c>
      <c r="H59" s="17">
        <f t="shared" si="18"/>
        <v>0</v>
      </c>
      <c r="I59" s="18">
        <f t="shared" si="18"/>
        <v>0</v>
      </c>
      <c r="J59" s="17">
        <f t="shared" si="18"/>
        <v>0</v>
      </c>
      <c r="K59" s="18">
        <f t="shared" si="18"/>
        <v>0</v>
      </c>
      <c r="L59" s="17">
        <f t="shared" si="18"/>
        <v>0</v>
      </c>
      <c r="M59" s="18">
        <f t="shared" si="18"/>
        <v>0</v>
      </c>
      <c r="N59" s="17">
        <f t="shared" si="18"/>
        <v>0</v>
      </c>
      <c r="O59" s="18">
        <f t="shared" si="18"/>
        <v>0</v>
      </c>
      <c r="P59" s="17">
        <f t="shared" si="18"/>
        <v>0</v>
      </c>
      <c r="Q59" s="18">
        <f t="shared" si="18"/>
        <v>0</v>
      </c>
      <c r="R59" s="17">
        <f t="shared" si="18"/>
        <v>0</v>
      </c>
      <c r="S59" s="18">
        <f t="shared" si="18"/>
        <v>13358</v>
      </c>
      <c r="T59" s="17">
        <f t="shared" si="16"/>
        <v>31502196.32</v>
      </c>
      <c r="U59" s="17">
        <f t="shared" si="6"/>
        <v>8024136.5099999998</v>
      </c>
      <c r="V59" s="17">
        <f t="shared" si="7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3014</v>
      </c>
      <c r="AL59" s="17">
        <v>8024136.5099999998</v>
      </c>
      <c r="AM59" s="17">
        <f t="shared" si="9"/>
        <v>7632699.0899999999</v>
      </c>
      <c r="AN59" s="17">
        <f t="shared" si="10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4355</v>
      </c>
      <c r="BD59" s="17">
        <v>7632699.0899999999</v>
      </c>
      <c r="BE59" s="17">
        <f t="shared" si="11"/>
        <v>7882649.2199999997</v>
      </c>
      <c r="BF59" s="17">
        <f t="shared" si="12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3565</v>
      </c>
      <c r="BV59" s="17">
        <v>7882649.2199999997</v>
      </c>
      <c r="BW59" s="17">
        <f t="shared" si="13"/>
        <v>7962711.5</v>
      </c>
      <c r="BX59" s="17">
        <f t="shared" si="14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2424</v>
      </c>
      <c r="CN59" s="17">
        <v>7962711.5</v>
      </c>
      <c r="CO59" s="36"/>
    </row>
    <row r="60" spans="1:93" x14ac:dyDescent="0.25">
      <c r="A60" s="26">
        <f>1+A59</f>
        <v>46</v>
      </c>
      <c r="B60" s="28" t="s">
        <v>156</v>
      </c>
      <c r="C60" s="17">
        <f t="shared" si="3"/>
        <v>1198133.71</v>
      </c>
      <c r="D60" s="17">
        <f t="shared" si="4"/>
        <v>1198133.71</v>
      </c>
      <c r="E60" s="18">
        <f t="shared" si="18"/>
        <v>179</v>
      </c>
      <c r="F60" s="17">
        <f t="shared" si="18"/>
        <v>54630.33</v>
      </c>
      <c r="G60" s="18">
        <f t="shared" si="18"/>
        <v>603</v>
      </c>
      <c r="H60" s="17">
        <f t="shared" si="18"/>
        <v>306571.23</v>
      </c>
      <c r="I60" s="18">
        <f t="shared" si="18"/>
        <v>874</v>
      </c>
      <c r="J60" s="17">
        <f t="shared" si="18"/>
        <v>836932.15</v>
      </c>
      <c r="K60" s="18">
        <f t="shared" si="18"/>
        <v>0</v>
      </c>
      <c r="L60" s="17">
        <f t="shared" si="18"/>
        <v>0</v>
      </c>
      <c r="M60" s="18">
        <f t="shared" si="18"/>
        <v>0</v>
      </c>
      <c r="N60" s="17">
        <f t="shared" si="18"/>
        <v>0</v>
      </c>
      <c r="O60" s="18">
        <f t="shared" si="18"/>
        <v>0</v>
      </c>
      <c r="P60" s="17">
        <f t="shared" si="18"/>
        <v>0</v>
      </c>
      <c r="Q60" s="18">
        <f t="shared" si="18"/>
        <v>0</v>
      </c>
      <c r="R60" s="17">
        <f t="shared" si="18"/>
        <v>0</v>
      </c>
      <c r="S60" s="18">
        <f t="shared" si="18"/>
        <v>0</v>
      </c>
      <c r="T60" s="17">
        <f t="shared" si="16"/>
        <v>0</v>
      </c>
      <c r="U60" s="17">
        <f t="shared" si="6"/>
        <v>30009.98</v>
      </c>
      <c r="V60" s="17">
        <f t="shared" si="7"/>
        <v>30009.98</v>
      </c>
      <c r="W60" s="18">
        <v>3</v>
      </c>
      <c r="X60" s="17">
        <v>942.24</v>
      </c>
      <c r="Y60" s="18">
        <v>9</v>
      </c>
      <c r="Z60" s="17">
        <v>4575.6899999999996</v>
      </c>
      <c r="AA60" s="18">
        <v>20</v>
      </c>
      <c r="AB60" s="17">
        <v>24492.05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9"/>
        <v>170982.9</v>
      </c>
      <c r="AN60" s="17">
        <f t="shared" si="10"/>
        <v>170982.9</v>
      </c>
      <c r="AO60" s="18">
        <v>69</v>
      </c>
      <c r="AP60" s="17">
        <v>21671.52</v>
      </c>
      <c r="AQ60" s="18">
        <v>72</v>
      </c>
      <c r="AR60" s="17">
        <v>36605.519999999997</v>
      </c>
      <c r="AS60" s="18">
        <v>126</v>
      </c>
      <c r="AT60" s="17">
        <v>112705.86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11"/>
        <v>514809.1</v>
      </c>
      <c r="BF60" s="17">
        <f t="shared" si="12"/>
        <v>514809.1</v>
      </c>
      <c r="BG60" s="18">
        <v>92</v>
      </c>
      <c r="BH60" s="17">
        <v>28895.360000000001</v>
      </c>
      <c r="BI60" s="18">
        <v>261</v>
      </c>
      <c r="BJ60" s="17">
        <v>132695.01</v>
      </c>
      <c r="BK60" s="18">
        <v>360</v>
      </c>
      <c r="BL60" s="17">
        <v>353218.73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13"/>
        <v>482331.73</v>
      </c>
      <c r="BX60" s="17">
        <f t="shared" si="14"/>
        <v>482331.73</v>
      </c>
      <c r="BY60" s="18">
        <v>15</v>
      </c>
      <c r="BZ60" s="17">
        <v>3121.21</v>
      </c>
      <c r="CA60" s="18">
        <v>261</v>
      </c>
      <c r="CB60" s="17">
        <v>132695.01</v>
      </c>
      <c r="CC60" s="18">
        <v>368</v>
      </c>
      <c r="CD60" s="17">
        <v>346515.51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6"/>
    </row>
    <row r="61" spans="1:93" x14ac:dyDescent="0.25">
      <c r="A61" s="26"/>
      <c r="B61" s="50" t="s">
        <v>44</v>
      </c>
      <c r="C61" s="17">
        <f t="shared" si="3"/>
        <v>0</v>
      </c>
      <c r="D61" s="17">
        <f t="shared" si="4"/>
        <v>0</v>
      </c>
      <c r="E61" s="18">
        <f t="shared" ref="E61:S124" si="19">W61+AO61+BG61+BY61</f>
        <v>0</v>
      </c>
      <c r="F61" s="17">
        <f t="shared" si="19"/>
        <v>0</v>
      </c>
      <c r="G61" s="18">
        <f t="shared" si="19"/>
        <v>0</v>
      </c>
      <c r="H61" s="17">
        <f t="shared" si="19"/>
        <v>0</v>
      </c>
      <c r="I61" s="18">
        <f t="shared" si="19"/>
        <v>0</v>
      </c>
      <c r="J61" s="17">
        <f t="shared" si="19"/>
        <v>0</v>
      </c>
      <c r="K61" s="18">
        <f t="shared" si="19"/>
        <v>0</v>
      </c>
      <c r="L61" s="17">
        <f t="shared" si="19"/>
        <v>0</v>
      </c>
      <c r="M61" s="18">
        <f t="shared" si="19"/>
        <v>0</v>
      </c>
      <c r="N61" s="17">
        <f t="shared" si="19"/>
        <v>0</v>
      </c>
      <c r="O61" s="18">
        <f t="shared" si="19"/>
        <v>0</v>
      </c>
      <c r="P61" s="17">
        <f t="shared" si="19"/>
        <v>0</v>
      </c>
      <c r="Q61" s="18">
        <f t="shared" si="19"/>
        <v>0</v>
      </c>
      <c r="R61" s="17">
        <f t="shared" si="19"/>
        <v>0</v>
      </c>
      <c r="S61" s="18">
        <f t="shared" si="19"/>
        <v>0</v>
      </c>
      <c r="T61" s="17">
        <f t="shared" si="16"/>
        <v>0</v>
      </c>
      <c r="U61" s="17">
        <f t="shared" si="6"/>
        <v>0</v>
      </c>
      <c r="V61" s="17">
        <f t="shared" si="7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9"/>
        <v>0</v>
      </c>
      <c r="AN61" s="17">
        <f t="shared" si="10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11"/>
        <v>0</v>
      </c>
      <c r="BF61" s="17">
        <f t="shared" si="12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13"/>
        <v>0</v>
      </c>
      <c r="BX61" s="17">
        <f t="shared" si="14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6"/>
    </row>
    <row r="62" spans="1:93" ht="30" x14ac:dyDescent="0.25">
      <c r="A62" s="26">
        <f>1+A60</f>
        <v>47</v>
      </c>
      <c r="B62" s="28" t="s">
        <v>45</v>
      </c>
      <c r="C62" s="17">
        <f t="shared" si="3"/>
        <v>136405515.96000001</v>
      </c>
      <c r="D62" s="17">
        <f t="shared" si="4"/>
        <v>67034247.590000004</v>
      </c>
      <c r="E62" s="18">
        <f t="shared" si="19"/>
        <v>54783</v>
      </c>
      <c r="F62" s="17">
        <f t="shared" si="19"/>
        <v>23944776.039999999</v>
      </c>
      <c r="G62" s="18">
        <f t="shared" si="19"/>
        <v>9829</v>
      </c>
      <c r="H62" s="17">
        <f t="shared" si="19"/>
        <v>4717593.6100000003</v>
      </c>
      <c r="I62" s="18">
        <f t="shared" si="19"/>
        <v>34919</v>
      </c>
      <c r="J62" s="17">
        <f t="shared" si="19"/>
        <v>38371877.939999998</v>
      </c>
      <c r="K62" s="18">
        <f t="shared" si="19"/>
        <v>1312</v>
      </c>
      <c r="L62" s="17">
        <f t="shared" si="19"/>
        <v>15051191.039999999</v>
      </c>
      <c r="M62" s="18">
        <f t="shared" si="19"/>
        <v>2663</v>
      </c>
      <c r="N62" s="17">
        <f t="shared" si="19"/>
        <v>43326193.43</v>
      </c>
      <c r="O62" s="18">
        <f t="shared" si="19"/>
        <v>0</v>
      </c>
      <c r="P62" s="17">
        <f t="shared" si="19"/>
        <v>0</v>
      </c>
      <c r="Q62" s="18">
        <f t="shared" si="19"/>
        <v>0</v>
      </c>
      <c r="R62" s="17">
        <f t="shared" si="19"/>
        <v>0</v>
      </c>
      <c r="S62" s="18">
        <f t="shared" si="19"/>
        <v>5960</v>
      </c>
      <c r="T62" s="17">
        <f t="shared" si="16"/>
        <v>10993883.9</v>
      </c>
      <c r="U62" s="17">
        <f t="shared" si="6"/>
        <v>35240926.890000001</v>
      </c>
      <c r="V62" s="17">
        <f t="shared" si="7"/>
        <v>18478387.52</v>
      </c>
      <c r="W62" s="18">
        <v>13604</v>
      </c>
      <c r="X62" s="17">
        <v>6697204.1399999997</v>
      </c>
      <c r="Y62" s="18">
        <v>2466</v>
      </c>
      <c r="Z62" s="17">
        <v>1191798.05</v>
      </c>
      <c r="AA62" s="18">
        <v>8683</v>
      </c>
      <c r="AB62" s="17">
        <v>10589385.33</v>
      </c>
      <c r="AC62" s="18">
        <v>329</v>
      </c>
      <c r="AD62" s="17">
        <v>3924490.64</v>
      </c>
      <c r="AE62" s="18">
        <v>788</v>
      </c>
      <c r="AF62" s="17">
        <v>9718712.3599999994</v>
      </c>
      <c r="AG62" s="18">
        <v>0</v>
      </c>
      <c r="AH62" s="17">
        <v>0</v>
      </c>
      <c r="AI62" s="18">
        <v>0</v>
      </c>
      <c r="AJ62" s="17">
        <v>0</v>
      </c>
      <c r="AK62" s="18">
        <v>1581</v>
      </c>
      <c r="AL62" s="17">
        <v>3119336.37</v>
      </c>
      <c r="AM62" s="17">
        <f t="shared" si="9"/>
        <v>31885590.030000001</v>
      </c>
      <c r="AN62" s="17">
        <f t="shared" si="10"/>
        <v>14103244.289999999</v>
      </c>
      <c r="AO62" s="18">
        <v>11662</v>
      </c>
      <c r="AP62" s="17">
        <v>5369504.4000000004</v>
      </c>
      <c r="AQ62" s="18">
        <v>1682</v>
      </c>
      <c r="AR62" s="17">
        <v>809413.05</v>
      </c>
      <c r="AS62" s="18">
        <v>5540</v>
      </c>
      <c r="AT62" s="17">
        <v>7924326.8399999999</v>
      </c>
      <c r="AU62" s="18">
        <v>309</v>
      </c>
      <c r="AV62" s="17">
        <v>3566068.78</v>
      </c>
      <c r="AW62" s="18">
        <v>564</v>
      </c>
      <c r="AX62" s="17">
        <v>11674428.99</v>
      </c>
      <c r="AY62" s="18">
        <v>0</v>
      </c>
      <c r="AZ62" s="17">
        <v>0</v>
      </c>
      <c r="BA62" s="18">
        <v>0</v>
      </c>
      <c r="BB62" s="17">
        <v>0</v>
      </c>
      <c r="BC62" s="18">
        <v>1350</v>
      </c>
      <c r="BD62" s="17">
        <v>2541847.9700000002</v>
      </c>
      <c r="BE62" s="17">
        <f t="shared" si="11"/>
        <v>35830770.960000001</v>
      </c>
      <c r="BF62" s="17">
        <f t="shared" si="12"/>
        <v>18135645.960000001</v>
      </c>
      <c r="BG62" s="18">
        <v>17588</v>
      </c>
      <c r="BH62" s="17">
        <v>7252864.0899999999</v>
      </c>
      <c r="BI62" s="18">
        <v>2716</v>
      </c>
      <c r="BJ62" s="17">
        <v>1311882.93</v>
      </c>
      <c r="BK62" s="18">
        <v>10202</v>
      </c>
      <c r="BL62" s="17">
        <v>9570898.9399999995</v>
      </c>
      <c r="BM62" s="18">
        <v>361</v>
      </c>
      <c r="BN62" s="17">
        <v>4035001.18</v>
      </c>
      <c r="BO62" s="18">
        <v>650</v>
      </c>
      <c r="BP62" s="17">
        <v>10998338.800000001</v>
      </c>
      <c r="BQ62" s="18">
        <v>0</v>
      </c>
      <c r="BR62" s="17">
        <v>0</v>
      </c>
      <c r="BS62" s="18">
        <v>0</v>
      </c>
      <c r="BT62" s="17">
        <v>0</v>
      </c>
      <c r="BU62" s="18">
        <v>1513</v>
      </c>
      <c r="BV62" s="17">
        <v>2661785.02</v>
      </c>
      <c r="BW62" s="17">
        <f t="shared" si="13"/>
        <v>33448228.079999998</v>
      </c>
      <c r="BX62" s="17">
        <f t="shared" si="14"/>
        <v>16316969.82</v>
      </c>
      <c r="BY62" s="18">
        <v>11929</v>
      </c>
      <c r="BZ62" s="17">
        <v>4625203.41</v>
      </c>
      <c r="CA62" s="18">
        <v>2965</v>
      </c>
      <c r="CB62" s="17">
        <v>1404499.58</v>
      </c>
      <c r="CC62" s="18">
        <v>10494</v>
      </c>
      <c r="CD62" s="17">
        <v>10287266.83</v>
      </c>
      <c r="CE62" s="18">
        <v>313</v>
      </c>
      <c r="CF62" s="17">
        <v>3525630.44</v>
      </c>
      <c r="CG62" s="18">
        <v>661</v>
      </c>
      <c r="CH62" s="17">
        <v>10934713.279999999</v>
      </c>
      <c r="CI62" s="18">
        <v>0</v>
      </c>
      <c r="CJ62" s="17">
        <v>0</v>
      </c>
      <c r="CK62" s="18">
        <v>0</v>
      </c>
      <c r="CL62" s="17">
        <v>0</v>
      </c>
      <c r="CM62" s="18">
        <v>1516</v>
      </c>
      <c r="CN62" s="17">
        <v>2670914.54</v>
      </c>
      <c r="CO62" s="36"/>
    </row>
    <row r="63" spans="1:93" x14ac:dyDescent="0.25">
      <c r="A63" s="26">
        <f>1+A62</f>
        <v>48</v>
      </c>
      <c r="B63" s="28" t="s">
        <v>157</v>
      </c>
      <c r="C63" s="17">
        <f t="shared" si="3"/>
        <v>1308432.68</v>
      </c>
      <c r="D63" s="17">
        <f t="shared" si="4"/>
        <v>1308432.68</v>
      </c>
      <c r="E63" s="18">
        <f t="shared" si="19"/>
        <v>1843</v>
      </c>
      <c r="F63" s="17">
        <f t="shared" si="19"/>
        <v>562199.78</v>
      </c>
      <c r="G63" s="18">
        <f t="shared" si="19"/>
        <v>665</v>
      </c>
      <c r="H63" s="17">
        <f t="shared" si="19"/>
        <v>338092.65</v>
      </c>
      <c r="I63" s="18">
        <f t="shared" si="19"/>
        <v>425</v>
      </c>
      <c r="J63" s="17">
        <f t="shared" si="19"/>
        <v>408140.25</v>
      </c>
      <c r="K63" s="18">
        <f t="shared" si="19"/>
        <v>0</v>
      </c>
      <c r="L63" s="17">
        <f t="shared" si="19"/>
        <v>0</v>
      </c>
      <c r="M63" s="18">
        <f t="shared" si="19"/>
        <v>0</v>
      </c>
      <c r="N63" s="17">
        <f t="shared" si="19"/>
        <v>0</v>
      </c>
      <c r="O63" s="18">
        <f t="shared" si="19"/>
        <v>0</v>
      </c>
      <c r="P63" s="17">
        <f t="shared" si="19"/>
        <v>0</v>
      </c>
      <c r="Q63" s="18">
        <f t="shared" si="19"/>
        <v>0</v>
      </c>
      <c r="R63" s="17">
        <f t="shared" si="19"/>
        <v>0</v>
      </c>
      <c r="S63" s="18">
        <f t="shared" si="19"/>
        <v>0</v>
      </c>
      <c r="T63" s="17">
        <f t="shared" si="16"/>
        <v>0</v>
      </c>
      <c r="U63" s="17">
        <f t="shared" si="6"/>
        <v>2575.96</v>
      </c>
      <c r="V63" s="17">
        <f t="shared" si="7"/>
        <v>2575.96</v>
      </c>
      <c r="W63" s="18">
        <v>3</v>
      </c>
      <c r="X63" s="17">
        <v>2575.96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9"/>
        <v>294425.88</v>
      </c>
      <c r="AN63" s="17">
        <f t="shared" si="10"/>
        <v>294425.88</v>
      </c>
      <c r="AO63" s="18">
        <v>360</v>
      </c>
      <c r="AP63" s="17">
        <v>109816.56</v>
      </c>
      <c r="AQ63" s="18">
        <v>195</v>
      </c>
      <c r="AR63" s="17">
        <v>99139.95</v>
      </c>
      <c r="AS63" s="18">
        <v>89</v>
      </c>
      <c r="AT63" s="17">
        <v>85469.37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11"/>
        <v>470448.72</v>
      </c>
      <c r="BF63" s="17">
        <f t="shared" si="12"/>
        <v>470448.72</v>
      </c>
      <c r="BG63" s="18">
        <v>680</v>
      </c>
      <c r="BH63" s="17">
        <v>207431.28</v>
      </c>
      <c r="BI63" s="18">
        <v>200</v>
      </c>
      <c r="BJ63" s="17">
        <v>101682</v>
      </c>
      <c r="BK63" s="18">
        <v>168</v>
      </c>
      <c r="BL63" s="17">
        <v>161335.44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13"/>
        <v>540982.12</v>
      </c>
      <c r="BX63" s="17">
        <f t="shared" si="14"/>
        <v>540982.12</v>
      </c>
      <c r="BY63" s="18">
        <v>800</v>
      </c>
      <c r="BZ63" s="17">
        <v>242375.98</v>
      </c>
      <c r="CA63" s="18">
        <v>270</v>
      </c>
      <c r="CB63" s="17">
        <v>137270.70000000001</v>
      </c>
      <c r="CC63" s="18">
        <v>168</v>
      </c>
      <c r="CD63" s="17">
        <v>161335.44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6"/>
    </row>
    <row r="64" spans="1:93" x14ac:dyDescent="0.25">
      <c r="A64" s="26"/>
      <c r="B64" s="50" t="s">
        <v>46</v>
      </c>
      <c r="C64" s="17">
        <f t="shared" si="3"/>
        <v>0</v>
      </c>
      <c r="D64" s="17">
        <f t="shared" si="4"/>
        <v>0</v>
      </c>
      <c r="E64" s="18">
        <f t="shared" si="19"/>
        <v>0</v>
      </c>
      <c r="F64" s="17">
        <f t="shared" si="19"/>
        <v>0</v>
      </c>
      <c r="G64" s="18">
        <f t="shared" si="19"/>
        <v>0</v>
      </c>
      <c r="H64" s="17">
        <f t="shared" si="19"/>
        <v>0</v>
      </c>
      <c r="I64" s="18">
        <f t="shared" si="19"/>
        <v>0</v>
      </c>
      <c r="J64" s="17">
        <f t="shared" si="19"/>
        <v>0</v>
      </c>
      <c r="K64" s="18">
        <f t="shared" si="19"/>
        <v>0</v>
      </c>
      <c r="L64" s="17">
        <f t="shared" si="19"/>
        <v>0</v>
      </c>
      <c r="M64" s="18">
        <f t="shared" si="19"/>
        <v>0</v>
      </c>
      <c r="N64" s="17">
        <f t="shared" si="19"/>
        <v>0</v>
      </c>
      <c r="O64" s="18">
        <f t="shared" si="19"/>
        <v>0</v>
      </c>
      <c r="P64" s="17">
        <f t="shared" si="19"/>
        <v>0</v>
      </c>
      <c r="Q64" s="18">
        <f t="shared" si="19"/>
        <v>0</v>
      </c>
      <c r="R64" s="17">
        <f t="shared" si="19"/>
        <v>0</v>
      </c>
      <c r="S64" s="18">
        <f t="shared" si="19"/>
        <v>0</v>
      </c>
      <c r="T64" s="17">
        <f t="shared" si="16"/>
        <v>0</v>
      </c>
      <c r="U64" s="17">
        <f t="shared" si="6"/>
        <v>0</v>
      </c>
      <c r="V64" s="17">
        <f t="shared" si="7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9"/>
        <v>0</v>
      </c>
      <c r="AN64" s="17">
        <f t="shared" si="10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11"/>
        <v>0</v>
      </c>
      <c r="BF64" s="17">
        <f t="shared" si="12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13"/>
        <v>0</v>
      </c>
      <c r="BX64" s="17">
        <f t="shared" si="14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6"/>
    </row>
    <row r="65" spans="1:93" x14ac:dyDescent="0.25">
      <c r="A65" s="26">
        <f>A63+1</f>
        <v>49</v>
      </c>
      <c r="B65" s="28" t="s">
        <v>137</v>
      </c>
      <c r="C65" s="17">
        <f t="shared" si="3"/>
        <v>253872795.69</v>
      </c>
      <c r="D65" s="17">
        <f t="shared" si="4"/>
        <v>137896651.83000001</v>
      </c>
      <c r="E65" s="18">
        <f t="shared" si="19"/>
        <v>48896</v>
      </c>
      <c r="F65" s="17">
        <f t="shared" si="19"/>
        <v>35361208.859999999</v>
      </c>
      <c r="G65" s="18">
        <f t="shared" si="19"/>
        <v>12272</v>
      </c>
      <c r="H65" s="17">
        <f t="shared" si="19"/>
        <v>5770476.8700000001</v>
      </c>
      <c r="I65" s="18">
        <f t="shared" si="19"/>
        <v>37224</v>
      </c>
      <c r="J65" s="17">
        <f t="shared" si="19"/>
        <v>96764966.099999994</v>
      </c>
      <c r="K65" s="18">
        <f t="shared" si="19"/>
        <v>1322</v>
      </c>
      <c r="L65" s="17">
        <f t="shared" si="19"/>
        <v>20316984.32</v>
      </c>
      <c r="M65" s="18">
        <f t="shared" si="19"/>
        <v>5088</v>
      </c>
      <c r="N65" s="17">
        <f t="shared" si="19"/>
        <v>95659159.540000007</v>
      </c>
      <c r="O65" s="18">
        <f t="shared" si="19"/>
        <v>0</v>
      </c>
      <c r="P65" s="17">
        <f t="shared" si="19"/>
        <v>0</v>
      </c>
      <c r="Q65" s="18">
        <f t="shared" si="19"/>
        <v>0</v>
      </c>
      <c r="R65" s="17">
        <f t="shared" si="19"/>
        <v>0</v>
      </c>
      <c r="S65" s="18">
        <f t="shared" si="19"/>
        <v>0</v>
      </c>
      <c r="T65" s="17">
        <f t="shared" si="16"/>
        <v>0</v>
      </c>
      <c r="U65" s="17">
        <f t="shared" si="6"/>
        <v>61869218.840000004</v>
      </c>
      <c r="V65" s="17">
        <f t="shared" si="7"/>
        <v>32021064.710000001</v>
      </c>
      <c r="W65" s="18">
        <v>12655</v>
      </c>
      <c r="X65" s="17">
        <v>7958626.2199999997</v>
      </c>
      <c r="Y65" s="18">
        <v>3172</v>
      </c>
      <c r="Z65" s="17">
        <v>1506027.17</v>
      </c>
      <c r="AA65" s="18">
        <v>9374</v>
      </c>
      <c r="AB65" s="17">
        <v>22556411.32</v>
      </c>
      <c r="AC65" s="18">
        <v>330</v>
      </c>
      <c r="AD65" s="17">
        <v>5100277.7699999996</v>
      </c>
      <c r="AE65" s="18">
        <v>1335</v>
      </c>
      <c r="AF65" s="17">
        <v>24747876.359999999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9"/>
        <v>63377383.740000002</v>
      </c>
      <c r="AN65" s="17">
        <f t="shared" si="10"/>
        <v>34202331.07</v>
      </c>
      <c r="AO65" s="18">
        <v>12440</v>
      </c>
      <c r="AP65" s="17">
        <v>8538397.8800000008</v>
      </c>
      <c r="AQ65" s="18">
        <v>2970</v>
      </c>
      <c r="AR65" s="17">
        <v>1385896.64</v>
      </c>
      <c r="AS65" s="18">
        <v>9164</v>
      </c>
      <c r="AT65" s="17">
        <v>24278036.550000001</v>
      </c>
      <c r="AU65" s="18">
        <v>299</v>
      </c>
      <c r="AV65" s="17">
        <v>4526310.55</v>
      </c>
      <c r="AW65" s="18">
        <v>1249</v>
      </c>
      <c r="AX65" s="17">
        <v>24648742.120000001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11"/>
        <v>65272941.270000003</v>
      </c>
      <c r="BF65" s="17">
        <f t="shared" si="12"/>
        <v>36026065.200000003</v>
      </c>
      <c r="BG65" s="18">
        <v>11018</v>
      </c>
      <c r="BH65" s="17">
        <v>9093397.0600000005</v>
      </c>
      <c r="BI65" s="18">
        <v>2812</v>
      </c>
      <c r="BJ65" s="17">
        <v>1321536.43</v>
      </c>
      <c r="BK65" s="18">
        <v>9163</v>
      </c>
      <c r="BL65" s="17">
        <v>25611131.710000001</v>
      </c>
      <c r="BM65" s="18">
        <v>343</v>
      </c>
      <c r="BN65" s="17">
        <v>5189713.5</v>
      </c>
      <c r="BO65" s="18">
        <v>1271</v>
      </c>
      <c r="BP65" s="17">
        <v>24057162.57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13"/>
        <v>63353251.840000004</v>
      </c>
      <c r="BX65" s="17">
        <f t="shared" si="14"/>
        <v>35647190.850000001</v>
      </c>
      <c r="BY65" s="18">
        <v>12783</v>
      </c>
      <c r="BZ65" s="17">
        <v>9770787.6999999993</v>
      </c>
      <c r="CA65" s="18">
        <v>3318</v>
      </c>
      <c r="CB65" s="17">
        <v>1557016.63</v>
      </c>
      <c r="CC65" s="18">
        <v>9523</v>
      </c>
      <c r="CD65" s="17">
        <v>24319386.52</v>
      </c>
      <c r="CE65" s="18">
        <v>350</v>
      </c>
      <c r="CF65" s="17">
        <v>5500682.5</v>
      </c>
      <c r="CG65" s="18">
        <v>1233</v>
      </c>
      <c r="CH65" s="17">
        <v>22205378.489999998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6"/>
    </row>
    <row r="66" spans="1:93" ht="30" x14ac:dyDescent="0.25">
      <c r="A66" s="26">
        <f t="shared" ref="A66:A75" si="20">1+A65</f>
        <v>50</v>
      </c>
      <c r="B66" s="28" t="s">
        <v>47</v>
      </c>
      <c r="C66" s="17">
        <f t="shared" si="3"/>
        <v>33686675.43</v>
      </c>
      <c r="D66" s="17">
        <f t="shared" si="4"/>
        <v>26953446.210000001</v>
      </c>
      <c r="E66" s="18">
        <f t="shared" si="19"/>
        <v>26480</v>
      </c>
      <c r="F66" s="17">
        <f t="shared" si="19"/>
        <v>6911256.7999999998</v>
      </c>
      <c r="G66" s="18">
        <f t="shared" si="19"/>
        <v>3831</v>
      </c>
      <c r="H66" s="17">
        <f t="shared" si="19"/>
        <v>1444139.03</v>
      </c>
      <c r="I66" s="18">
        <f t="shared" si="19"/>
        <v>13910</v>
      </c>
      <c r="J66" s="17">
        <f t="shared" si="19"/>
        <v>18598050.379999999</v>
      </c>
      <c r="K66" s="18">
        <f t="shared" si="19"/>
        <v>134</v>
      </c>
      <c r="L66" s="17">
        <f t="shared" si="19"/>
        <v>1364122.5</v>
      </c>
      <c r="M66" s="18">
        <f t="shared" si="19"/>
        <v>346</v>
      </c>
      <c r="N66" s="17">
        <f t="shared" si="19"/>
        <v>5369106.7199999997</v>
      </c>
      <c r="O66" s="18">
        <f t="shared" si="19"/>
        <v>0</v>
      </c>
      <c r="P66" s="17">
        <f t="shared" si="19"/>
        <v>0</v>
      </c>
      <c r="Q66" s="18">
        <f t="shared" si="19"/>
        <v>0</v>
      </c>
      <c r="R66" s="17">
        <f t="shared" si="19"/>
        <v>0</v>
      </c>
      <c r="S66" s="18">
        <f t="shared" si="19"/>
        <v>0</v>
      </c>
      <c r="T66" s="17">
        <f t="shared" si="16"/>
        <v>0</v>
      </c>
      <c r="U66" s="17">
        <f t="shared" si="6"/>
        <v>7873445.8099999996</v>
      </c>
      <c r="V66" s="17">
        <f t="shared" si="7"/>
        <v>6435078.8700000001</v>
      </c>
      <c r="W66" s="18">
        <v>7480</v>
      </c>
      <c r="X66" s="17">
        <v>2305145.2799999998</v>
      </c>
      <c r="Y66" s="18">
        <v>1131</v>
      </c>
      <c r="Z66" s="17">
        <v>424663.03</v>
      </c>
      <c r="AA66" s="18">
        <v>2590</v>
      </c>
      <c r="AB66" s="17">
        <v>3705270.56</v>
      </c>
      <c r="AC66" s="18">
        <v>29</v>
      </c>
      <c r="AD66" s="17">
        <v>300560</v>
      </c>
      <c r="AE66" s="18">
        <v>85</v>
      </c>
      <c r="AF66" s="17">
        <v>1137806.94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9"/>
        <v>7725905.3799999999</v>
      </c>
      <c r="AN66" s="17">
        <f t="shared" si="10"/>
        <v>6260724.5</v>
      </c>
      <c r="AO66" s="18">
        <v>5000</v>
      </c>
      <c r="AP66" s="17">
        <v>1078600</v>
      </c>
      <c r="AQ66" s="18">
        <v>700</v>
      </c>
      <c r="AR66" s="17">
        <v>262486</v>
      </c>
      <c r="AS66" s="18">
        <v>3570</v>
      </c>
      <c r="AT66" s="17">
        <v>4919638.5</v>
      </c>
      <c r="AU66" s="18">
        <v>35</v>
      </c>
      <c r="AV66" s="17">
        <v>341530</v>
      </c>
      <c r="AW66" s="18">
        <v>76</v>
      </c>
      <c r="AX66" s="17">
        <v>1123650.8799999999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11"/>
        <v>8806371.0800000001</v>
      </c>
      <c r="BF66" s="17">
        <f t="shared" si="12"/>
        <v>6934234.1299999999</v>
      </c>
      <c r="BG66" s="18">
        <v>6500</v>
      </c>
      <c r="BH66" s="17">
        <v>1604518.08</v>
      </c>
      <c r="BI66" s="18">
        <v>1000</v>
      </c>
      <c r="BJ66" s="17">
        <v>378380</v>
      </c>
      <c r="BK66" s="18">
        <v>3450</v>
      </c>
      <c r="BL66" s="17">
        <v>4951336.05</v>
      </c>
      <c r="BM66" s="18">
        <v>35</v>
      </c>
      <c r="BN66" s="17">
        <v>361016.25</v>
      </c>
      <c r="BO66" s="18">
        <v>90</v>
      </c>
      <c r="BP66" s="17">
        <v>1511120.7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13"/>
        <v>9280953.1600000001</v>
      </c>
      <c r="BX66" s="17">
        <f t="shared" si="14"/>
        <v>7323408.71</v>
      </c>
      <c r="BY66" s="18">
        <v>7500</v>
      </c>
      <c r="BZ66" s="17">
        <v>1922993.44</v>
      </c>
      <c r="CA66" s="18">
        <v>1000</v>
      </c>
      <c r="CB66" s="17">
        <v>378610</v>
      </c>
      <c r="CC66" s="18">
        <v>4300</v>
      </c>
      <c r="CD66" s="17">
        <v>5021805.2699999996</v>
      </c>
      <c r="CE66" s="18">
        <v>35</v>
      </c>
      <c r="CF66" s="17">
        <v>361016.25</v>
      </c>
      <c r="CG66" s="18">
        <v>95</v>
      </c>
      <c r="CH66" s="17">
        <v>1596528.2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6"/>
    </row>
    <row r="67" spans="1:93" ht="30" x14ac:dyDescent="0.25">
      <c r="A67" s="26">
        <f t="shared" si="20"/>
        <v>51</v>
      </c>
      <c r="B67" s="28" t="s">
        <v>48</v>
      </c>
      <c r="C67" s="17">
        <f t="shared" si="3"/>
        <v>8473444.8599999994</v>
      </c>
      <c r="D67" s="17">
        <f t="shared" si="4"/>
        <v>8473444.8599999994</v>
      </c>
      <c r="E67" s="18">
        <f t="shared" si="19"/>
        <v>5597</v>
      </c>
      <c r="F67" s="17">
        <f t="shared" si="19"/>
        <v>1707475.01</v>
      </c>
      <c r="G67" s="18">
        <f t="shared" si="19"/>
        <v>1113</v>
      </c>
      <c r="H67" s="17">
        <f t="shared" si="19"/>
        <v>560609.05000000005</v>
      </c>
      <c r="I67" s="18">
        <f t="shared" si="19"/>
        <v>6461</v>
      </c>
      <c r="J67" s="17">
        <f t="shared" si="19"/>
        <v>6205360.7999999998</v>
      </c>
      <c r="K67" s="18">
        <f t="shared" si="19"/>
        <v>0</v>
      </c>
      <c r="L67" s="17">
        <f t="shared" si="19"/>
        <v>0</v>
      </c>
      <c r="M67" s="18">
        <f t="shared" si="19"/>
        <v>0</v>
      </c>
      <c r="N67" s="17">
        <f t="shared" si="19"/>
        <v>0</v>
      </c>
      <c r="O67" s="18">
        <f t="shared" si="19"/>
        <v>0</v>
      </c>
      <c r="P67" s="17">
        <f t="shared" si="19"/>
        <v>0</v>
      </c>
      <c r="Q67" s="18">
        <f t="shared" si="19"/>
        <v>0</v>
      </c>
      <c r="R67" s="17">
        <f t="shared" si="19"/>
        <v>0</v>
      </c>
      <c r="S67" s="18">
        <f t="shared" si="19"/>
        <v>0</v>
      </c>
      <c r="T67" s="17">
        <f t="shared" si="16"/>
        <v>0</v>
      </c>
      <c r="U67" s="17">
        <f t="shared" si="6"/>
        <v>2334050.54</v>
      </c>
      <c r="V67" s="17">
        <f t="shared" si="7"/>
        <v>2334050.54</v>
      </c>
      <c r="W67" s="18">
        <v>1481</v>
      </c>
      <c r="X67" s="17">
        <v>451780.07</v>
      </c>
      <c r="Y67" s="18">
        <v>306</v>
      </c>
      <c r="Z67" s="17">
        <v>180000.31</v>
      </c>
      <c r="AA67" s="18">
        <v>1773</v>
      </c>
      <c r="AB67" s="17">
        <v>1702270.16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9"/>
        <v>2040825.6</v>
      </c>
      <c r="AN67" s="17">
        <f t="shared" si="10"/>
        <v>2040825.6</v>
      </c>
      <c r="AO67" s="18">
        <v>1284</v>
      </c>
      <c r="AP67" s="17">
        <v>391677.92</v>
      </c>
      <c r="AQ67" s="18">
        <v>247</v>
      </c>
      <c r="AR67" s="17">
        <v>95899.14</v>
      </c>
      <c r="AS67" s="18">
        <v>1617</v>
      </c>
      <c r="AT67" s="17">
        <v>1553248.54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11"/>
        <v>2202122.66</v>
      </c>
      <c r="BF67" s="17">
        <f t="shared" si="12"/>
        <v>2202122.66</v>
      </c>
      <c r="BG67" s="18">
        <v>1416</v>
      </c>
      <c r="BH67" s="17">
        <v>432008.51</v>
      </c>
      <c r="BI67" s="18">
        <v>280</v>
      </c>
      <c r="BJ67" s="17">
        <v>142354.79999999999</v>
      </c>
      <c r="BK67" s="18">
        <v>1695</v>
      </c>
      <c r="BL67" s="17">
        <v>1627759.35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13"/>
        <v>1896446.06</v>
      </c>
      <c r="BX67" s="17">
        <f t="shared" si="14"/>
        <v>1896446.06</v>
      </c>
      <c r="BY67" s="18">
        <v>1416</v>
      </c>
      <c r="BZ67" s="17">
        <v>432008.51</v>
      </c>
      <c r="CA67" s="18">
        <v>280</v>
      </c>
      <c r="CB67" s="17">
        <v>142354.79999999999</v>
      </c>
      <c r="CC67" s="18">
        <v>1376</v>
      </c>
      <c r="CD67" s="17">
        <v>1322082.75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6"/>
    </row>
    <row r="68" spans="1:93" ht="30" x14ac:dyDescent="0.25">
      <c r="A68" s="26">
        <f t="shared" si="20"/>
        <v>52</v>
      </c>
      <c r="B68" s="28" t="s">
        <v>49</v>
      </c>
      <c r="C68" s="17">
        <f t="shared" si="3"/>
        <v>21554378.82</v>
      </c>
      <c r="D68" s="17">
        <f t="shared" si="4"/>
        <v>0</v>
      </c>
      <c r="E68" s="18">
        <f t="shared" si="19"/>
        <v>0</v>
      </c>
      <c r="F68" s="17">
        <f t="shared" si="19"/>
        <v>0</v>
      </c>
      <c r="G68" s="18">
        <f t="shared" si="19"/>
        <v>0</v>
      </c>
      <c r="H68" s="17">
        <f t="shared" si="19"/>
        <v>0</v>
      </c>
      <c r="I68" s="18">
        <f t="shared" si="19"/>
        <v>0</v>
      </c>
      <c r="J68" s="17">
        <f t="shared" si="19"/>
        <v>0</v>
      </c>
      <c r="K68" s="18">
        <f t="shared" si="19"/>
        <v>0</v>
      </c>
      <c r="L68" s="17">
        <f t="shared" si="19"/>
        <v>0</v>
      </c>
      <c r="M68" s="18">
        <f t="shared" si="19"/>
        <v>0</v>
      </c>
      <c r="N68" s="17">
        <f t="shared" si="19"/>
        <v>0</v>
      </c>
      <c r="O68" s="18">
        <f t="shared" si="19"/>
        <v>0</v>
      </c>
      <c r="P68" s="17">
        <f t="shared" si="19"/>
        <v>0</v>
      </c>
      <c r="Q68" s="18">
        <f t="shared" si="19"/>
        <v>0</v>
      </c>
      <c r="R68" s="17">
        <f t="shared" si="19"/>
        <v>0</v>
      </c>
      <c r="S68" s="18">
        <f t="shared" si="19"/>
        <v>11532</v>
      </c>
      <c r="T68" s="17">
        <f t="shared" si="16"/>
        <v>21554378.82</v>
      </c>
      <c r="U68" s="17">
        <f t="shared" si="6"/>
        <v>5302262.5999999996</v>
      </c>
      <c r="V68" s="17">
        <f t="shared" si="7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2702</v>
      </c>
      <c r="AL68" s="17">
        <v>5302262.5999999996</v>
      </c>
      <c r="AM68" s="17">
        <f t="shared" si="9"/>
        <v>5387585.3200000003</v>
      </c>
      <c r="AN68" s="17">
        <f t="shared" si="10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2019</v>
      </c>
      <c r="BD68" s="17">
        <v>5387585.3200000003</v>
      </c>
      <c r="BE68" s="17">
        <f t="shared" si="11"/>
        <v>5432265.4500000002</v>
      </c>
      <c r="BF68" s="17">
        <f t="shared" si="12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1506</v>
      </c>
      <c r="BV68" s="17">
        <v>5432265.4500000002</v>
      </c>
      <c r="BW68" s="17">
        <f t="shared" si="13"/>
        <v>5432265.4500000002</v>
      </c>
      <c r="BX68" s="17">
        <f t="shared" si="14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5305</v>
      </c>
      <c r="CN68" s="17">
        <v>5432265.4500000002</v>
      </c>
      <c r="CO68" s="36"/>
    </row>
    <row r="69" spans="1:93" x14ac:dyDescent="0.25">
      <c r="A69" s="26">
        <f t="shared" si="20"/>
        <v>53</v>
      </c>
      <c r="B69" s="28" t="s">
        <v>50</v>
      </c>
      <c r="C69" s="17">
        <f t="shared" si="3"/>
        <v>9878258.5399999991</v>
      </c>
      <c r="D69" s="17">
        <f t="shared" si="4"/>
        <v>3479702.11</v>
      </c>
      <c r="E69" s="18">
        <f t="shared" si="19"/>
        <v>2614</v>
      </c>
      <c r="F69" s="17">
        <f t="shared" si="19"/>
        <v>1022523.1</v>
      </c>
      <c r="G69" s="18">
        <f t="shared" si="19"/>
        <v>1192</v>
      </c>
      <c r="H69" s="17">
        <f t="shared" si="19"/>
        <v>593874.05000000005</v>
      </c>
      <c r="I69" s="18">
        <f t="shared" si="19"/>
        <v>2687</v>
      </c>
      <c r="J69" s="17">
        <f t="shared" si="19"/>
        <v>1863304.96</v>
      </c>
      <c r="K69" s="18">
        <f t="shared" si="19"/>
        <v>298</v>
      </c>
      <c r="L69" s="17">
        <f t="shared" si="19"/>
        <v>3186748.28</v>
      </c>
      <c r="M69" s="18">
        <f t="shared" si="19"/>
        <v>39</v>
      </c>
      <c r="N69" s="17">
        <f t="shared" si="19"/>
        <v>665055.93999999994</v>
      </c>
      <c r="O69" s="18">
        <f t="shared" si="19"/>
        <v>0</v>
      </c>
      <c r="P69" s="17">
        <f t="shared" si="19"/>
        <v>0</v>
      </c>
      <c r="Q69" s="18">
        <f t="shared" si="19"/>
        <v>0</v>
      </c>
      <c r="R69" s="17">
        <f t="shared" si="19"/>
        <v>0</v>
      </c>
      <c r="S69" s="18">
        <f t="shared" si="19"/>
        <v>647</v>
      </c>
      <c r="T69" s="17">
        <f t="shared" si="16"/>
        <v>2546752.21</v>
      </c>
      <c r="U69" s="17">
        <f t="shared" si="6"/>
        <v>2678510.75</v>
      </c>
      <c r="V69" s="17">
        <f t="shared" si="7"/>
        <v>1076964.8</v>
      </c>
      <c r="W69" s="18">
        <v>546</v>
      </c>
      <c r="X69" s="17">
        <v>336523.13</v>
      </c>
      <c r="Y69" s="18">
        <v>277</v>
      </c>
      <c r="Z69" s="17">
        <v>137723.29</v>
      </c>
      <c r="AA69" s="18">
        <v>672</v>
      </c>
      <c r="AB69" s="17">
        <v>602718.38</v>
      </c>
      <c r="AC69" s="18">
        <v>73</v>
      </c>
      <c r="AD69" s="17">
        <v>736982.74</v>
      </c>
      <c r="AE69" s="18">
        <v>12</v>
      </c>
      <c r="AF69" s="17">
        <v>204463.21</v>
      </c>
      <c r="AG69" s="18">
        <v>0</v>
      </c>
      <c r="AH69" s="17">
        <v>0</v>
      </c>
      <c r="AI69" s="18">
        <v>0</v>
      </c>
      <c r="AJ69" s="17">
        <v>0</v>
      </c>
      <c r="AK69" s="18">
        <v>147</v>
      </c>
      <c r="AL69" s="17">
        <v>660100</v>
      </c>
      <c r="AM69" s="17">
        <f t="shared" si="9"/>
        <v>2035368.06</v>
      </c>
      <c r="AN69" s="17">
        <f t="shared" si="10"/>
        <v>635640.68000000005</v>
      </c>
      <c r="AO69" s="18">
        <v>792</v>
      </c>
      <c r="AP69" s="17">
        <v>90397.74</v>
      </c>
      <c r="AQ69" s="18">
        <v>328</v>
      </c>
      <c r="AR69" s="17">
        <v>162919.79999999999</v>
      </c>
      <c r="AS69" s="18">
        <v>629</v>
      </c>
      <c r="AT69" s="17">
        <v>382323.14</v>
      </c>
      <c r="AU69" s="18">
        <v>69</v>
      </c>
      <c r="AV69" s="17">
        <v>731842.08</v>
      </c>
      <c r="AW69" s="18">
        <v>4</v>
      </c>
      <c r="AX69" s="17">
        <v>77357.47</v>
      </c>
      <c r="AY69" s="18">
        <v>0</v>
      </c>
      <c r="AZ69" s="17">
        <v>0</v>
      </c>
      <c r="BA69" s="18">
        <v>0</v>
      </c>
      <c r="BB69" s="17">
        <v>0</v>
      </c>
      <c r="BC69" s="18">
        <v>255</v>
      </c>
      <c r="BD69" s="17">
        <v>590527.82999999996</v>
      </c>
      <c r="BE69" s="17">
        <f t="shared" si="11"/>
        <v>2656099.38</v>
      </c>
      <c r="BF69" s="17">
        <f t="shared" si="12"/>
        <v>1006880.21</v>
      </c>
      <c r="BG69" s="18">
        <v>804</v>
      </c>
      <c r="BH69" s="17">
        <v>387998.09</v>
      </c>
      <c r="BI69" s="18">
        <v>333</v>
      </c>
      <c r="BJ69" s="17">
        <v>167031.67000000001</v>
      </c>
      <c r="BK69" s="18">
        <v>765</v>
      </c>
      <c r="BL69" s="17">
        <v>451850.45</v>
      </c>
      <c r="BM69" s="18">
        <v>75</v>
      </c>
      <c r="BN69" s="17">
        <v>851685.39</v>
      </c>
      <c r="BO69" s="18">
        <v>14</v>
      </c>
      <c r="BP69" s="17">
        <v>209111.59</v>
      </c>
      <c r="BQ69" s="18">
        <v>0</v>
      </c>
      <c r="BR69" s="17">
        <v>0</v>
      </c>
      <c r="BS69" s="18">
        <v>0</v>
      </c>
      <c r="BT69" s="17">
        <v>0</v>
      </c>
      <c r="BU69" s="18">
        <v>200</v>
      </c>
      <c r="BV69" s="17">
        <v>588422.18999999994</v>
      </c>
      <c r="BW69" s="17">
        <f t="shared" si="13"/>
        <v>2508280.35</v>
      </c>
      <c r="BX69" s="17">
        <f t="shared" si="14"/>
        <v>760216.42</v>
      </c>
      <c r="BY69" s="18">
        <v>472</v>
      </c>
      <c r="BZ69" s="17">
        <v>207604.14</v>
      </c>
      <c r="CA69" s="18">
        <v>254</v>
      </c>
      <c r="CB69" s="17">
        <v>126199.29</v>
      </c>
      <c r="CC69" s="18">
        <v>621</v>
      </c>
      <c r="CD69" s="17">
        <v>426412.99</v>
      </c>
      <c r="CE69" s="18">
        <v>81</v>
      </c>
      <c r="CF69" s="17">
        <v>866238.07</v>
      </c>
      <c r="CG69" s="18">
        <v>9</v>
      </c>
      <c r="CH69" s="17">
        <v>174123.67</v>
      </c>
      <c r="CI69" s="18">
        <v>0</v>
      </c>
      <c r="CJ69" s="17">
        <v>0</v>
      </c>
      <c r="CK69" s="18">
        <v>0</v>
      </c>
      <c r="CL69" s="17">
        <v>0</v>
      </c>
      <c r="CM69" s="18">
        <v>45</v>
      </c>
      <c r="CN69" s="17">
        <v>707702.19</v>
      </c>
      <c r="CO69" s="36"/>
    </row>
    <row r="70" spans="1:93" x14ac:dyDescent="0.25">
      <c r="A70" s="26">
        <f t="shared" si="20"/>
        <v>54</v>
      </c>
      <c r="B70" s="28" t="s">
        <v>51</v>
      </c>
      <c r="C70" s="17">
        <f t="shared" si="3"/>
        <v>23429354.68</v>
      </c>
      <c r="D70" s="17">
        <f t="shared" si="4"/>
        <v>12990661.09</v>
      </c>
      <c r="E70" s="18">
        <f t="shared" si="19"/>
        <v>8574</v>
      </c>
      <c r="F70" s="17">
        <f t="shared" si="19"/>
        <v>4625072.8099999996</v>
      </c>
      <c r="G70" s="18">
        <f t="shared" si="19"/>
        <v>2606</v>
      </c>
      <c r="H70" s="17">
        <f t="shared" si="19"/>
        <v>1191579.55</v>
      </c>
      <c r="I70" s="18">
        <f t="shared" si="19"/>
        <v>4189</v>
      </c>
      <c r="J70" s="17">
        <f t="shared" si="19"/>
        <v>7174008.7300000004</v>
      </c>
      <c r="K70" s="18">
        <f t="shared" si="19"/>
        <v>827</v>
      </c>
      <c r="L70" s="17">
        <f t="shared" si="19"/>
        <v>5669084.1500000004</v>
      </c>
      <c r="M70" s="18">
        <f t="shared" si="19"/>
        <v>50</v>
      </c>
      <c r="N70" s="17">
        <f t="shared" si="19"/>
        <v>927354.09</v>
      </c>
      <c r="O70" s="18">
        <f t="shared" si="19"/>
        <v>0</v>
      </c>
      <c r="P70" s="17">
        <f t="shared" si="19"/>
        <v>0</v>
      </c>
      <c r="Q70" s="18">
        <f t="shared" si="19"/>
        <v>0</v>
      </c>
      <c r="R70" s="17">
        <f t="shared" si="19"/>
        <v>0</v>
      </c>
      <c r="S70" s="18">
        <f t="shared" si="19"/>
        <v>1484</v>
      </c>
      <c r="T70" s="17">
        <f t="shared" si="16"/>
        <v>3842255.35</v>
      </c>
      <c r="U70" s="17">
        <f t="shared" si="6"/>
        <v>6530887.1399999997</v>
      </c>
      <c r="V70" s="17">
        <f t="shared" si="7"/>
        <v>3909045.75</v>
      </c>
      <c r="W70" s="18">
        <v>2272</v>
      </c>
      <c r="X70" s="17">
        <v>1713544</v>
      </c>
      <c r="Y70" s="18">
        <v>620</v>
      </c>
      <c r="Z70" s="17">
        <v>333592.09000000003</v>
      </c>
      <c r="AA70" s="18">
        <v>1024</v>
      </c>
      <c r="AB70" s="17">
        <v>1861909.66</v>
      </c>
      <c r="AC70" s="18">
        <v>200</v>
      </c>
      <c r="AD70" s="17">
        <v>1307179.55</v>
      </c>
      <c r="AE70" s="18">
        <v>20</v>
      </c>
      <c r="AF70" s="17">
        <v>370501.33</v>
      </c>
      <c r="AG70" s="18">
        <v>0</v>
      </c>
      <c r="AH70" s="17">
        <v>0</v>
      </c>
      <c r="AI70" s="18">
        <v>0</v>
      </c>
      <c r="AJ70" s="17">
        <v>0</v>
      </c>
      <c r="AK70" s="18">
        <v>389</v>
      </c>
      <c r="AL70" s="17">
        <v>944160.51</v>
      </c>
      <c r="AM70" s="17">
        <f t="shared" si="9"/>
        <v>5364786.8499999996</v>
      </c>
      <c r="AN70" s="17">
        <f t="shared" si="10"/>
        <v>2738357.96</v>
      </c>
      <c r="AO70" s="18">
        <v>2744</v>
      </c>
      <c r="AP70" s="17">
        <v>509308.48</v>
      </c>
      <c r="AQ70" s="18">
        <v>670</v>
      </c>
      <c r="AR70" s="17">
        <v>261391.43</v>
      </c>
      <c r="AS70" s="18">
        <v>1120</v>
      </c>
      <c r="AT70" s="17">
        <v>1967658.05</v>
      </c>
      <c r="AU70" s="18">
        <v>210</v>
      </c>
      <c r="AV70" s="17">
        <v>1456529.04</v>
      </c>
      <c r="AW70" s="18">
        <v>4</v>
      </c>
      <c r="AX70" s="17">
        <v>264597.51</v>
      </c>
      <c r="AY70" s="18">
        <v>0</v>
      </c>
      <c r="AZ70" s="17">
        <v>0</v>
      </c>
      <c r="BA70" s="18">
        <v>0</v>
      </c>
      <c r="BB70" s="17">
        <v>0</v>
      </c>
      <c r="BC70" s="18">
        <v>689</v>
      </c>
      <c r="BD70" s="17">
        <v>905302.34</v>
      </c>
      <c r="BE70" s="17">
        <f t="shared" si="11"/>
        <v>5662502.75</v>
      </c>
      <c r="BF70" s="17">
        <f t="shared" si="12"/>
        <v>3090035.28</v>
      </c>
      <c r="BG70" s="18">
        <v>1770</v>
      </c>
      <c r="BH70" s="17">
        <v>1101856.32</v>
      </c>
      <c r="BI70" s="18">
        <v>670</v>
      </c>
      <c r="BJ70" s="17">
        <v>293003.92</v>
      </c>
      <c r="BK70" s="18">
        <v>1025</v>
      </c>
      <c r="BL70" s="17">
        <v>1695175.04</v>
      </c>
      <c r="BM70" s="18">
        <v>209</v>
      </c>
      <c r="BN70" s="17">
        <v>1437276.26</v>
      </c>
      <c r="BO70" s="18">
        <v>14</v>
      </c>
      <c r="BP70" s="17">
        <v>138794.96</v>
      </c>
      <c r="BQ70" s="18">
        <v>0</v>
      </c>
      <c r="BR70" s="17">
        <v>0</v>
      </c>
      <c r="BS70" s="18">
        <v>0</v>
      </c>
      <c r="BT70" s="17">
        <v>0</v>
      </c>
      <c r="BU70" s="18">
        <v>218</v>
      </c>
      <c r="BV70" s="17">
        <v>996396.25</v>
      </c>
      <c r="BW70" s="17">
        <f t="shared" si="13"/>
        <v>5871177.9400000004</v>
      </c>
      <c r="BX70" s="17">
        <f t="shared" si="14"/>
        <v>3253222.1</v>
      </c>
      <c r="BY70" s="18">
        <v>1788</v>
      </c>
      <c r="BZ70" s="17">
        <v>1300364.01</v>
      </c>
      <c r="CA70" s="18">
        <v>646</v>
      </c>
      <c r="CB70" s="17">
        <v>303592.11</v>
      </c>
      <c r="CC70" s="18">
        <v>1020</v>
      </c>
      <c r="CD70" s="17">
        <v>1649265.98</v>
      </c>
      <c r="CE70" s="18">
        <v>208</v>
      </c>
      <c r="CF70" s="17">
        <v>1468099.3</v>
      </c>
      <c r="CG70" s="18">
        <v>12</v>
      </c>
      <c r="CH70" s="17">
        <v>153460.29</v>
      </c>
      <c r="CI70" s="18">
        <v>0</v>
      </c>
      <c r="CJ70" s="17">
        <v>0</v>
      </c>
      <c r="CK70" s="18">
        <v>0</v>
      </c>
      <c r="CL70" s="17">
        <v>0</v>
      </c>
      <c r="CM70" s="18">
        <v>188</v>
      </c>
      <c r="CN70" s="17">
        <v>996396.25</v>
      </c>
      <c r="CO70" s="36"/>
    </row>
    <row r="71" spans="1:93" x14ac:dyDescent="0.25">
      <c r="A71" s="26">
        <f t="shared" si="20"/>
        <v>55</v>
      </c>
      <c r="B71" s="28" t="s">
        <v>52</v>
      </c>
      <c r="C71" s="17">
        <f t="shared" si="3"/>
        <v>22191332.629999999</v>
      </c>
      <c r="D71" s="17">
        <f t="shared" si="4"/>
        <v>13898483.630000001</v>
      </c>
      <c r="E71" s="18">
        <f t="shared" si="19"/>
        <v>14655</v>
      </c>
      <c r="F71" s="17">
        <f t="shared" si="19"/>
        <v>7541298.7000000002</v>
      </c>
      <c r="G71" s="18">
        <f t="shared" si="19"/>
        <v>1562</v>
      </c>
      <c r="H71" s="17">
        <f t="shared" si="19"/>
        <v>678013.74</v>
      </c>
      <c r="I71" s="18">
        <f t="shared" si="19"/>
        <v>2793</v>
      </c>
      <c r="J71" s="17">
        <f t="shared" si="19"/>
        <v>5679171.1900000004</v>
      </c>
      <c r="K71" s="18">
        <f t="shared" si="19"/>
        <v>583</v>
      </c>
      <c r="L71" s="17">
        <f t="shared" si="19"/>
        <v>4175207.47</v>
      </c>
      <c r="M71" s="18">
        <f t="shared" si="19"/>
        <v>44</v>
      </c>
      <c r="N71" s="17">
        <f t="shared" si="19"/>
        <v>804363.94</v>
      </c>
      <c r="O71" s="18">
        <f t="shared" si="19"/>
        <v>0</v>
      </c>
      <c r="P71" s="17">
        <f t="shared" si="19"/>
        <v>0</v>
      </c>
      <c r="Q71" s="18">
        <f t="shared" si="19"/>
        <v>0</v>
      </c>
      <c r="R71" s="17">
        <f t="shared" si="19"/>
        <v>0</v>
      </c>
      <c r="S71" s="18">
        <f t="shared" si="19"/>
        <v>2147</v>
      </c>
      <c r="T71" s="17">
        <f t="shared" si="16"/>
        <v>3313277.59</v>
      </c>
      <c r="U71" s="17">
        <f t="shared" si="6"/>
        <v>5598037.9699999997</v>
      </c>
      <c r="V71" s="17">
        <f t="shared" si="7"/>
        <v>3268535.84</v>
      </c>
      <c r="W71" s="18">
        <v>3409</v>
      </c>
      <c r="X71" s="17">
        <v>1947390.4</v>
      </c>
      <c r="Y71" s="18">
        <v>391</v>
      </c>
      <c r="Z71" s="17">
        <v>169503.44</v>
      </c>
      <c r="AA71" s="18">
        <v>698</v>
      </c>
      <c r="AB71" s="17">
        <v>1151642</v>
      </c>
      <c r="AC71" s="18">
        <v>147</v>
      </c>
      <c r="AD71" s="17">
        <v>1134624.96</v>
      </c>
      <c r="AE71" s="18">
        <v>11</v>
      </c>
      <c r="AF71" s="17">
        <v>221469.06</v>
      </c>
      <c r="AG71" s="18">
        <v>0</v>
      </c>
      <c r="AH71" s="17">
        <v>0</v>
      </c>
      <c r="AI71" s="18">
        <v>0</v>
      </c>
      <c r="AJ71" s="17">
        <v>0</v>
      </c>
      <c r="AK71" s="18">
        <v>537</v>
      </c>
      <c r="AL71" s="17">
        <v>973408.11</v>
      </c>
      <c r="AM71" s="17">
        <f t="shared" si="9"/>
        <v>5101229.7</v>
      </c>
      <c r="AN71" s="17">
        <f t="shared" si="10"/>
        <v>3061713.34</v>
      </c>
      <c r="AO71" s="18">
        <v>3917</v>
      </c>
      <c r="AP71" s="17">
        <v>1431927.84</v>
      </c>
      <c r="AQ71" s="18">
        <v>391</v>
      </c>
      <c r="AR71" s="17">
        <v>169503.44</v>
      </c>
      <c r="AS71" s="18">
        <v>698</v>
      </c>
      <c r="AT71" s="17">
        <v>1460282.06</v>
      </c>
      <c r="AU71" s="18">
        <v>135</v>
      </c>
      <c r="AV71" s="17">
        <v>982327</v>
      </c>
      <c r="AW71" s="18">
        <v>12</v>
      </c>
      <c r="AX71" s="17">
        <v>229560.13</v>
      </c>
      <c r="AY71" s="18">
        <v>0</v>
      </c>
      <c r="AZ71" s="17">
        <v>0</v>
      </c>
      <c r="BA71" s="18">
        <v>0</v>
      </c>
      <c r="BB71" s="17">
        <v>0</v>
      </c>
      <c r="BC71" s="18">
        <v>537</v>
      </c>
      <c r="BD71" s="17">
        <v>827629.23</v>
      </c>
      <c r="BE71" s="17">
        <f t="shared" si="11"/>
        <v>5296440.0199999996</v>
      </c>
      <c r="BF71" s="17">
        <f t="shared" si="12"/>
        <v>3488589.7</v>
      </c>
      <c r="BG71" s="18">
        <v>3409</v>
      </c>
      <c r="BH71" s="17">
        <v>1802956.65</v>
      </c>
      <c r="BI71" s="18">
        <v>391</v>
      </c>
      <c r="BJ71" s="17">
        <v>169503.44</v>
      </c>
      <c r="BK71" s="18">
        <v>698</v>
      </c>
      <c r="BL71" s="17">
        <v>1516129.61</v>
      </c>
      <c r="BM71" s="18">
        <v>136</v>
      </c>
      <c r="BN71" s="17">
        <v>873068.03</v>
      </c>
      <c r="BO71" s="18">
        <v>11</v>
      </c>
      <c r="BP71" s="17">
        <v>190396.61</v>
      </c>
      <c r="BQ71" s="18">
        <v>0</v>
      </c>
      <c r="BR71" s="17">
        <v>0</v>
      </c>
      <c r="BS71" s="18">
        <v>0</v>
      </c>
      <c r="BT71" s="17">
        <v>0</v>
      </c>
      <c r="BU71" s="18">
        <v>536</v>
      </c>
      <c r="BV71" s="17">
        <v>744385.68</v>
      </c>
      <c r="BW71" s="17">
        <f t="shared" si="13"/>
        <v>6195624.9400000004</v>
      </c>
      <c r="BX71" s="17">
        <f t="shared" si="14"/>
        <v>4079644.75</v>
      </c>
      <c r="BY71" s="18">
        <v>3920</v>
      </c>
      <c r="BZ71" s="17">
        <v>2359023.81</v>
      </c>
      <c r="CA71" s="18">
        <v>389</v>
      </c>
      <c r="CB71" s="17">
        <v>169503.42</v>
      </c>
      <c r="CC71" s="18">
        <v>699</v>
      </c>
      <c r="CD71" s="17">
        <v>1551117.52</v>
      </c>
      <c r="CE71" s="18">
        <v>165</v>
      </c>
      <c r="CF71" s="17">
        <v>1185187.48</v>
      </c>
      <c r="CG71" s="18">
        <v>10</v>
      </c>
      <c r="CH71" s="17">
        <v>162938.14000000001</v>
      </c>
      <c r="CI71" s="18">
        <v>0</v>
      </c>
      <c r="CJ71" s="17">
        <v>0</v>
      </c>
      <c r="CK71" s="18">
        <v>0</v>
      </c>
      <c r="CL71" s="17">
        <v>0</v>
      </c>
      <c r="CM71" s="18">
        <v>537</v>
      </c>
      <c r="CN71" s="17">
        <v>767854.57</v>
      </c>
      <c r="CO71" s="36"/>
    </row>
    <row r="72" spans="1:93" x14ac:dyDescent="0.25">
      <c r="A72" s="26">
        <f t="shared" si="20"/>
        <v>56</v>
      </c>
      <c r="B72" s="28" t="s">
        <v>53</v>
      </c>
      <c r="C72" s="17">
        <f t="shared" si="3"/>
        <v>8920757.6500000004</v>
      </c>
      <c r="D72" s="17">
        <f t="shared" si="4"/>
        <v>5973029.2599999998</v>
      </c>
      <c r="E72" s="18">
        <f t="shared" si="19"/>
        <v>2767</v>
      </c>
      <c r="F72" s="17">
        <f t="shared" si="19"/>
        <v>1904821.61</v>
      </c>
      <c r="G72" s="18">
        <f t="shared" si="19"/>
        <v>1429</v>
      </c>
      <c r="H72" s="17">
        <f t="shared" si="19"/>
        <v>798268.97</v>
      </c>
      <c r="I72" s="18">
        <f t="shared" si="19"/>
        <v>1407</v>
      </c>
      <c r="J72" s="17">
        <f t="shared" si="19"/>
        <v>3269938.68</v>
      </c>
      <c r="K72" s="18">
        <f t="shared" si="19"/>
        <v>86</v>
      </c>
      <c r="L72" s="17">
        <f t="shared" si="19"/>
        <v>634401.12</v>
      </c>
      <c r="M72" s="18">
        <f t="shared" si="19"/>
        <v>0</v>
      </c>
      <c r="N72" s="17">
        <f t="shared" si="19"/>
        <v>0</v>
      </c>
      <c r="O72" s="18">
        <f t="shared" si="19"/>
        <v>0</v>
      </c>
      <c r="P72" s="17">
        <f t="shared" si="19"/>
        <v>0</v>
      </c>
      <c r="Q72" s="18">
        <f t="shared" si="19"/>
        <v>0</v>
      </c>
      <c r="R72" s="17">
        <f t="shared" si="19"/>
        <v>0</v>
      </c>
      <c r="S72" s="18">
        <f t="shared" si="19"/>
        <v>633</v>
      </c>
      <c r="T72" s="17">
        <f t="shared" si="16"/>
        <v>2313327.27</v>
      </c>
      <c r="U72" s="17">
        <f t="shared" si="6"/>
        <v>2243273.77</v>
      </c>
      <c r="V72" s="17">
        <f t="shared" si="7"/>
        <v>1423088.51</v>
      </c>
      <c r="W72" s="18">
        <v>524</v>
      </c>
      <c r="X72" s="17">
        <v>369493.78</v>
      </c>
      <c r="Y72" s="18">
        <v>357</v>
      </c>
      <c r="Z72" s="17">
        <v>199567.24</v>
      </c>
      <c r="AA72" s="18">
        <v>352</v>
      </c>
      <c r="AB72" s="17">
        <v>854027.49</v>
      </c>
      <c r="AC72" s="18">
        <v>21</v>
      </c>
      <c r="AD72" s="17">
        <v>161290.01999999999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158</v>
      </c>
      <c r="AL72" s="17">
        <v>658895.24</v>
      </c>
      <c r="AM72" s="17">
        <f t="shared" si="9"/>
        <v>2280790.09</v>
      </c>
      <c r="AN72" s="17">
        <f t="shared" si="10"/>
        <v>1567298.51</v>
      </c>
      <c r="AO72" s="18">
        <v>915</v>
      </c>
      <c r="AP72" s="17">
        <v>553353.78</v>
      </c>
      <c r="AQ72" s="18">
        <v>357</v>
      </c>
      <c r="AR72" s="17">
        <v>199567.24</v>
      </c>
      <c r="AS72" s="18">
        <v>352</v>
      </c>
      <c r="AT72" s="17">
        <v>814377.49</v>
      </c>
      <c r="AU72" s="18">
        <v>21</v>
      </c>
      <c r="AV72" s="17">
        <v>151730.01999999999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158</v>
      </c>
      <c r="BD72" s="17">
        <v>561761.56000000006</v>
      </c>
      <c r="BE72" s="17">
        <f t="shared" si="11"/>
        <v>2306386.0699999998</v>
      </c>
      <c r="BF72" s="17">
        <f t="shared" si="12"/>
        <v>1572241.05</v>
      </c>
      <c r="BG72" s="18">
        <v>792</v>
      </c>
      <c r="BH72" s="17">
        <v>571553.49</v>
      </c>
      <c r="BI72" s="18">
        <v>357</v>
      </c>
      <c r="BJ72" s="17">
        <v>199567.24</v>
      </c>
      <c r="BK72" s="18">
        <v>352</v>
      </c>
      <c r="BL72" s="17">
        <v>801120.32</v>
      </c>
      <c r="BM72" s="18">
        <v>26</v>
      </c>
      <c r="BN72" s="17">
        <v>189533.24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158</v>
      </c>
      <c r="BV72" s="17">
        <v>544611.78</v>
      </c>
      <c r="BW72" s="17">
        <f t="shared" si="13"/>
        <v>2090307.72</v>
      </c>
      <c r="BX72" s="17">
        <f t="shared" si="14"/>
        <v>1410401.19</v>
      </c>
      <c r="BY72" s="18">
        <v>536</v>
      </c>
      <c r="BZ72" s="17">
        <v>410420.56</v>
      </c>
      <c r="CA72" s="18">
        <v>358</v>
      </c>
      <c r="CB72" s="17">
        <v>199567.25</v>
      </c>
      <c r="CC72" s="18">
        <v>351</v>
      </c>
      <c r="CD72" s="17">
        <v>800413.38</v>
      </c>
      <c r="CE72" s="18">
        <v>18</v>
      </c>
      <c r="CF72" s="17">
        <v>131847.84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159</v>
      </c>
      <c r="CN72" s="17">
        <v>548058.68999999994</v>
      </c>
      <c r="CO72" s="36"/>
    </row>
    <row r="73" spans="1:93" x14ac:dyDescent="0.25">
      <c r="A73" s="26">
        <f t="shared" si="20"/>
        <v>57</v>
      </c>
      <c r="B73" s="28" t="s">
        <v>54</v>
      </c>
      <c r="C73" s="17">
        <f t="shared" si="3"/>
        <v>7180156.2800000003</v>
      </c>
      <c r="D73" s="17">
        <f t="shared" si="4"/>
        <v>4360415.8899999997</v>
      </c>
      <c r="E73" s="18">
        <f t="shared" si="19"/>
        <v>4014</v>
      </c>
      <c r="F73" s="17">
        <f t="shared" si="19"/>
        <v>2519664.85</v>
      </c>
      <c r="G73" s="18">
        <f t="shared" si="19"/>
        <v>264</v>
      </c>
      <c r="H73" s="17">
        <f t="shared" si="19"/>
        <v>111572.02</v>
      </c>
      <c r="I73" s="18">
        <f t="shared" si="19"/>
        <v>1009</v>
      </c>
      <c r="J73" s="17">
        <f t="shared" si="19"/>
        <v>1729179.02</v>
      </c>
      <c r="K73" s="18">
        <f t="shared" si="19"/>
        <v>301</v>
      </c>
      <c r="L73" s="17">
        <f t="shared" si="19"/>
        <v>2819740.39</v>
      </c>
      <c r="M73" s="18">
        <f t="shared" si="19"/>
        <v>0</v>
      </c>
      <c r="N73" s="17">
        <f t="shared" si="19"/>
        <v>0</v>
      </c>
      <c r="O73" s="18">
        <f t="shared" si="19"/>
        <v>0</v>
      </c>
      <c r="P73" s="17">
        <f t="shared" si="19"/>
        <v>0</v>
      </c>
      <c r="Q73" s="18">
        <f t="shared" si="19"/>
        <v>0</v>
      </c>
      <c r="R73" s="17">
        <f t="shared" si="19"/>
        <v>0</v>
      </c>
      <c r="S73" s="18">
        <f t="shared" si="19"/>
        <v>0</v>
      </c>
      <c r="T73" s="17">
        <f t="shared" si="16"/>
        <v>0</v>
      </c>
      <c r="U73" s="17">
        <f t="shared" si="6"/>
        <v>1523299.47</v>
      </c>
      <c r="V73" s="17">
        <f t="shared" si="7"/>
        <v>948570.33</v>
      </c>
      <c r="W73" s="18">
        <v>990</v>
      </c>
      <c r="X73" s="17">
        <v>463154.27</v>
      </c>
      <c r="Y73" s="18">
        <v>66</v>
      </c>
      <c r="Z73" s="17">
        <v>28127.82</v>
      </c>
      <c r="AA73" s="18">
        <v>231</v>
      </c>
      <c r="AB73" s="17">
        <v>457288.24</v>
      </c>
      <c r="AC73" s="18">
        <v>78</v>
      </c>
      <c r="AD73" s="17">
        <v>574729.14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9"/>
        <v>1483980.81</v>
      </c>
      <c r="AN73" s="17">
        <f t="shared" si="10"/>
        <v>874070.51</v>
      </c>
      <c r="AO73" s="18">
        <v>833</v>
      </c>
      <c r="AP73" s="17">
        <v>416679.3</v>
      </c>
      <c r="AQ73" s="18">
        <v>50</v>
      </c>
      <c r="AR73" s="17">
        <v>21222.78</v>
      </c>
      <c r="AS73" s="18">
        <v>260</v>
      </c>
      <c r="AT73" s="17">
        <v>436168.43</v>
      </c>
      <c r="AU73" s="18">
        <v>49</v>
      </c>
      <c r="AV73" s="17">
        <v>609910.30000000005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11"/>
        <v>1776837.75</v>
      </c>
      <c r="BF73" s="17">
        <f t="shared" si="12"/>
        <v>1288318.92</v>
      </c>
      <c r="BG73" s="18">
        <v>989</v>
      </c>
      <c r="BH73" s="17">
        <v>789203.98</v>
      </c>
      <c r="BI73" s="18">
        <v>35</v>
      </c>
      <c r="BJ73" s="17">
        <v>14804.05</v>
      </c>
      <c r="BK73" s="18">
        <v>248</v>
      </c>
      <c r="BL73" s="17">
        <v>484310.89</v>
      </c>
      <c r="BM73" s="18">
        <v>52</v>
      </c>
      <c r="BN73" s="17">
        <v>488518.83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13"/>
        <v>2396038.25</v>
      </c>
      <c r="BX73" s="17">
        <f t="shared" si="14"/>
        <v>1249456.1299999999</v>
      </c>
      <c r="BY73" s="18">
        <v>1202</v>
      </c>
      <c r="BZ73" s="17">
        <v>850627.3</v>
      </c>
      <c r="CA73" s="18">
        <v>113</v>
      </c>
      <c r="CB73" s="17">
        <v>47417.37</v>
      </c>
      <c r="CC73" s="18">
        <v>270</v>
      </c>
      <c r="CD73" s="17">
        <v>351411.46</v>
      </c>
      <c r="CE73" s="18">
        <v>122</v>
      </c>
      <c r="CF73" s="17">
        <v>1146582.1200000001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6"/>
    </row>
    <row r="74" spans="1:93" x14ac:dyDescent="0.25">
      <c r="A74" s="26">
        <f t="shared" si="20"/>
        <v>58</v>
      </c>
      <c r="B74" s="28" t="s">
        <v>138</v>
      </c>
      <c r="C74" s="17">
        <f t="shared" si="3"/>
        <v>236389.89</v>
      </c>
      <c r="D74" s="17">
        <f t="shared" si="4"/>
        <v>236389.89</v>
      </c>
      <c r="E74" s="18">
        <f t="shared" si="19"/>
        <v>88</v>
      </c>
      <c r="F74" s="17">
        <f t="shared" si="19"/>
        <v>25068.58</v>
      </c>
      <c r="G74" s="18">
        <f t="shared" si="19"/>
        <v>27</v>
      </c>
      <c r="H74" s="17">
        <f t="shared" si="19"/>
        <v>9460.5300000000007</v>
      </c>
      <c r="I74" s="18">
        <f t="shared" si="19"/>
        <v>182</v>
      </c>
      <c r="J74" s="17">
        <f t="shared" si="19"/>
        <v>201860.78</v>
      </c>
      <c r="K74" s="18">
        <f t="shared" si="19"/>
        <v>0</v>
      </c>
      <c r="L74" s="17">
        <f t="shared" si="19"/>
        <v>0</v>
      </c>
      <c r="M74" s="18">
        <f t="shared" si="19"/>
        <v>0</v>
      </c>
      <c r="N74" s="17">
        <f t="shared" si="19"/>
        <v>0</v>
      </c>
      <c r="O74" s="18">
        <f t="shared" si="19"/>
        <v>0</v>
      </c>
      <c r="P74" s="17">
        <f t="shared" si="19"/>
        <v>0</v>
      </c>
      <c r="Q74" s="18">
        <f t="shared" si="19"/>
        <v>0</v>
      </c>
      <c r="R74" s="17">
        <f t="shared" si="19"/>
        <v>0</v>
      </c>
      <c r="S74" s="18">
        <f t="shared" si="19"/>
        <v>0</v>
      </c>
      <c r="T74" s="17">
        <f t="shared" si="16"/>
        <v>0</v>
      </c>
      <c r="U74" s="17">
        <f t="shared" si="6"/>
        <v>109786.16</v>
      </c>
      <c r="V74" s="17">
        <f t="shared" si="7"/>
        <v>109786.16</v>
      </c>
      <c r="W74" s="18">
        <v>23</v>
      </c>
      <c r="X74" s="17">
        <v>16742.63</v>
      </c>
      <c r="Y74" s="18">
        <v>6</v>
      </c>
      <c r="Z74" s="17">
        <v>3796.48</v>
      </c>
      <c r="AA74" s="18">
        <v>48</v>
      </c>
      <c r="AB74" s="17">
        <v>89247.05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9"/>
        <v>18422.810000000001</v>
      </c>
      <c r="AN74" s="17">
        <f t="shared" si="10"/>
        <v>18422.810000000001</v>
      </c>
      <c r="AO74" s="18">
        <v>15</v>
      </c>
      <c r="AP74" s="17">
        <v>1921.37</v>
      </c>
      <c r="AQ74" s="18">
        <v>3</v>
      </c>
      <c r="AR74" s="17">
        <v>809.41</v>
      </c>
      <c r="AS74" s="18">
        <v>24</v>
      </c>
      <c r="AT74" s="17">
        <v>15692.03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11"/>
        <v>66590.460000000006</v>
      </c>
      <c r="BF74" s="17">
        <f t="shared" si="12"/>
        <v>66590.460000000006</v>
      </c>
      <c r="BG74" s="18">
        <v>25</v>
      </c>
      <c r="BH74" s="17">
        <v>3202.29</v>
      </c>
      <c r="BI74" s="18">
        <v>9</v>
      </c>
      <c r="BJ74" s="17">
        <v>2427.3200000000002</v>
      </c>
      <c r="BK74" s="18">
        <v>55</v>
      </c>
      <c r="BL74" s="17">
        <v>60960.85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13"/>
        <v>41590.46</v>
      </c>
      <c r="BX74" s="17">
        <f t="shared" si="14"/>
        <v>41590.46</v>
      </c>
      <c r="BY74" s="18">
        <v>25</v>
      </c>
      <c r="BZ74" s="17">
        <v>3202.29</v>
      </c>
      <c r="CA74" s="18">
        <v>9</v>
      </c>
      <c r="CB74" s="17">
        <v>2427.3200000000002</v>
      </c>
      <c r="CC74" s="18">
        <v>55</v>
      </c>
      <c r="CD74" s="17">
        <v>35960.85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6"/>
    </row>
    <row r="75" spans="1:93" x14ac:dyDescent="0.25">
      <c r="A75" s="26">
        <f t="shared" si="20"/>
        <v>59</v>
      </c>
      <c r="B75" s="28" t="s">
        <v>139</v>
      </c>
      <c r="C75" s="17">
        <f t="shared" ref="C75:C138" si="21">D75+L75+N75+T75</f>
        <v>1050330.18</v>
      </c>
      <c r="D75" s="17">
        <f t="shared" ref="D75:D138" si="22">F75+H75+J75</f>
        <v>1050330.18</v>
      </c>
      <c r="E75" s="18">
        <f t="shared" si="19"/>
        <v>1017</v>
      </c>
      <c r="F75" s="17">
        <f t="shared" si="19"/>
        <v>277718.06</v>
      </c>
      <c r="G75" s="18">
        <f t="shared" si="19"/>
        <v>120</v>
      </c>
      <c r="H75" s="17">
        <f t="shared" si="19"/>
        <v>61009.2</v>
      </c>
      <c r="I75" s="18">
        <f t="shared" si="19"/>
        <v>778</v>
      </c>
      <c r="J75" s="17">
        <f t="shared" si="19"/>
        <v>711602.92</v>
      </c>
      <c r="K75" s="18">
        <f t="shared" si="19"/>
        <v>0</v>
      </c>
      <c r="L75" s="17">
        <f t="shared" si="19"/>
        <v>0</v>
      </c>
      <c r="M75" s="18">
        <f t="shared" si="19"/>
        <v>0</v>
      </c>
      <c r="N75" s="17">
        <f t="shared" si="19"/>
        <v>0</v>
      </c>
      <c r="O75" s="18">
        <f t="shared" si="19"/>
        <v>0</v>
      </c>
      <c r="P75" s="17">
        <f t="shared" si="19"/>
        <v>0</v>
      </c>
      <c r="Q75" s="18">
        <f t="shared" si="19"/>
        <v>0</v>
      </c>
      <c r="R75" s="17">
        <f t="shared" si="19"/>
        <v>0</v>
      </c>
      <c r="S75" s="18">
        <f t="shared" si="19"/>
        <v>0</v>
      </c>
      <c r="T75" s="17">
        <f t="shared" si="16"/>
        <v>0</v>
      </c>
      <c r="U75" s="17">
        <f t="shared" ref="U75:U138" si="23">V75+AD75+AF75+AL75</f>
        <v>474736.21</v>
      </c>
      <c r="V75" s="17">
        <f t="shared" ref="V75:V138" si="24">X75+Z75+AB75</f>
        <v>474736.21</v>
      </c>
      <c r="W75" s="18">
        <v>348</v>
      </c>
      <c r="X75" s="17">
        <v>140739.21</v>
      </c>
      <c r="Y75" s="18">
        <v>0</v>
      </c>
      <c r="Z75" s="17">
        <v>0</v>
      </c>
      <c r="AA75" s="18">
        <v>253</v>
      </c>
      <c r="AB75" s="17">
        <v>333997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9"/>
        <v>375217.21</v>
      </c>
      <c r="AN75" s="17">
        <f t="shared" si="10"/>
        <v>375217.21</v>
      </c>
      <c r="AO75" s="18">
        <v>329</v>
      </c>
      <c r="AP75" s="17">
        <v>73286.47</v>
      </c>
      <c r="AQ75" s="18">
        <v>0</v>
      </c>
      <c r="AR75" s="17">
        <v>0</v>
      </c>
      <c r="AS75" s="18">
        <v>477</v>
      </c>
      <c r="AT75" s="17">
        <v>301930.74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11"/>
        <v>200376.76</v>
      </c>
      <c r="BF75" s="17">
        <f t="shared" si="12"/>
        <v>200376.76</v>
      </c>
      <c r="BG75" s="18">
        <v>340</v>
      </c>
      <c r="BH75" s="17">
        <v>63692.38</v>
      </c>
      <c r="BI75" s="18">
        <v>120</v>
      </c>
      <c r="BJ75" s="17">
        <v>61009.2</v>
      </c>
      <c r="BK75" s="18">
        <v>48</v>
      </c>
      <c r="BL75" s="17">
        <v>75675.179999999993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13"/>
        <v>0</v>
      </c>
      <c r="BX75" s="17">
        <f t="shared" si="14"/>
        <v>0</v>
      </c>
      <c r="BY75" s="18">
        <v>0</v>
      </c>
      <c r="BZ75" s="17">
        <v>0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6"/>
    </row>
    <row r="76" spans="1:93" x14ac:dyDescent="0.25">
      <c r="A76" s="26"/>
      <c r="B76" s="50" t="s">
        <v>55</v>
      </c>
      <c r="C76" s="17">
        <f t="shared" si="21"/>
        <v>0</v>
      </c>
      <c r="D76" s="17">
        <f t="shared" si="22"/>
        <v>0</v>
      </c>
      <c r="E76" s="18">
        <f t="shared" si="19"/>
        <v>0</v>
      </c>
      <c r="F76" s="17">
        <f t="shared" si="19"/>
        <v>0</v>
      </c>
      <c r="G76" s="18">
        <f t="shared" si="19"/>
        <v>0</v>
      </c>
      <c r="H76" s="17">
        <f t="shared" si="19"/>
        <v>0</v>
      </c>
      <c r="I76" s="18">
        <f t="shared" si="19"/>
        <v>0</v>
      </c>
      <c r="J76" s="17">
        <f t="shared" si="19"/>
        <v>0</v>
      </c>
      <c r="K76" s="18">
        <f t="shared" si="19"/>
        <v>0</v>
      </c>
      <c r="L76" s="17">
        <f t="shared" si="19"/>
        <v>0</v>
      </c>
      <c r="M76" s="18">
        <f t="shared" si="19"/>
        <v>0</v>
      </c>
      <c r="N76" s="17">
        <f t="shared" si="19"/>
        <v>0</v>
      </c>
      <c r="O76" s="18">
        <f t="shared" si="19"/>
        <v>0</v>
      </c>
      <c r="P76" s="17">
        <f t="shared" si="19"/>
        <v>0</v>
      </c>
      <c r="Q76" s="18">
        <f t="shared" si="19"/>
        <v>0</v>
      </c>
      <c r="R76" s="17">
        <f t="shared" si="19"/>
        <v>0</v>
      </c>
      <c r="S76" s="18">
        <f t="shared" si="19"/>
        <v>0</v>
      </c>
      <c r="T76" s="17">
        <f t="shared" si="16"/>
        <v>0</v>
      </c>
      <c r="U76" s="17">
        <f t="shared" si="23"/>
        <v>0</v>
      </c>
      <c r="V76" s="17">
        <f t="shared" si="24"/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25">AN76+AV76+AX76+BD76</f>
        <v>0</v>
      </c>
      <c r="AN76" s="17">
        <f t="shared" ref="AN76:AN139" si="26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27">BF76+BN76+BP76+BV76</f>
        <v>0</v>
      </c>
      <c r="BF76" s="17">
        <f t="shared" ref="BF76:BF139" si="28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29">BX76+CF76+CH76+CN76</f>
        <v>0</v>
      </c>
      <c r="BX76" s="17">
        <f t="shared" ref="BX76:BX139" si="30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6"/>
    </row>
    <row r="77" spans="1:93" ht="30" x14ac:dyDescent="0.25">
      <c r="A77" s="26">
        <f>1+A75</f>
        <v>60</v>
      </c>
      <c r="B77" s="28" t="s">
        <v>56</v>
      </c>
      <c r="C77" s="17">
        <f t="shared" si="21"/>
        <v>101306663.44</v>
      </c>
      <c r="D77" s="17">
        <f t="shared" si="22"/>
        <v>55825642.450000003</v>
      </c>
      <c r="E77" s="18">
        <f t="shared" si="19"/>
        <v>39108</v>
      </c>
      <c r="F77" s="17">
        <f t="shared" si="19"/>
        <v>23914575.59</v>
      </c>
      <c r="G77" s="18">
        <f t="shared" si="19"/>
        <v>8849</v>
      </c>
      <c r="H77" s="17">
        <f t="shared" si="19"/>
        <v>3947004.94</v>
      </c>
      <c r="I77" s="18">
        <f t="shared" si="19"/>
        <v>17691</v>
      </c>
      <c r="J77" s="17">
        <f t="shared" si="19"/>
        <v>27964061.920000002</v>
      </c>
      <c r="K77" s="18">
        <f t="shared" si="19"/>
        <v>665</v>
      </c>
      <c r="L77" s="17">
        <f t="shared" si="19"/>
        <v>7076652.1100000003</v>
      </c>
      <c r="M77" s="18">
        <f t="shared" si="19"/>
        <v>1727</v>
      </c>
      <c r="N77" s="17">
        <f t="shared" si="19"/>
        <v>25827689.440000001</v>
      </c>
      <c r="O77" s="18">
        <f t="shared" si="19"/>
        <v>0</v>
      </c>
      <c r="P77" s="17">
        <f t="shared" si="19"/>
        <v>0</v>
      </c>
      <c r="Q77" s="18">
        <f t="shared" si="19"/>
        <v>0</v>
      </c>
      <c r="R77" s="17">
        <f t="shared" si="19"/>
        <v>0</v>
      </c>
      <c r="S77" s="18">
        <f t="shared" si="19"/>
        <v>5847</v>
      </c>
      <c r="T77" s="17">
        <f t="shared" si="16"/>
        <v>12576679.439999999</v>
      </c>
      <c r="U77" s="17">
        <f t="shared" si="23"/>
        <v>26388144.98</v>
      </c>
      <c r="V77" s="17">
        <f t="shared" si="24"/>
        <v>13966785.23</v>
      </c>
      <c r="W77" s="18">
        <v>7601</v>
      </c>
      <c r="X77" s="17">
        <v>6203494.9199999999</v>
      </c>
      <c r="Y77" s="18">
        <v>1577</v>
      </c>
      <c r="Z77" s="17">
        <v>732745.37</v>
      </c>
      <c r="AA77" s="18">
        <v>3236</v>
      </c>
      <c r="AB77" s="17">
        <v>7030544.9400000004</v>
      </c>
      <c r="AC77" s="18">
        <v>186</v>
      </c>
      <c r="AD77" s="17">
        <v>1888388.85</v>
      </c>
      <c r="AE77" s="18">
        <v>451</v>
      </c>
      <c r="AF77" s="17">
        <v>7458938.0199999996</v>
      </c>
      <c r="AG77" s="18">
        <v>0</v>
      </c>
      <c r="AH77" s="17">
        <v>0</v>
      </c>
      <c r="AI77" s="18">
        <v>0</v>
      </c>
      <c r="AJ77" s="17">
        <v>0</v>
      </c>
      <c r="AK77" s="18">
        <v>1445</v>
      </c>
      <c r="AL77" s="17">
        <v>3074032.88</v>
      </c>
      <c r="AM77" s="17">
        <f t="shared" si="25"/>
        <v>26576355.109999999</v>
      </c>
      <c r="AN77" s="17">
        <f t="shared" si="26"/>
        <v>13830923.52</v>
      </c>
      <c r="AO77" s="18">
        <v>10846</v>
      </c>
      <c r="AP77" s="17">
        <v>5714177.6699999999</v>
      </c>
      <c r="AQ77" s="18">
        <v>2654</v>
      </c>
      <c r="AR77" s="17">
        <v>1156845.07</v>
      </c>
      <c r="AS77" s="18">
        <v>4785</v>
      </c>
      <c r="AT77" s="17">
        <v>6959900.7800000003</v>
      </c>
      <c r="AU77" s="18">
        <v>125</v>
      </c>
      <c r="AV77" s="17">
        <v>1396712.38</v>
      </c>
      <c r="AW77" s="18">
        <v>517</v>
      </c>
      <c r="AX77" s="17">
        <v>8218103.7800000003</v>
      </c>
      <c r="AY77" s="18">
        <v>0</v>
      </c>
      <c r="AZ77" s="17">
        <v>0</v>
      </c>
      <c r="BA77" s="18">
        <v>0</v>
      </c>
      <c r="BB77" s="17">
        <v>0</v>
      </c>
      <c r="BC77" s="18">
        <v>1462</v>
      </c>
      <c r="BD77" s="17">
        <v>3130615.43</v>
      </c>
      <c r="BE77" s="17">
        <f t="shared" si="27"/>
        <v>23674343.530000001</v>
      </c>
      <c r="BF77" s="17">
        <f t="shared" si="28"/>
        <v>14212420.529999999</v>
      </c>
      <c r="BG77" s="18">
        <v>10212</v>
      </c>
      <c r="BH77" s="17">
        <v>6209202.25</v>
      </c>
      <c r="BI77" s="18">
        <v>2268</v>
      </c>
      <c r="BJ77" s="17">
        <v>1011898.31</v>
      </c>
      <c r="BK77" s="18">
        <v>4805</v>
      </c>
      <c r="BL77" s="17">
        <v>6991319.9699999997</v>
      </c>
      <c r="BM77" s="18">
        <v>161</v>
      </c>
      <c r="BN77" s="17">
        <v>1813166.69</v>
      </c>
      <c r="BO77" s="18">
        <v>313</v>
      </c>
      <c r="BP77" s="17">
        <v>4519568.7699999996</v>
      </c>
      <c r="BQ77" s="18">
        <v>0</v>
      </c>
      <c r="BR77" s="17">
        <v>0</v>
      </c>
      <c r="BS77" s="18">
        <v>0</v>
      </c>
      <c r="BT77" s="17">
        <v>0</v>
      </c>
      <c r="BU77" s="18">
        <v>1462</v>
      </c>
      <c r="BV77" s="17">
        <v>3129187.54</v>
      </c>
      <c r="BW77" s="17">
        <f t="shared" si="29"/>
        <v>24667819.82</v>
      </c>
      <c r="BX77" s="17">
        <f t="shared" si="30"/>
        <v>13815513.17</v>
      </c>
      <c r="BY77" s="18">
        <v>10449</v>
      </c>
      <c r="BZ77" s="17">
        <v>5787700.75</v>
      </c>
      <c r="CA77" s="18">
        <v>2350</v>
      </c>
      <c r="CB77" s="17">
        <v>1045516.19</v>
      </c>
      <c r="CC77" s="18">
        <v>4865</v>
      </c>
      <c r="CD77" s="17">
        <v>6982296.2300000004</v>
      </c>
      <c r="CE77" s="18">
        <v>193</v>
      </c>
      <c r="CF77" s="17">
        <v>1978384.19</v>
      </c>
      <c r="CG77" s="18">
        <v>446</v>
      </c>
      <c r="CH77" s="17">
        <v>5631078.8700000001</v>
      </c>
      <c r="CI77" s="18">
        <v>0</v>
      </c>
      <c r="CJ77" s="17">
        <v>0</v>
      </c>
      <c r="CK77" s="18">
        <v>0</v>
      </c>
      <c r="CL77" s="17">
        <v>0</v>
      </c>
      <c r="CM77" s="18">
        <v>1478</v>
      </c>
      <c r="CN77" s="17">
        <v>3242843.59</v>
      </c>
      <c r="CO77" s="36"/>
    </row>
    <row r="78" spans="1:93" x14ac:dyDescent="0.25">
      <c r="A78" s="26"/>
      <c r="B78" s="50" t="s">
        <v>57</v>
      </c>
      <c r="C78" s="17">
        <f t="shared" si="21"/>
        <v>0</v>
      </c>
      <c r="D78" s="17">
        <f t="shared" si="22"/>
        <v>0</v>
      </c>
      <c r="E78" s="18">
        <f t="shared" ref="E78:T141" si="31">W78+AO78+BG78+BY78</f>
        <v>0</v>
      </c>
      <c r="F78" s="17">
        <f t="shared" si="31"/>
        <v>0</v>
      </c>
      <c r="G78" s="18">
        <f t="shared" si="31"/>
        <v>0</v>
      </c>
      <c r="H78" s="17">
        <f t="shared" si="31"/>
        <v>0</v>
      </c>
      <c r="I78" s="18">
        <f t="shared" si="31"/>
        <v>0</v>
      </c>
      <c r="J78" s="17">
        <f t="shared" si="31"/>
        <v>0</v>
      </c>
      <c r="K78" s="18">
        <f t="shared" si="31"/>
        <v>0</v>
      </c>
      <c r="L78" s="17">
        <f t="shared" si="31"/>
        <v>0</v>
      </c>
      <c r="M78" s="18">
        <f t="shared" si="31"/>
        <v>0</v>
      </c>
      <c r="N78" s="17">
        <f t="shared" si="31"/>
        <v>0</v>
      </c>
      <c r="O78" s="18">
        <f t="shared" si="31"/>
        <v>0</v>
      </c>
      <c r="P78" s="17">
        <f t="shared" si="31"/>
        <v>0</v>
      </c>
      <c r="Q78" s="18">
        <f t="shared" si="31"/>
        <v>0</v>
      </c>
      <c r="R78" s="17">
        <f t="shared" si="31"/>
        <v>0</v>
      </c>
      <c r="S78" s="18">
        <f t="shared" si="31"/>
        <v>0</v>
      </c>
      <c r="T78" s="17">
        <f t="shared" si="16"/>
        <v>0</v>
      </c>
      <c r="U78" s="17">
        <f t="shared" si="23"/>
        <v>0</v>
      </c>
      <c r="V78" s="17">
        <f t="shared" si="24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25"/>
        <v>0</v>
      </c>
      <c r="AN78" s="17">
        <f t="shared" si="26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27"/>
        <v>0</v>
      </c>
      <c r="BF78" s="17">
        <f t="shared" si="28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29"/>
        <v>0</v>
      </c>
      <c r="BX78" s="17">
        <f t="shared" si="30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6"/>
    </row>
    <row r="79" spans="1:93" x14ac:dyDescent="0.25">
      <c r="A79" s="26">
        <f>1+A77</f>
        <v>61</v>
      </c>
      <c r="B79" s="28" t="s">
        <v>58</v>
      </c>
      <c r="C79" s="17">
        <f t="shared" si="21"/>
        <v>180103335.02000001</v>
      </c>
      <c r="D79" s="17">
        <f t="shared" si="22"/>
        <v>58427347.82</v>
      </c>
      <c r="E79" s="18">
        <f t="shared" si="31"/>
        <v>91400</v>
      </c>
      <c r="F79" s="17">
        <f t="shared" si="31"/>
        <v>23642658.289999999</v>
      </c>
      <c r="G79" s="18">
        <f t="shared" si="31"/>
        <v>12027</v>
      </c>
      <c r="H79" s="17">
        <f t="shared" si="31"/>
        <v>5381190.1699999999</v>
      </c>
      <c r="I79" s="18">
        <f t="shared" si="31"/>
        <v>48756</v>
      </c>
      <c r="J79" s="17">
        <f t="shared" si="31"/>
        <v>29403499.359999999</v>
      </c>
      <c r="K79" s="18">
        <f t="shared" si="31"/>
        <v>1111</v>
      </c>
      <c r="L79" s="17">
        <f t="shared" si="31"/>
        <v>23797615.32</v>
      </c>
      <c r="M79" s="18">
        <f t="shared" si="31"/>
        <v>3024</v>
      </c>
      <c r="N79" s="17">
        <f t="shared" si="31"/>
        <v>65971358.079999998</v>
      </c>
      <c r="O79" s="18">
        <f t="shared" si="31"/>
        <v>0</v>
      </c>
      <c r="P79" s="17">
        <f t="shared" si="31"/>
        <v>0</v>
      </c>
      <c r="Q79" s="18">
        <f t="shared" si="31"/>
        <v>0</v>
      </c>
      <c r="R79" s="17">
        <f t="shared" si="31"/>
        <v>0</v>
      </c>
      <c r="S79" s="18">
        <f t="shared" si="31"/>
        <v>9536</v>
      </c>
      <c r="T79" s="17">
        <f t="shared" si="16"/>
        <v>31907013.800000001</v>
      </c>
      <c r="U79" s="17">
        <f t="shared" si="23"/>
        <v>43668884.420000002</v>
      </c>
      <c r="V79" s="17">
        <f t="shared" si="24"/>
        <v>14512233.49</v>
      </c>
      <c r="W79" s="18">
        <v>17402</v>
      </c>
      <c r="X79" s="17">
        <v>5083169.8</v>
      </c>
      <c r="Y79" s="18">
        <v>2713</v>
      </c>
      <c r="Z79" s="17">
        <v>1323291.81</v>
      </c>
      <c r="AA79" s="18">
        <v>11629</v>
      </c>
      <c r="AB79" s="17">
        <v>8105771.8799999999</v>
      </c>
      <c r="AC79" s="18">
        <v>152</v>
      </c>
      <c r="AD79" s="17">
        <v>1939711.17</v>
      </c>
      <c r="AE79" s="18">
        <v>888</v>
      </c>
      <c r="AF79" s="17">
        <v>20224214.800000001</v>
      </c>
      <c r="AG79" s="18">
        <v>0</v>
      </c>
      <c r="AH79" s="17">
        <v>0</v>
      </c>
      <c r="AI79" s="18">
        <v>0</v>
      </c>
      <c r="AJ79" s="17">
        <v>0</v>
      </c>
      <c r="AK79" s="18">
        <v>2384</v>
      </c>
      <c r="AL79" s="17">
        <v>6992724.96</v>
      </c>
      <c r="AM79" s="17">
        <f t="shared" si="25"/>
        <v>43358035.850000001</v>
      </c>
      <c r="AN79" s="17">
        <f t="shared" si="26"/>
        <v>13129138.550000001</v>
      </c>
      <c r="AO79" s="18">
        <v>20299</v>
      </c>
      <c r="AP79" s="17">
        <v>5416657.4699999997</v>
      </c>
      <c r="AQ79" s="18">
        <v>2117</v>
      </c>
      <c r="AR79" s="17">
        <v>1012500</v>
      </c>
      <c r="AS79" s="18">
        <v>9356</v>
      </c>
      <c r="AT79" s="17">
        <v>6699981.0800000001</v>
      </c>
      <c r="AU79" s="18">
        <v>225</v>
      </c>
      <c r="AV79" s="17">
        <v>3451686.75</v>
      </c>
      <c r="AW79" s="18">
        <v>883</v>
      </c>
      <c r="AX79" s="17">
        <v>18832888.149999999</v>
      </c>
      <c r="AY79" s="18">
        <v>0</v>
      </c>
      <c r="AZ79" s="17">
        <v>0</v>
      </c>
      <c r="BA79" s="18">
        <v>0</v>
      </c>
      <c r="BB79" s="17">
        <v>0</v>
      </c>
      <c r="BC79" s="18">
        <v>2384</v>
      </c>
      <c r="BD79" s="17">
        <v>7944322.4000000004</v>
      </c>
      <c r="BE79" s="17">
        <f t="shared" si="27"/>
        <v>47270025.950000003</v>
      </c>
      <c r="BF79" s="17">
        <f t="shared" si="28"/>
        <v>13522175.130000001</v>
      </c>
      <c r="BG79" s="18">
        <v>20823</v>
      </c>
      <c r="BH79" s="17">
        <v>6594616.9800000004</v>
      </c>
      <c r="BI79" s="18">
        <v>2606</v>
      </c>
      <c r="BJ79" s="17">
        <v>1102855.07</v>
      </c>
      <c r="BK79" s="18">
        <v>10335</v>
      </c>
      <c r="BL79" s="17">
        <v>5824703.0800000001</v>
      </c>
      <c r="BM79" s="18">
        <v>325</v>
      </c>
      <c r="BN79" s="17">
        <v>8414741.5500000007</v>
      </c>
      <c r="BO79" s="18">
        <v>776</v>
      </c>
      <c r="BP79" s="17">
        <v>16848126.050000001</v>
      </c>
      <c r="BQ79" s="18">
        <v>0</v>
      </c>
      <c r="BR79" s="17">
        <v>0</v>
      </c>
      <c r="BS79" s="18">
        <v>0</v>
      </c>
      <c r="BT79" s="17">
        <v>0</v>
      </c>
      <c r="BU79" s="18">
        <v>2384</v>
      </c>
      <c r="BV79" s="17">
        <v>8484983.2200000007</v>
      </c>
      <c r="BW79" s="17">
        <f t="shared" si="29"/>
        <v>45806388.799999997</v>
      </c>
      <c r="BX79" s="17">
        <f t="shared" si="30"/>
        <v>17263800.649999999</v>
      </c>
      <c r="BY79" s="18">
        <v>32876</v>
      </c>
      <c r="BZ79" s="17">
        <v>6548214.04</v>
      </c>
      <c r="CA79" s="18">
        <v>4591</v>
      </c>
      <c r="CB79" s="17">
        <v>1942543.29</v>
      </c>
      <c r="CC79" s="18">
        <v>17436</v>
      </c>
      <c r="CD79" s="17">
        <v>8773043.3200000003</v>
      </c>
      <c r="CE79" s="18">
        <v>409</v>
      </c>
      <c r="CF79" s="17">
        <v>9991475.8499999996</v>
      </c>
      <c r="CG79" s="18">
        <v>477</v>
      </c>
      <c r="CH79" s="17">
        <v>10066129.08</v>
      </c>
      <c r="CI79" s="18">
        <v>0</v>
      </c>
      <c r="CJ79" s="17">
        <v>0</v>
      </c>
      <c r="CK79" s="18">
        <v>0</v>
      </c>
      <c r="CL79" s="17">
        <v>0</v>
      </c>
      <c r="CM79" s="18">
        <v>2384</v>
      </c>
      <c r="CN79" s="17">
        <v>8484983.2200000007</v>
      </c>
      <c r="CO79" s="36"/>
    </row>
    <row r="80" spans="1:93" x14ac:dyDescent="0.25">
      <c r="A80" s="26">
        <f>1+A79</f>
        <v>62</v>
      </c>
      <c r="B80" s="28" t="s">
        <v>140</v>
      </c>
      <c r="C80" s="17">
        <f t="shared" si="21"/>
        <v>1065588.3400000001</v>
      </c>
      <c r="D80" s="17">
        <f t="shared" si="22"/>
        <v>595604.98</v>
      </c>
      <c r="E80" s="18">
        <f t="shared" si="31"/>
        <v>115</v>
      </c>
      <c r="F80" s="17">
        <f t="shared" si="31"/>
        <v>25927.17</v>
      </c>
      <c r="G80" s="18">
        <f t="shared" si="31"/>
        <v>0</v>
      </c>
      <c r="H80" s="17">
        <f t="shared" si="31"/>
        <v>0</v>
      </c>
      <c r="I80" s="18">
        <f t="shared" si="31"/>
        <v>991</v>
      </c>
      <c r="J80" s="17">
        <f t="shared" si="31"/>
        <v>569677.81000000006</v>
      </c>
      <c r="K80" s="18">
        <f t="shared" si="31"/>
        <v>88</v>
      </c>
      <c r="L80" s="17">
        <f t="shared" si="31"/>
        <v>469983.36</v>
      </c>
      <c r="M80" s="18">
        <f t="shared" si="31"/>
        <v>0</v>
      </c>
      <c r="N80" s="17">
        <f t="shared" si="31"/>
        <v>0</v>
      </c>
      <c r="O80" s="18">
        <f t="shared" si="31"/>
        <v>0</v>
      </c>
      <c r="P80" s="17">
        <f t="shared" si="31"/>
        <v>0</v>
      </c>
      <c r="Q80" s="18">
        <f t="shared" si="31"/>
        <v>0</v>
      </c>
      <c r="R80" s="17">
        <f t="shared" si="31"/>
        <v>0</v>
      </c>
      <c r="S80" s="18">
        <f t="shared" si="31"/>
        <v>0</v>
      </c>
      <c r="T80" s="17">
        <f t="shared" si="16"/>
        <v>0</v>
      </c>
      <c r="U80" s="17">
        <f t="shared" si="23"/>
        <v>0</v>
      </c>
      <c r="V80" s="17">
        <f t="shared" si="24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25"/>
        <v>425185.48</v>
      </c>
      <c r="AN80" s="17">
        <f t="shared" si="26"/>
        <v>227578.84</v>
      </c>
      <c r="AO80" s="18">
        <v>60</v>
      </c>
      <c r="AP80" s="17">
        <v>13467.85</v>
      </c>
      <c r="AQ80" s="18">
        <v>0</v>
      </c>
      <c r="AR80" s="17">
        <v>0</v>
      </c>
      <c r="AS80" s="18">
        <v>363</v>
      </c>
      <c r="AT80" s="17">
        <v>214110.99</v>
      </c>
      <c r="AU80" s="18">
        <v>37</v>
      </c>
      <c r="AV80" s="17">
        <v>197606.64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27"/>
        <v>123685.82</v>
      </c>
      <c r="BF80" s="17">
        <f t="shared" si="28"/>
        <v>54256.46</v>
      </c>
      <c r="BG80" s="18">
        <v>30</v>
      </c>
      <c r="BH80" s="17">
        <v>6751.2</v>
      </c>
      <c r="BI80" s="18">
        <v>0</v>
      </c>
      <c r="BJ80" s="17">
        <v>0</v>
      </c>
      <c r="BK80" s="18">
        <v>83</v>
      </c>
      <c r="BL80" s="17">
        <v>47505.26</v>
      </c>
      <c r="BM80" s="18">
        <v>13</v>
      </c>
      <c r="BN80" s="17">
        <v>69429.36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29"/>
        <v>516717.04</v>
      </c>
      <c r="BX80" s="17">
        <f t="shared" si="30"/>
        <v>313769.68</v>
      </c>
      <c r="BY80" s="18">
        <v>25</v>
      </c>
      <c r="BZ80" s="17">
        <v>5708.12</v>
      </c>
      <c r="CA80" s="18">
        <v>0</v>
      </c>
      <c r="CB80" s="17">
        <v>0</v>
      </c>
      <c r="CC80" s="18">
        <v>545</v>
      </c>
      <c r="CD80" s="17">
        <v>308061.56</v>
      </c>
      <c r="CE80" s="18">
        <v>38</v>
      </c>
      <c r="CF80" s="17">
        <v>202947.36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6"/>
    </row>
    <row r="81" spans="1:93" x14ac:dyDescent="0.25">
      <c r="A81" s="26"/>
      <c r="B81" s="50" t="s">
        <v>59</v>
      </c>
      <c r="C81" s="17">
        <f t="shared" si="21"/>
        <v>0</v>
      </c>
      <c r="D81" s="17">
        <f t="shared" si="22"/>
        <v>0</v>
      </c>
      <c r="E81" s="18">
        <f t="shared" si="31"/>
        <v>0</v>
      </c>
      <c r="F81" s="17">
        <f t="shared" si="31"/>
        <v>0</v>
      </c>
      <c r="G81" s="18">
        <f t="shared" si="31"/>
        <v>0</v>
      </c>
      <c r="H81" s="17">
        <f t="shared" si="31"/>
        <v>0</v>
      </c>
      <c r="I81" s="18">
        <f t="shared" si="31"/>
        <v>0</v>
      </c>
      <c r="J81" s="17">
        <f t="shared" si="31"/>
        <v>0</v>
      </c>
      <c r="K81" s="18">
        <f t="shared" si="31"/>
        <v>0</v>
      </c>
      <c r="L81" s="17">
        <f t="shared" si="31"/>
        <v>0</v>
      </c>
      <c r="M81" s="18">
        <f t="shared" si="31"/>
        <v>0</v>
      </c>
      <c r="N81" s="17">
        <f t="shared" si="31"/>
        <v>0</v>
      </c>
      <c r="O81" s="18">
        <f t="shared" si="31"/>
        <v>0</v>
      </c>
      <c r="P81" s="17">
        <f t="shared" si="31"/>
        <v>0</v>
      </c>
      <c r="Q81" s="18">
        <f t="shared" si="31"/>
        <v>0</v>
      </c>
      <c r="R81" s="17">
        <f t="shared" si="31"/>
        <v>0</v>
      </c>
      <c r="S81" s="18">
        <f t="shared" si="31"/>
        <v>0</v>
      </c>
      <c r="T81" s="17">
        <f t="shared" si="16"/>
        <v>0</v>
      </c>
      <c r="U81" s="17">
        <f t="shared" si="23"/>
        <v>0</v>
      </c>
      <c r="V81" s="17">
        <f t="shared" si="24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25"/>
        <v>0</v>
      </c>
      <c r="AN81" s="17">
        <f t="shared" si="26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27"/>
        <v>0</v>
      </c>
      <c r="BF81" s="17">
        <f t="shared" si="28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29"/>
        <v>0</v>
      </c>
      <c r="BX81" s="17">
        <f t="shared" si="30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6"/>
    </row>
    <row r="82" spans="1:93" ht="30" x14ac:dyDescent="0.25">
      <c r="A82" s="26">
        <f>1+A80</f>
        <v>63</v>
      </c>
      <c r="B82" s="28" t="s">
        <v>60</v>
      </c>
      <c r="C82" s="17">
        <f t="shared" si="21"/>
        <v>325872740</v>
      </c>
      <c r="D82" s="17">
        <f t="shared" si="22"/>
        <v>62104248.43</v>
      </c>
      <c r="E82" s="18">
        <f t="shared" si="31"/>
        <v>27098</v>
      </c>
      <c r="F82" s="17">
        <f t="shared" si="31"/>
        <v>5800689.0800000001</v>
      </c>
      <c r="G82" s="18">
        <f t="shared" si="31"/>
        <v>7625</v>
      </c>
      <c r="H82" s="17">
        <f t="shared" si="31"/>
        <v>3802489.81</v>
      </c>
      <c r="I82" s="18">
        <f t="shared" si="31"/>
        <v>15210</v>
      </c>
      <c r="J82" s="17">
        <f t="shared" si="31"/>
        <v>52501069.539999999</v>
      </c>
      <c r="K82" s="18">
        <f t="shared" si="31"/>
        <v>741</v>
      </c>
      <c r="L82" s="17">
        <f t="shared" si="31"/>
        <v>14302553.560000001</v>
      </c>
      <c r="M82" s="18">
        <f t="shared" si="31"/>
        <v>8462</v>
      </c>
      <c r="N82" s="17">
        <f t="shared" si="31"/>
        <v>249465938.00999999</v>
      </c>
      <c r="O82" s="18">
        <f t="shared" si="31"/>
        <v>0</v>
      </c>
      <c r="P82" s="17">
        <f t="shared" si="31"/>
        <v>0</v>
      </c>
      <c r="Q82" s="18">
        <f t="shared" si="31"/>
        <v>153</v>
      </c>
      <c r="R82" s="17">
        <f t="shared" si="31"/>
        <v>30381851.489999998</v>
      </c>
      <c r="S82" s="18">
        <f t="shared" si="31"/>
        <v>0</v>
      </c>
      <c r="T82" s="17">
        <f t="shared" si="16"/>
        <v>0</v>
      </c>
      <c r="U82" s="17">
        <f t="shared" si="23"/>
        <v>82601740.069999993</v>
      </c>
      <c r="V82" s="17">
        <f t="shared" si="24"/>
        <v>15393423.109999999</v>
      </c>
      <c r="W82" s="18">
        <v>7449</v>
      </c>
      <c r="X82" s="17">
        <v>1223895.1100000001</v>
      </c>
      <c r="Y82" s="18">
        <v>1782</v>
      </c>
      <c r="Z82" s="17">
        <v>875661.79</v>
      </c>
      <c r="AA82" s="18">
        <v>3558</v>
      </c>
      <c r="AB82" s="17">
        <v>13293866.210000001</v>
      </c>
      <c r="AC82" s="18">
        <v>166</v>
      </c>
      <c r="AD82" s="17">
        <v>4567249.3499999996</v>
      </c>
      <c r="AE82" s="18">
        <v>2128</v>
      </c>
      <c r="AF82" s="17">
        <v>62641067.609999999</v>
      </c>
      <c r="AG82" s="18">
        <v>0</v>
      </c>
      <c r="AH82" s="17">
        <v>0</v>
      </c>
      <c r="AI82" s="18">
        <v>42</v>
      </c>
      <c r="AJ82" s="17">
        <v>8320925.0800000001</v>
      </c>
      <c r="AK82" s="18">
        <v>0</v>
      </c>
      <c r="AL82" s="17">
        <v>0</v>
      </c>
      <c r="AM82" s="17">
        <f t="shared" si="25"/>
        <v>97664393.959999993</v>
      </c>
      <c r="AN82" s="17">
        <f t="shared" si="26"/>
        <v>25412461.550000001</v>
      </c>
      <c r="AO82" s="18">
        <v>6534</v>
      </c>
      <c r="AP82" s="17">
        <v>1477710.69</v>
      </c>
      <c r="AQ82" s="18">
        <v>2128</v>
      </c>
      <c r="AR82" s="17">
        <v>1072819.45</v>
      </c>
      <c r="AS82" s="18">
        <v>4050</v>
      </c>
      <c r="AT82" s="17">
        <v>22861931.41</v>
      </c>
      <c r="AU82" s="18">
        <v>97</v>
      </c>
      <c r="AV82" s="17">
        <v>1711648.71</v>
      </c>
      <c r="AW82" s="18">
        <v>2075</v>
      </c>
      <c r="AX82" s="17">
        <v>70540283.700000003</v>
      </c>
      <c r="AY82" s="18">
        <v>0</v>
      </c>
      <c r="AZ82" s="17">
        <v>0</v>
      </c>
      <c r="BA82" s="18">
        <v>33</v>
      </c>
      <c r="BB82" s="17">
        <v>6507591.4100000001</v>
      </c>
      <c r="BC82" s="18">
        <v>0</v>
      </c>
      <c r="BD82" s="17">
        <v>0</v>
      </c>
      <c r="BE82" s="17">
        <f t="shared" si="27"/>
        <v>71556488.209999993</v>
      </c>
      <c r="BF82" s="17">
        <f t="shared" si="28"/>
        <v>10812161.779999999</v>
      </c>
      <c r="BG82" s="18">
        <v>5779</v>
      </c>
      <c r="BH82" s="17">
        <v>1491676.59</v>
      </c>
      <c r="BI82" s="18">
        <v>1724</v>
      </c>
      <c r="BJ82" s="17">
        <v>860421.03</v>
      </c>
      <c r="BK82" s="18">
        <v>3575</v>
      </c>
      <c r="BL82" s="17">
        <v>8460064.1600000001</v>
      </c>
      <c r="BM82" s="18">
        <v>238</v>
      </c>
      <c r="BN82" s="17">
        <v>3941326.55</v>
      </c>
      <c r="BO82" s="18">
        <v>2077</v>
      </c>
      <c r="BP82" s="17">
        <v>56802999.880000003</v>
      </c>
      <c r="BQ82" s="18">
        <v>0</v>
      </c>
      <c r="BR82" s="17">
        <v>0</v>
      </c>
      <c r="BS82" s="18">
        <v>39</v>
      </c>
      <c r="BT82" s="17">
        <v>7776668</v>
      </c>
      <c r="BU82" s="18">
        <v>0</v>
      </c>
      <c r="BV82" s="17">
        <v>0</v>
      </c>
      <c r="BW82" s="17">
        <f t="shared" si="29"/>
        <v>74050117.760000005</v>
      </c>
      <c r="BX82" s="17">
        <f t="shared" si="30"/>
        <v>10486201.99</v>
      </c>
      <c r="BY82" s="18">
        <v>7336</v>
      </c>
      <c r="BZ82" s="17">
        <v>1607406.69</v>
      </c>
      <c r="CA82" s="18">
        <v>1991</v>
      </c>
      <c r="CB82" s="17">
        <v>993587.54</v>
      </c>
      <c r="CC82" s="18">
        <v>4027</v>
      </c>
      <c r="CD82" s="17">
        <v>7885207.7599999998</v>
      </c>
      <c r="CE82" s="18">
        <v>240</v>
      </c>
      <c r="CF82" s="17">
        <v>4082328.95</v>
      </c>
      <c r="CG82" s="18">
        <v>2182</v>
      </c>
      <c r="CH82" s="17">
        <v>59481586.82</v>
      </c>
      <c r="CI82" s="18">
        <v>0</v>
      </c>
      <c r="CJ82" s="17">
        <v>0</v>
      </c>
      <c r="CK82" s="18">
        <v>39</v>
      </c>
      <c r="CL82" s="17">
        <v>7776667</v>
      </c>
      <c r="CM82" s="18">
        <v>0</v>
      </c>
      <c r="CN82" s="17">
        <v>0</v>
      </c>
      <c r="CO82" s="36"/>
    </row>
    <row r="83" spans="1:93" ht="30" x14ac:dyDescent="0.25">
      <c r="A83" s="26">
        <f t="shared" ref="A83:A91" si="32">1+A82</f>
        <v>64</v>
      </c>
      <c r="B83" s="28" t="s">
        <v>61</v>
      </c>
      <c r="C83" s="17">
        <f t="shared" si="21"/>
        <v>71482197.430000007</v>
      </c>
      <c r="D83" s="17">
        <f t="shared" si="22"/>
        <v>31147826.77</v>
      </c>
      <c r="E83" s="18">
        <f t="shared" si="31"/>
        <v>30505</v>
      </c>
      <c r="F83" s="17">
        <f t="shared" si="31"/>
        <v>13942692.640000001</v>
      </c>
      <c r="G83" s="18">
        <f t="shared" si="31"/>
        <v>4363</v>
      </c>
      <c r="H83" s="17">
        <f t="shared" si="31"/>
        <v>1798107.32</v>
      </c>
      <c r="I83" s="18">
        <f t="shared" si="31"/>
        <v>16311</v>
      </c>
      <c r="J83" s="17">
        <f t="shared" si="31"/>
        <v>15407026.810000001</v>
      </c>
      <c r="K83" s="18">
        <f t="shared" si="31"/>
        <v>886</v>
      </c>
      <c r="L83" s="17">
        <f t="shared" si="31"/>
        <v>11264340.26</v>
      </c>
      <c r="M83" s="18">
        <f t="shared" si="31"/>
        <v>1128</v>
      </c>
      <c r="N83" s="17">
        <f t="shared" si="31"/>
        <v>29070030.399999999</v>
      </c>
      <c r="O83" s="18">
        <f t="shared" si="31"/>
        <v>0</v>
      </c>
      <c r="P83" s="17">
        <f t="shared" si="31"/>
        <v>0</v>
      </c>
      <c r="Q83" s="18">
        <f t="shared" si="31"/>
        <v>0</v>
      </c>
      <c r="R83" s="17">
        <f t="shared" si="31"/>
        <v>0</v>
      </c>
      <c r="S83" s="18">
        <f t="shared" si="31"/>
        <v>0</v>
      </c>
      <c r="T83" s="17">
        <f t="shared" si="16"/>
        <v>0</v>
      </c>
      <c r="U83" s="17">
        <f t="shared" si="23"/>
        <v>18413943.809999999</v>
      </c>
      <c r="V83" s="17">
        <f t="shared" si="24"/>
        <v>7943757.6500000004</v>
      </c>
      <c r="W83" s="18">
        <v>7377</v>
      </c>
      <c r="X83" s="17">
        <v>3020538.74</v>
      </c>
      <c r="Y83" s="18">
        <v>1126</v>
      </c>
      <c r="Z83" s="17">
        <v>497557.23</v>
      </c>
      <c r="AA83" s="18">
        <v>4232</v>
      </c>
      <c r="AB83" s="17">
        <v>4425661.68</v>
      </c>
      <c r="AC83" s="18">
        <v>212</v>
      </c>
      <c r="AD83" s="17">
        <v>2767985.5</v>
      </c>
      <c r="AE83" s="18">
        <v>288</v>
      </c>
      <c r="AF83" s="17">
        <v>7702200.6600000001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25"/>
        <v>16249834.720000001</v>
      </c>
      <c r="AN83" s="17">
        <f t="shared" si="26"/>
        <v>6769209.5899999999</v>
      </c>
      <c r="AO83" s="18">
        <v>7777</v>
      </c>
      <c r="AP83" s="17">
        <v>2320538.7400000002</v>
      </c>
      <c r="AQ83" s="18">
        <v>948</v>
      </c>
      <c r="AR83" s="17">
        <v>317334.18</v>
      </c>
      <c r="AS83" s="18">
        <v>3254</v>
      </c>
      <c r="AT83" s="17">
        <v>4131336.67</v>
      </c>
      <c r="AU83" s="18">
        <v>212</v>
      </c>
      <c r="AV83" s="17">
        <v>2657944.96</v>
      </c>
      <c r="AW83" s="18">
        <v>266</v>
      </c>
      <c r="AX83" s="17">
        <v>6822680.1699999999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27"/>
        <v>17530204.079999998</v>
      </c>
      <c r="BF83" s="17">
        <f t="shared" si="28"/>
        <v>7778714.9699999997</v>
      </c>
      <c r="BG83" s="18">
        <v>6377</v>
      </c>
      <c r="BH83" s="17">
        <v>5153175.03</v>
      </c>
      <c r="BI83" s="18">
        <v>713</v>
      </c>
      <c r="BJ83" s="17">
        <v>266728.01</v>
      </c>
      <c r="BK83" s="18">
        <v>2480</v>
      </c>
      <c r="BL83" s="17">
        <v>2358811.9300000002</v>
      </c>
      <c r="BM83" s="18">
        <v>248</v>
      </c>
      <c r="BN83" s="17">
        <v>2718806.66</v>
      </c>
      <c r="BO83" s="18">
        <v>308</v>
      </c>
      <c r="BP83" s="17">
        <v>7032682.4500000002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29"/>
        <v>19288214.82</v>
      </c>
      <c r="BX83" s="17">
        <f t="shared" si="30"/>
        <v>8656144.5600000005</v>
      </c>
      <c r="BY83" s="18">
        <v>8974</v>
      </c>
      <c r="BZ83" s="17">
        <v>3448440.13</v>
      </c>
      <c r="CA83" s="18">
        <v>1576</v>
      </c>
      <c r="CB83" s="17">
        <v>716487.9</v>
      </c>
      <c r="CC83" s="18">
        <v>6345</v>
      </c>
      <c r="CD83" s="17">
        <v>4491216.53</v>
      </c>
      <c r="CE83" s="18">
        <v>214</v>
      </c>
      <c r="CF83" s="17">
        <v>3119603.14</v>
      </c>
      <c r="CG83" s="18">
        <v>266</v>
      </c>
      <c r="CH83" s="17">
        <v>7512467.1200000001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6"/>
    </row>
    <row r="84" spans="1:93" x14ac:dyDescent="0.25">
      <c r="A84" s="26">
        <f t="shared" si="32"/>
        <v>65</v>
      </c>
      <c r="B84" s="28" t="s">
        <v>62</v>
      </c>
      <c r="C84" s="17">
        <f t="shared" si="21"/>
        <v>100709709.81999999</v>
      </c>
      <c r="D84" s="17">
        <f t="shared" si="22"/>
        <v>86396267.150000006</v>
      </c>
      <c r="E84" s="18">
        <f t="shared" si="31"/>
        <v>85231</v>
      </c>
      <c r="F84" s="17">
        <f t="shared" si="31"/>
        <v>35561324.399999999</v>
      </c>
      <c r="G84" s="18">
        <f t="shared" si="31"/>
        <v>18450</v>
      </c>
      <c r="H84" s="17">
        <f t="shared" si="31"/>
        <v>8128279.4500000002</v>
      </c>
      <c r="I84" s="18">
        <f t="shared" si="31"/>
        <v>36281</v>
      </c>
      <c r="J84" s="17">
        <f t="shared" si="31"/>
        <v>42706663.299999997</v>
      </c>
      <c r="K84" s="18">
        <f t="shared" si="31"/>
        <v>902</v>
      </c>
      <c r="L84" s="17">
        <f t="shared" si="31"/>
        <v>7754776.0499999998</v>
      </c>
      <c r="M84" s="18">
        <f t="shared" si="31"/>
        <v>362</v>
      </c>
      <c r="N84" s="17">
        <f t="shared" si="31"/>
        <v>6558666.6200000001</v>
      </c>
      <c r="O84" s="18">
        <f t="shared" si="31"/>
        <v>0</v>
      </c>
      <c r="P84" s="17">
        <f t="shared" si="31"/>
        <v>0</v>
      </c>
      <c r="Q84" s="18">
        <f t="shared" si="31"/>
        <v>0</v>
      </c>
      <c r="R84" s="17">
        <f t="shared" si="31"/>
        <v>0</v>
      </c>
      <c r="S84" s="18">
        <f t="shared" si="31"/>
        <v>0</v>
      </c>
      <c r="T84" s="17">
        <f t="shared" si="16"/>
        <v>0</v>
      </c>
      <c r="U84" s="17">
        <f t="shared" si="23"/>
        <v>24267793.300000001</v>
      </c>
      <c r="V84" s="17">
        <f t="shared" si="24"/>
        <v>20275941.190000001</v>
      </c>
      <c r="W84" s="18">
        <v>20523</v>
      </c>
      <c r="X84" s="17">
        <v>10233627.84</v>
      </c>
      <c r="Y84" s="18">
        <v>4699</v>
      </c>
      <c r="Z84" s="17">
        <v>2118598.7400000002</v>
      </c>
      <c r="AA84" s="18">
        <v>9070</v>
      </c>
      <c r="AB84" s="17">
        <v>7923714.6100000003</v>
      </c>
      <c r="AC84" s="18">
        <v>225</v>
      </c>
      <c r="AD84" s="17">
        <v>1967828.58</v>
      </c>
      <c r="AE84" s="18">
        <v>103</v>
      </c>
      <c r="AF84" s="17">
        <v>2024023.53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25"/>
        <v>22085973.539999999</v>
      </c>
      <c r="AN84" s="17">
        <f t="shared" si="26"/>
        <v>18756198.899999999</v>
      </c>
      <c r="AO84" s="18">
        <v>22012</v>
      </c>
      <c r="AP84" s="17">
        <v>4842100.5599999996</v>
      </c>
      <c r="AQ84" s="18">
        <v>4361</v>
      </c>
      <c r="AR84" s="17">
        <v>1863579.12</v>
      </c>
      <c r="AS84" s="18">
        <v>8810</v>
      </c>
      <c r="AT84" s="17">
        <v>12050519.220000001</v>
      </c>
      <c r="AU84" s="18">
        <v>221</v>
      </c>
      <c r="AV84" s="17">
        <v>1853278.3</v>
      </c>
      <c r="AW84" s="18">
        <v>88</v>
      </c>
      <c r="AX84" s="17">
        <v>1476496.34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27"/>
        <v>25287901.859999999</v>
      </c>
      <c r="BF84" s="17">
        <f t="shared" si="28"/>
        <v>22055672.32</v>
      </c>
      <c r="BG84" s="18">
        <v>20759</v>
      </c>
      <c r="BH84" s="17">
        <v>12226734.039999999</v>
      </c>
      <c r="BI84" s="18">
        <v>380</v>
      </c>
      <c r="BJ84" s="17">
        <v>122470.62</v>
      </c>
      <c r="BK84" s="18">
        <v>4490</v>
      </c>
      <c r="BL84" s="17">
        <v>9706467.6600000001</v>
      </c>
      <c r="BM84" s="18">
        <v>220</v>
      </c>
      <c r="BN84" s="17">
        <v>1898022.53</v>
      </c>
      <c r="BO84" s="18">
        <v>79</v>
      </c>
      <c r="BP84" s="17">
        <v>1334207.01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29"/>
        <v>29068041.120000001</v>
      </c>
      <c r="BX84" s="17">
        <f t="shared" si="30"/>
        <v>25308454.739999998</v>
      </c>
      <c r="BY84" s="18">
        <v>21937</v>
      </c>
      <c r="BZ84" s="17">
        <v>8258861.96</v>
      </c>
      <c r="CA84" s="18">
        <v>9010</v>
      </c>
      <c r="CB84" s="17">
        <v>4023630.97</v>
      </c>
      <c r="CC84" s="18">
        <v>13911</v>
      </c>
      <c r="CD84" s="17">
        <v>13025961.810000001</v>
      </c>
      <c r="CE84" s="18">
        <v>236</v>
      </c>
      <c r="CF84" s="17">
        <v>2035646.64</v>
      </c>
      <c r="CG84" s="18">
        <v>92</v>
      </c>
      <c r="CH84" s="17">
        <v>1723939.74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6"/>
    </row>
    <row r="85" spans="1:93" ht="30" x14ac:dyDescent="0.25">
      <c r="A85" s="26">
        <f t="shared" si="32"/>
        <v>66</v>
      </c>
      <c r="B85" s="28" t="s">
        <v>63</v>
      </c>
      <c r="C85" s="17">
        <f t="shared" si="21"/>
        <v>8139326.2199999997</v>
      </c>
      <c r="D85" s="17">
        <f t="shared" si="22"/>
        <v>8139326.2199999997</v>
      </c>
      <c r="E85" s="18">
        <f t="shared" si="31"/>
        <v>6082</v>
      </c>
      <c r="F85" s="17">
        <f t="shared" si="31"/>
        <v>1855420.33</v>
      </c>
      <c r="G85" s="18">
        <f t="shared" si="31"/>
        <v>1239</v>
      </c>
      <c r="H85" s="17">
        <f t="shared" si="31"/>
        <v>603373.56000000006</v>
      </c>
      <c r="I85" s="18">
        <f t="shared" si="31"/>
        <v>6068</v>
      </c>
      <c r="J85" s="17">
        <f t="shared" si="31"/>
        <v>5680532.3300000001</v>
      </c>
      <c r="K85" s="18">
        <f t="shared" si="31"/>
        <v>0</v>
      </c>
      <c r="L85" s="17">
        <f t="shared" si="31"/>
        <v>0</v>
      </c>
      <c r="M85" s="18">
        <f t="shared" si="31"/>
        <v>0</v>
      </c>
      <c r="N85" s="17">
        <f t="shared" si="31"/>
        <v>0</v>
      </c>
      <c r="O85" s="18">
        <f t="shared" si="31"/>
        <v>0</v>
      </c>
      <c r="P85" s="17">
        <f t="shared" si="31"/>
        <v>0</v>
      </c>
      <c r="Q85" s="18">
        <f t="shared" si="31"/>
        <v>0</v>
      </c>
      <c r="R85" s="17">
        <f t="shared" si="31"/>
        <v>0</v>
      </c>
      <c r="S85" s="18">
        <f t="shared" si="31"/>
        <v>0</v>
      </c>
      <c r="T85" s="17">
        <f t="shared" si="16"/>
        <v>0</v>
      </c>
      <c r="U85" s="17">
        <f t="shared" si="23"/>
        <v>2209781.63</v>
      </c>
      <c r="V85" s="17">
        <f t="shared" si="24"/>
        <v>2209781.63</v>
      </c>
      <c r="W85" s="18">
        <v>1521</v>
      </c>
      <c r="X85" s="17">
        <v>463855.08</v>
      </c>
      <c r="Y85" s="18">
        <v>310</v>
      </c>
      <c r="Z85" s="17">
        <v>150843.39000000001</v>
      </c>
      <c r="AA85" s="18">
        <v>1661</v>
      </c>
      <c r="AB85" s="17">
        <v>1595083.16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25"/>
        <v>2209781.63</v>
      </c>
      <c r="AN85" s="17">
        <f t="shared" si="26"/>
        <v>2209781.63</v>
      </c>
      <c r="AO85" s="18">
        <v>1521</v>
      </c>
      <c r="AP85" s="17">
        <v>463855.08</v>
      </c>
      <c r="AQ85" s="18">
        <v>310</v>
      </c>
      <c r="AR85" s="17">
        <v>150843.39000000001</v>
      </c>
      <c r="AS85" s="18">
        <v>1661</v>
      </c>
      <c r="AT85" s="17">
        <v>1595083.16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27"/>
        <v>2209781.63</v>
      </c>
      <c r="BF85" s="17">
        <f t="shared" si="28"/>
        <v>2209781.63</v>
      </c>
      <c r="BG85" s="18">
        <v>1521</v>
      </c>
      <c r="BH85" s="17">
        <v>463855.08</v>
      </c>
      <c r="BI85" s="18">
        <v>310</v>
      </c>
      <c r="BJ85" s="17">
        <v>150843.39000000001</v>
      </c>
      <c r="BK85" s="18">
        <v>1661</v>
      </c>
      <c r="BL85" s="17">
        <v>1595083.16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29"/>
        <v>1509981.33</v>
      </c>
      <c r="BX85" s="17">
        <f t="shared" si="30"/>
        <v>1509981.33</v>
      </c>
      <c r="BY85" s="18">
        <v>1519</v>
      </c>
      <c r="BZ85" s="17">
        <v>463855.09</v>
      </c>
      <c r="CA85" s="18">
        <v>309</v>
      </c>
      <c r="CB85" s="17">
        <v>150843.39000000001</v>
      </c>
      <c r="CC85" s="18">
        <v>1085</v>
      </c>
      <c r="CD85" s="17">
        <v>895282.85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6"/>
    </row>
    <row r="86" spans="1:93" ht="30" x14ac:dyDescent="0.25">
      <c r="A86" s="26">
        <f t="shared" si="32"/>
        <v>67</v>
      </c>
      <c r="B86" s="28" t="s">
        <v>64</v>
      </c>
      <c r="C86" s="17">
        <f t="shared" si="21"/>
        <v>50638742.649999999</v>
      </c>
      <c r="D86" s="17">
        <f t="shared" si="22"/>
        <v>0</v>
      </c>
      <c r="E86" s="18">
        <f t="shared" si="31"/>
        <v>0</v>
      </c>
      <c r="F86" s="17">
        <f t="shared" si="31"/>
        <v>0</v>
      </c>
      <c r="G86" s="18">
        <f t="shared" si="31"/>
        <v>0</v>
      </c>
      <c r="H86" s="17">
        <f t="shared" si="31"/>
        <v>0</v>
      </c>
      <c r="I86" s="18">
        <f t="shared" si="31"/>
        <v>0</v>
      </c>
      <c r="J86" s="17">
        <f t="shared" si="31"/>
        <v>0</v>
      </c>
      <c r="K86" s="18">
        <f t="shared" si="31"/>
        <v>0</v>
      </c>
      <c r="L86" s="17">
        <f t="shared" si="31"/>
        <v>0</v>
      </c>
      <c r="M86" s="18">
        <f t="shared" si="31"/>
        <v>0</v>
      </c>
      <c r="N86" s="17">
        <f t="shared" si="31"/>
        <v>0</v>
      </c>
      <c r="O86" s="18">
        <f t="shared" si="31"/>
        <v>0</v>
      </c>
      <c r="P86" s="17">
        <f t="shared" si="31"/>
        <v>0</v>
      </c>
      <c r="Q86" s="18">
        <f t="shared" si="31"/>
        <v>0</v>
      </c>
      <c r="R86" s="17">
        <f t="shared" si="31"/>
        <v>0</v>
      </c>
      <c r="S86" s="18">
        <f t="shared" si="31"/>
        <v>21640</v>
      </c>
      <c r="T86" s="17">
        <f t="shared" si="16"/>
        <v>50638742.649999999</v>
      </c>
      <c r="U86" s="17">
        <f t="shared" si="23"/>
        <v>12763670.380000001</v>
      </c>
      <c r="V86" s="17">
        <f t="shared" si="24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5097</v>
      </c>
      <c r="AL86" s="17">
        <v>12763670.380000001</v>
      </c>
      <c r="AM86" s="17">
        <f t="shared" si="25"/>
        <v>12685930.050000001</v>
      </c>
      <c r="AN86" s="17">
        <f t="shared" si="26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6554</v>
      </c>
      <c r="BD86" s="17">
        <v>12685930.050000001</v>
      </c>
      <c r="BE86" s="17">
        <f t="shared" si="27"/>
        <v>12693971.109999999</v>
      </c>
      <c r="BF86" s="17">
        <f t="shared" si="28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5000</v>
      </c>
      <c r="BV86" s="17">
        <v>12693971.109999999</v>
      </c>
      <c r="BW86" s="17">
        <f t="shared" si="29"/>
        <v>12495171.109999999</v>
      </c>
      <c r="BX86" s="17">
        <f t="shared" si="30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4989</v>
      </c>
      <c r="CN86" s="17">
        <v>12495171.109999999</v>
      </c>
      <c r="CO86" s="36"/>
    </row>
    <row r="87" spans="1:93" ht="30" x14ac:dyDescent="0.25">
      <c r="A87" s="26">
        <f t="shared" si="32"/>
        <v>68</v>
      </c>
      <c r="B87" s="28" t="s">
        <v>65</v>
      </c>
      <c r="C87" s="17">
        <f t="shared" si="21"/>
        <v>4907239.0199999996</v>
      </c>
      <c r="D87" s="17">
        <f t="shared" si="22"/>
        <v>1175855.98</v>
      </c>
      <c r="E87" s="18">
        <f t="shared" si="31"/>
        <v>3265</v>
      </c>
      <c r="F87" s="17">
        <f t="shared" si="31"/>
        <v>563601.93999999994</v>
      </c>
      <c r="G87" s="18">
        <f t="shared" si="31"/>
        <v>0</v>
      </c>
      <c r="H87" s="17">
        <f t="shared" si="31"/>
        <v>0</v>
      </c>
      <c r="I87" s="18">
        <f t="shared" si="31"/>
        <v>1626</v>
      </c>
      <c r="J87" s="17">
        <f t="shared" si="31"/>
        <v>612254.04</v>
      </c>
      <c r="K87" s="18">
        <f t="shared" si="31"/>
        <v>183</v>
      </c>
      <c r="L87" s="17">
        <f t="shared" si="31"/>
        <v>3731383.04</v>
      </c>
      <c r="M87" s="18">
        <f t="shared" si="31"/>
        <v>0</v>
      </c>
      <c r="N87" s="17">
        <f t="shared" si="31"/>
        <v>0</v>
      </c>
      <c r="O87" s="18">
        <f t="shared" si="31"/>
        <v>0</v>
      </c>
      <c r="P87" s="17">
        <f t="shared" si="31"/>
        <v>0</v>
      </c>
      <c r="Q87" s="18">
        <f t="shared" si="31"/>
        <v>0</v>
      </c>
      <c r="R87" s="17">
        <f t="shared" si="31"/>
        <v>0</v>
      </c>
      <c r="S87" s="18">
        <f t="shared" si="31"/>
        <v>0</v>
      </c>
      <c r="T87" s="17">
        <f t="shared" si="16"/>
        <v>0</v>
      </c>
      <c r="U87" s="17">
        <f t="shared" si="23"/>
        <v>990562.82</v>
      </c>
      <c r="V87" s="17">
        <f t="shared" si="24"/>
        <v>296269.21999999997</v>
      </c>
      <c r="W87" s="18">
        <v>340</v>
      </c>
      <c r="X87" s="17">
        <v>54356.43</v>
      </c>
      <c r="Y87" s="18">
        <v>0</v>
      </c>
      <c r="Z87" s="17">
        <v>0</v>
      </c>
      <c r="AA87" s="18">
        <v>643</v>
      </c>
      <c r="AB87" s="17">
        <v>241912.79</v>
      </c>
      <c r="AC87" s="18">
        <v>39</v>
      </c>
      <c r="AD87" s="17">
        <v>694293.6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25"/>
        <v>1306593.46</v>
      </c>
      <c r="AN87" s="17">
        <f t="shared" si="26"/>
        <v>405792.02</v>
      </c>
      <c r="AO87" s="18">
        <v>1260</v>
      </c>
      <c r="AP87" s="17">
        <v>218072.67</v>
      </c>
      <c r="AQ87" s="18">
        <v>0</v>
      </c>
      <c r="AR87" s="17">
        <v>0</v>
      </c>
      <c r="AS87" s="18">
        <v>498</v>
      </c>
      <c r="AT87" s="17">
        <v>187719.35</v>
      </c>
      <c r="AU87" s="18">
        <v>44</v>
      </c>
      <c r="AV87" s="17">
        <v>900801.44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27"/>
        <v>1731413.42</v>
      </c>
      <c r="BF87" s="17">
        <f t="shared" si="28"/>
        <v>321463.34000000003</v>
      </c>
      <c r="BG87" s="18">
        <v>1089</v>
      </c>
      <c r="BH87" s="17">
        <v>187791.64</v>
      </c>
      <c r="BI87" s="18">
        <v>0</v>
      </c>
      <c r="BJ87" s="17">
        <v>0</v>
      </c>
      <c r="BK87" s="18">
        <v>355</v>
      </c>
      <c r="BL87" s="17">
        <v>133671.70000000001</v>
      </c>
      <c r="BM87" s="18">
        <v>66</v>
      </c>
      <c r="BN87" s="17">
        <v>1409950.08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29"/>
        <v>878669.32</v>
      </c>
      <c r="BX87" s="17">
        <f t="shared" si="30"/>
        <v>152331.4</v>
      </c>
      <c r="BY87" s="18">
        <v>576</v>
      </c>
      <c r="BZ87" s="17">
        <v>103381.2</v>
      </c>
      <c r="CA87" s="18">
        <v>0</v>
      </c>
      <c r="CB87" s="17">
        <v>0</v>
      </c>
      <c r="CC87" s="18">
        <v>130</v>
      </c>
      <c r="CD87" s="17">
        <v>48950.2</v>
      </c>
      <c r="CE87" s="18">
        <v>34</v>
      </c>
      <c r="CF87" s="17">
        <v>726337.92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6"/>
    </row>
    <row r="88" spans="1:93" x14ac:dyDescent="0.25">
      <c r="A88" s="26">
        <f t="shared" si="32"/>
        <v>69</v>
      </c>
      <c r="B88" s="28" t="s">
        <v>66</v>
      </c>
      <c r="C88" s="17">
        <f t="shared" si="21"/>
        <v>51016610.200000003</v>
      </c>
      <c r="D88" s="17">
        <f t="shared" si="22"/>
        <v>32130201.57</v>
      </c>
      <c r="E88" s="18">
        <f t="shared" si="31"/>
        <v>24580</v>
      </c>
      <c r="F88" s="17">
        <f t="shared" si="31"/>
        <v>11385991.65</v>
      </c>
      <c r="G88" s="18">
        <f t="shared" si="31"/>
        <v>9763</v>
      </c>
      <c r="H88" s="17">
        <f t="shared" si="31"/>
        <v>4301086.7699999996</v>
      </c>
      <c r="I88" s="18">
        <f t="shared" si="31"/>
        <v>12418</v>
      </c>
      <c r="J88" s="17">
        <f t="shared" si="31"/>
        <v>16443123.15</v>
      </c>
      <c r="K88" s="18">
        <f t="shared" si="31"/>
        <v>917</v>
      </c>
      <c r="L88" s="17">
        <f t="shared" si="31"/>
        <v>9689000</v>
      </c>
      <c r="M88" s="18">
        <f t="shared" si="31"/>
        <v>487</v>
      </c>
      <c r="N88" s="17">
        <f t="shared" si="31"/>
        <v>9197408.6300000008</v>
      </c>
      <c r="O88" s="18">
        <f t="shared" si="31"/>
        <v>0</v>
      </c>
      <c r="P88" s="17">
        <f t="shared" si="31"/>
        <v>0</v>
      </c>
      <c r="Q88" s="18">
        <f t="shared" si="31"/>
        <v>0</v>
      </c>
      <c r="R88" s="17">
        <f t="shared" si="31"/>
        <v>0</v>
      </c>
      <c r="S88" s="18">
        <f t="shared" si="31"/>
        <v>0</v>
      </c>
      <c r="T88" s="17">
        <f t="shared" si="16"/>
        <v>0</v>
      </c>
      <c r="U88" s="17">
        <f t="shared" si="23"/>
        <v>11198000</v>
      </c>
      <c r="V88" s="17">
        <f t="shared" si="24"/>
        <v>7410000</v>
      </c>
      <c r="W88" s="18">
        <v>5750</v>
      </c>
      <c r="X88" s="17">
        <v>2960000</v>
      </c>
      <c r="Y88" s="18">
        <v>1600</v>
      </c>
      <c r="Z88" s="17">
        <v>750000</v>
      </c>
      <c r="AA88" s="18">
        <v>2400</v>
      </c>
      <c r="AB88" s="17">
        <v>3700000</v>
      </c>
      <c r="AC88" s="18">
        <v>186</v>
      </c>
      <c r="AD88" s="17">
        <v>1869000</v>
      </c>
      <c r="AE88" s="18">
        <v>117</v>
      </c>
      <c r="AF88" s="17">
        <v>1919000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25"/>
        <v>13673159.369999999</v>
      </c>
      <c r="AN88" s="17">
        <f t="shared" si="26"/>
        <v>8043159.3700000001</v>
      </c>
      <c r="AO88" s="18">
        <v>6277</v>
      </c>
      <c r="AP88" s="17">
        <v>2575000</v>
      </c>
      <c r="AQ88" s="18">
        <v>2951</v>
      </c>
      <c r="AR88" s="17">
        <v>1161086.77</v>
      </c>
      <c r="AS88" s="18">
        <v>3339</v>
      </c>
      <c r="AT88" s="17">
        <v>4307072.5999999996</v>
      </c>
      <c r="AU88" s="18">
        <v>279</v>
      </c>
      <c r="AV88" s="17">
        <v>3050000</v>
      </c>
      <c r="AW88" s="18">
        <v>145</v>
      </c>
      <c r="AX88" s="17">
        <v>2580000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27"/>
        <v>13469560.060000001</v>
      </c>
      <c r="BF88" s="17">
        <f t="shared" si="28"/>
        <v>8740991.6500000004</v>
      </c>
      <c r="BG88" s="18">
        <v>6445</v>
      </c>
      <c r="BH88" s="17">
        <v>3150991.65</v>
      </c>
      <c r="BI88" s="18">
        <v>2607</v>
      </c>
      <c r="BJ88" s="17">
        <v>1240000</v>
      </c>
      <c r="BK88" s="18">
        <v>3339</v>
      </c>
      <c r="BL88" s="17">
        <v>4350000</v>
      </c>
      <c r="BM88" s="18">
        <v>239</v>
      </c>
      <c r="BN88" s="17">
        <v>2605000</v>
      </c>
      <c r="BO88" s="18">
        <v>101</v>
      </c>
      <c r="BP88" s="17">
        <v>2123568.41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29"/>
        <v>12675890.77</v>
      </c>
      <c r="BX88" s="17">
        <f t="shared" si="30"/>
        <v>7936050.5499999998</v>
      </c>
      <c r="BY88" s="18">
        <v>6108</v>
      </c>
      <c r="BZ88" s="17">
        <v>2700000</v>
      </c>
      <c r="CA88" s="18">
        <v>2605</v>
      </c>
      <c r="CB88" s="17">
        <v>1150000</v>
      </c>
      <c r="CC88" s="18">
        <v>3340</v>
      </c>
      <c r="CD88" s="17">
        <v>4086050.55</v>
      </c>
      <c r="CE88" s="18">
        <v>213</v>
      </c>
      <c r="CF88" s="17">
        <v>2165000</v>
      </c>
      <c r="CG88" s="18">
        <v>124</v>
      </c>
      <c r="CH88" s="17">
        <v>2574840.2200000002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6"/>
    </row>
    <row r="89" spans="1:93" x14ac:dyDescent="0.25">
      <c r="A89" s="26">
        <f t="shared" si="32"/>
        <v>70</v>
      </c>
      <c r="B89" s="28" t="s">
        <v>67</v>
      </c>
      <c r="C89" s="17">
        <f t="shared" si="21"/>
        <v>133014472.87</v>
      </c>
      <c r="D89" s="17">
        <f t="shared" si="22"/>
        <v>4765332.5</v>
      </c>
      <c r="E89" s="18">
        <f t="shared" si="31"/>
        <v>366</v>
      </c>
      <c r="F89" s="17">
        <f t="shared" si="31"/>
        <v>140716</v>
      </c>
      <c r="G89" s="18">
        <f t="shared" si="31"/>
        <v>668</v>
      </c>
      <c r="H89" s="17">
        <f t="shared" si="31"/>
        <v>304153.67</v>
      </c>
      <c r="I89" s="18">
        <f t="shared" si="31"/>
        <v>144</v>
      </c>
      <c r="J89" s="17">
        <f t="shared" si="31"/>
        <v>4320462.83</v>
      </c>
      <c r="K89" s="18">
        <f t="shared" si="31"/>
        <v>300</v>
      </c>
      <c r="L89" s="17">
        <f t="shared" si="31"/>
        <v>18429607.32</v>
      </c>
      <c r="M89" s="18">
        <f t="shared" si="31"/>
        <v>1249</v>
      </c>
      <c r="N89" s="17">
        <f t="shared" si="31"/>
        <v>109819533.05</v>
      </c>
      <c r="O89" s="18">
        <f t="shared" si="31"/>
        <v>0</v>
      </c>
      <c r="P89" s="17">
        <f t="shared" si="31"/>
        <v>0</v>
      </c>
      <c r="Q89" s="18">
        <f t="shared" si="31"/>
        <v>326</v>
      </c>
      <c r="R89" s="17">
        <f t="shared" si="31"/>
        <v>61109611.32</v>
      </c>
      <c r="S89" s="18">
        <f t="shared" si="31"/>
        <v>0</v>
      </c>
      <c r="T89" s="17">
        <f t="shared" si="16"/>
        <v>0</v>
      </c>
      <c r="U89" s="17">
        <f t="shared" si="23"/>
        <v>38548898.969999999</v>
      </c>
      <c r="V89" s="17">
        <f t="shared" si="24"/>
        <v>1115374.6000000001</v>
      </c>
      <c r="W89" s="18">
        <v>112</v>
      </c>
      <c r="X89" s="17">
        <v>47976.32</v>
      </c>
      <c r="Y89" s="18">
        <v>50</v>
      </c>
      <c r="Z89" s="17">
        <v>24028.07</v>
      </c>
      <c r="AA89" s="18">
        <v>23</v>
      </c>
      <c r="AB89" s="17">
        <v>1043370.21</v>
      </c>
      <c r="AC89" s="18">
        <v>26</v>
      </c>
      <c r="AD89" s="17">
        <v>1383523.92</v>
      </c>
      <c r="AE89" s="18">
        <v>426</v>
      </c>
      <c r="AF89" s="17">
        <v>36050000.450000003</v>
      </c>
      <c r="AG89" s="18">
        <v>0</v>
      </c>
      <c r="AH89" s="17">
        <v>0</v>
      </c>
      <c r="AI89" s="18">
        <v>99</v>
      </c>
      <c r="AJ89" s="17">
        <v>18002016</v>
      </c>
      <c r="AK89" s="18">
        <v>0</v>
      </c>
      <c r="AL89" s="17">
        <v>0</v>
      </c>
      <c r="AM89" s="17">
        <f t="shared" si="25"/>
        <v>45534844.200000003</v>
      </c>
      <c r="AN89" s="17">
        <f t="shared" si="26"/>
        <v>1278052.23</v>
      </c>
      <c r="AO89" s="18">
        <v>112</v>
      </c>
      <c r="AP89" s="17">
        <v>51369.84</v>
      </c>
      <c r="AQ89" s="18">
        <v>235</v>
      </c>
      <c r="AR89" s="17">
        <v>108136.08</v>
      </c>
      <c r="AS89" s="18">
        <v>107</v>
      </c>
      <c r="AT89" s="17">
        <v>1118546.31</v>
      </c>
      <c r="AU89" s="18">
        <v>51</v>
      </c>
      <c r="AV89" s="17">
        <v>7506791.5199999996</v>
      </c>
      <c r="AW89" s="18">
        <v>401</v>
      </c>
      <c r="AX89" s="17">
        <v>36750000.450000003</v>
      </c>
      <c r="AY89" s="18">
        <v>0</v>
      </c>
      <c r="AZ89" s="17">
        <v>0</v>
      </c>
      <c r="BA89" s="18">
        <v>112</v>
      </c>
      <c r="BB89" s="17">
        <v>21481765.32</v>
      </c>
      <c r="BC89" s="18">
        <v>0</v>
      </c>
      <c r="BD89" s="17">
        <v>0</v>
      </c>
      <c r="BE89" s="17">
        <f t="shared" si="27"/>
        <v>39695737.579999998</v>
      </c>
      <c r="BF89" s="17">
        <f t="shared" si="28"/>
        <v>1366905.67</v>
      </c>
      <c r="BG89" s="18">
        <v>142</v>
      </c>
      <c r="BH89" s="17">
        <v>41369.839999999997</v>
      </c>
      <c r="BI89" s="18">
        <v>83</v>
      </c>
      <c r="BJ89" s="17">
        <v>36989.519999999997</v>
      </c>
      <c r="BK89" s="18">
        <v>14</v>
      </c>
      <c r="BL89" s="17">
        <v>1288546.31</v>
      </c>
      <c r="BM89" s="18">
        <v>133</v>
      </c>
      <c r="BN89" s="17">
        <v>2837742.76</v>
      </c>
      <c r="BO89" s="18">
        <v>415</v>
      </c>
      <c r="BP89" s="17">
        <v>35491089.149999999</v>
      </c>
      <c r="BQ89" s="18">
        <v>0</v>
      </c>
      <c r="BR89" s="17">
        <v>0</v>
      </c>
      <c r="BS89" s="18">
        <v>108</v>
      </c>
      <c r="BT89" s="17">
        <v>20097387</v>
      </c>
      <c r="BU89" s="18">
        <v>0</v>
      </c>
      <c r="BV89" s="17">
        <v>0</v>
      </c>
      <c r="BW89" s="17">
        <f t="shared" si="29"/>
        <v>9234992.1199999992</v>
      </c>
      <c r="BX89" s="17">
        <f t="shared" si="30"/>
        <v>1005000</v>
      </c>
      <c r="BY89" s="18">
        <v>0</v>
      </c>
      <c r="BZ89" s="17">
        <v>0</v>
      </c>
      <c r="CA89" s="18">
        <v>300</v>
      </c>
      <c r="CB89" s="17">
        <v>135000</v>
      </c>
      <c r="CC89" s="18">
        <v>0</v>
      </c>
      <c r="CD89" s="17">
        <v>870000</v>
      </c>
      <c r="CE89" s="18">
        <v>90</v>
      </c>
      <c r="CF89" s="17">
        <v>6701549.1200000001</v>
      </c>
      <c r="CG89" s="18">
        <v>7</v>
      </c>
      <c r="CH89" s="17">
        <v>1528443</v>
      </c>
      <c r="CI89" s="18">
        <v>0</v>
      </c>
      <c r="CJ89" s="17">
        <v>0</v>
      </c>
      <c r="CK89" s="18">
        <v>7</v>
      </c>
      <c r="CL89" s="17">
        <v>1528443</v>
      </c>
      <c r="CM89" s="18">
        <v>0</v>
      </c>
      <c r="CN89" s="17">
        <v>0</v>
      </c>
      <c r="CO89" s="36"/>
    </row>
    <row r="90" spans="1:93" x14ac:dyDescent="0.25">
      <c r="A90" s="26">
        <f t="shared" si="32"/>
        <v>71</v>
      </c>
      <c r="B90" s="28" t="s">
        <v>68</v>
      </c>
      <c r="C90" s="17">
        <f t="shared" si="21"/>
        <v>12814182.310000001</v>
      </c>
      <c r="D90" s="17">
        <f t="shared" si="22"/>
        <v>0</v>
      </c>
      <c r="E90" s="18">
        <f t="shared" si="31"/>
        <v>0</v>
      </c>
      <c r="F90" s="17">
        <f t="shared" si="31"/>
        <v>0</v>
      </c>
      <c r="G90" s="18">
        <f t="shared" si="31"/>
        <v>0</v>
      </c>
      <c r="H90" s="17">
        <f t="shared" si="31"/>
        <v>0</v>
      </c>
      <c r="I90" s="18">
        <f t="shared" si="31"/>
        <v>0</v>
      </c>
      <c r="J90" s="17">
        <f t="shared" si="31"/>
        <v>0</v>
      </c>
      <c r="K90" s="18">
        <f t="shared" si="31"/>
        <v>197</v>
      </c>
      <c r="L90" s="17">
        <f t="shared" si="31"/>
        <v>7870417.9199999999</v>
      </c>
      <c r="M90" s="18">
        <f t="shared" si="31"/>
        <v>84</v>
      </c>
      <c r="N90" s="17">
        <f t="shared" si="31"/>
        <v>4943764.3899999997</v>
      </c>
      <c r="O90" s="18">
        <f t="shared" si="31"/>
        <v>0</v>
      </c>
      <c r="P90" s="17">
        <f t="shared" si="31"/>
        <v>0</v>
      </c>
      <c r="Q90" s="18">
        <f t="shared" si="31"/>
        <v>40</v>
      </c>
      <c r="R90" s="17">
        <f t="shared" si="31"/>
        <v>2757880</v>
      </c>
      <c r="S90" s="18">
        <f t="shared" si="31"/>
        <v>0</v>
      </c>
      <c r="T90" s="17">
        <f t="shared" si="31"/>
        <v>0</v>
      </c>
      <c r="U90" s="17">
        <f t="shared" si="23"/>
        <v>2866862.69</v>
      </c>
      <c r="V90" s="17">
        <f t="shared" si="24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46</v>
      </c>
      <c r="AD90" s="17">
        <v>1837762.5600000001</v>
      </c>
      <c r="AE90" s="18">
        <v>18</v>
      </c>
      <c r="AF90" s="17">
        <v>1029100.13</v>
      </c>
      <c r="AG90" s="18">
        <v>0</v>
      </c>
      <c r="AH90" s="17">
        <v>0</v>
      </c>
      <c r="AI90" s="18">
        <v>7</v>
      </c>
      <c r="AJ90" s="17">
        <v>482629</v>
      </c>
      <c r="AK90" s="18">
        <v>0</v>
      </c>
      <c r="AL90" s="17">
        <v>0</v>
      </c>
      <c r="AM90" s="17">
        <f t="shared" si="25"/>
        <v>4187106.8</v>
      </c>
      <c r="AN90" s="17">
        <f t="shared" si="26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66</v>
      </c>
      <c r="AV90" s="17">
        <v>2636789.7599999998</v>
      </c>
      <c r="AW90" s="18">
        <v>26</v>
      </c>
      <c r="AX90" s="17">
        <v>1550317.04</v>
      </c>
      <c r="AY90" s="18">
        <v>0</v>
      </c>
      <c r="AZ90" s="17">
        <v>0</v>
      </c>
      <c r="BA90" s="18">
        <v>14</v>
      </c>
      <c r="BB90" s="17">
        <v>965258</v>
      </c>
      <c r="BC90" s="18">
        <v>0</v>
      </c>
      <c r="BD90" s="17">
        <v>0</v>
      </c>
      <c r="BE90" s="17">
        <f t="shared" si="27"/>
        <v>5001795.82</v>
      </c>
      <c r="BF90" s="17">
        <f t="shared" si="28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85</v>
      </c>
      <c r="BN90" s="17">
        <v>3395865.6</v>
      </c>
      <c r="BO90" s="18">
        <v>29</v>
      </c>
      <c r="BP90" s="17">
        <v>1605930.22</v>
      </c>
      <c r="BQ90" s="18">
        <v>0</v>
      </c>
      <c r="BR90" s="17">
        <v>0</v>
      </c>
      <c r="BS90" s="18">
        <v>8</v>
      </c>
      <c r="BT90" s="17">
        <v>551576</v>
      </c>
      <c r="BU90" s="18">
        <v>0</v>
      </c>
      <c r="BV90" s="17">
        <v>0</v>
      </c>
      <c r="BW90" s="17">
        <f t="shared" si="29"/>
        <v>758417</v>
      </c>
      <c r="BX90" s="17">
        <f t="shared" si="30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11</v>
      </c>
      <c r="CH90" s="17">
        <v>758417</v>
      </c>
      <c r="CI90" s="18">
        <v>0</v>
      </c>
      <c r="CJ90" s="17">
        <v>0</v>
      </c>
      <c r="CK90" s="18">
        <v>11</v>
      </c>
      <c r="CL90" s="17">
        <v>758417</v>
      </c>
      <c r="CM90" s="18">
        <v>0</v>
      </c>
      <c r="CN90" s="17">
        <v>0</v>
      </c>
      <c r="CO90" s="36"/>
    </row>
    <row r="91" spans="1:93" x14ac:dyDescent="0.25">
      <c r="A91" s="26">
        <f t="shared" si="32"/>
        <v>72</v>
      </c>
      <c r="B91" s="28" t="s">
        <v>147</v>
      </c>
      <c r="C91" s="17">
        <f t="shared" si="21"/>
        <v>10188.44</v>
      </c>
      <c r="D91" s="17">
        <f t="shared" si="22"/>
        <v>10188.44</v>
      </c>
      <c r="E91" s="18">
        <f t="shared" si="31"/>
        <v>21</v>
      </c>
      <c r="F91" s="17">
        <f t="shared" si="31"/>
        <v>3587.01</v>
      </c>
      <c r="G91" s="18">
        <f t="shared" si="31"/>
        <v>0</v>
      </c>
      <c r="H91" s="17">
        <f t="shared" si="31"/>
        <v>0</v>
      </c>
      <c r="I91" s="18">
        <f t="shared" si="31"/>
        <v>11</v>
      </c>
      <c r="J91" s="17">
        <f t="shared" si="31"/>
        <v>6601.43</v>
      </c>
      <c r="K91" s="18">
        <f t="shared" si="31"/>
        <v>0</v>
      </c>
      <c r="L91" s="17">
        <f t="shared" si="31"/>
        <v>0</v>
      </c>
      <c r="M91" s="18">
        <f t="shared" si="31"/>
        <v>0</v>
      </c>
      <c r="N91" s="17">
        <f t="shared" si="31"/>
        <v>0</v>
      </c>
      <c r="O91" s="18">
        <f t="shared" si="31"/>
        <v>0</v>
      </c>
      <c r="P91" s="17">
        <f t="shared" si="31"/>
        <v>0</v>
      </c>
      <c r="Q91" s="18">
        <f t="shared" si="31"/>
        <v>0</v>
      </c>
      <c r="R91" s="17">
        <f t="shared" si="31"/>
        <v>0</v>
      </c>
      <c r="S91" s="18">
        <f t="shared" si="31"/>
        <v>0</v>
      </c>
      <c r="T91" s="17">
        <f t="shared" si="31"/>
        <v>0</v>
      </c>
      <c r="U91" s="17">
        <f t="shared" si="23"/>
        <v>0</v>
      </c>
      <c r="V91" s="17">
        <f t="shared" si="24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25"/>
        <v>0</v>
      </c>
      <c r="AN91" s="17">
        <f t="shared" si="26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27"/>
        <v>5992.12</v>
      </c>
      <c r="BF91" s="17">
        <f t="shared" si="28"/>
        <v>5992.12</v>
      </c>
      <c r="BG91" s="18">
        <v>14</v>
      </c>
      <c r="BH91" s="17">
        <v>2391.34</v>
      </c>
      <c r="BI91" s="18">
        <v>0</v>
      </c>
      <c r="BJ91" s="17">
        <v>0</v>
      </c>
      <c r="BK91" s="18">
        <v>6</v>
      </c>
      <c r="BL91" s="17">
        <v>3600.78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29"/>
        <v>4196.32</v>
      </c>
      <c r="BX91" s="17">
        <f t="shared" si="30"/>
        <v>4196.32</v>
      </c>
      <c r="BY91" s="18">
        <v>7</v>
      </c>
      <c r="BZ91" s="17">
        <v>1195.67</v>
      </c>
      <c r="CA91" s="18">
        <v>0</v>
      </c>
      <c r="CB91" s="17">
        <v>0</v>
      </c>
      <c r="CC91" s="18">
        <v>5</v>
      </c>
      <c r="CD91" s="17">
        <v>3000.65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6"/>
    </row>
    <row r="92" spans="1:93" x14ac:dyDescent="0.25">
      <c r="A92" s="26"/>
      <c r="B92" s="50" t="s">
        <v>69</v>
      </c>
      <c r="C92" s="17">
        <f t="shared" si="21"/>
        <v>0</v>
      </c>
      <c r="D92" s="17">
        <f t="shared" si="22"/>
        <v>0</v>
      </c>
      <c r="E92" s="18">
        <f t="shared" si="31"/>
        <v>0</v>
      </c>
      <c r="F92" s="17">
        <f t="shared" si="31"/>
        <v>0</v>
      </c>
      <c r="G92" s="18">
        <f t="shared" si="31"/>
        <v>0</v>
      </c>
      <c r="H92" s="17">
        <f t="shared" si="31"/>
        <v>0</v>
      </c>
      <c r="I92" s="18">
        <f t="shared" si="31"/>
        <v>0</v>
      </c>
      <c r="J92" s="17">
        <f t="shared" si="31"/>
        <v>0</v>
      </c>
      <c r="K92" s="18">
        <f t="shared" si="31"/>
        <v>0</v>
      </c>
      <c r="L92" s="17">
        <f t="shared" si="31"/>
        <v>0</v>
      </c>
      <c r="M92" s="18">
        <f t="shared" si="31"/>
        <v>0</v>
      </c>
      <c r="N92" s="17">
        <f t="shared" si="31"/>
        <v>0</v>
      </c>
      <c r="O92" s="18">
        <f t="shared" si="31"/>
        <v>0</v>
      </c>
      <c r="P92" s="17">
        <f t="shared" si="31"/>
        <v>0</v>
      </c>
      <c r="Q92" s="18">
        <f t="shared" si="31"/>
        <v>0</v>
      </c>
      <c r="R92" s="17">
        <f t="shared" si="31"/>
        <v>0</v>
      </c>
      <c r="S92" s="18">
        <f t="shared" si="31"/>
        <v>0</v>
      </c>
      <c r="T92" s="17">
        <f t="shared" si="31"/>
        <v>0</v>
      </c>
      <c r="U92" s="17">
        <f t="shared" si="23"/>
        <v>0</v>
      </c>
      <c r="V92" s="17">
        <f t="shared" si="24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25"/>
        <v>0</v>
      </c>
      <c r="AN92" s="17">
        <f t="shared" si="26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27"/>
        <v>0</v>
      </c>
      <c r="BF92" s="17">
        <f t="shared" si="28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29"/>
        <v>0</v>
      </c>
      <c r="BX92" s="17">
        <f t="shared" si="30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6"/>
    </row>
    <row r="93" spans="1:93" ht="30" x14ac:dyDescent="0.25">
      <c r="A93" s="26">
        <f>1+A91</f>
        <v>73</v>
      </c>
      <c r="B93" s="28" t="s">
        <v>70</v>
      </c>
      <c r="C93" s="17">
        <f t="shared" si="21"/>
        <v>129861172.88</v>
      </c>
      <c r="D93" s="17">
        <f t="shared" si="22"/>
        <v>49494960.93</v>
      </c>
      <c r="E93" s="18">
        <f t="shared" si="31"/>
        <v>47191</v>
      </c>
      <c r="F93" s="17">
        <f t="shared" si="31"/>
        <v>16172029.43</v>
      </c>
      <c r="G93" s="18">
        <f t="shared" si="31"/>
        <v>20468</v>
      </c>
      <c r="H93" s="17">
        <f t="shared" si="31"/>
        <v>8843752.4199999999</v>
      </c>
      <c r="I93" s="18">
        <f t="shared" si="31"/>
        <v>29672</v>
      </c>
      <c r="J93" s="17">
        <f t="shared" si="31"/>
        <v>24479179.079999998</v>
      </c>
      <c r="K93" s="18">
        <f t="shared" si="31"/>
        <v>767</v>
      </c>
      <c r="L93" s="17">
        <f t="shared" si="31"/>
        <v>7078509.75</v>
      </c>
      <c r="M93" s="18">
        <f t="shared" si="31"/>
        <v>3107</v>
      </c>
      <c r="N93" s="17">
        <f t="shared" si="31"/>
        <v>62751464.689999998</v>
      </c>
      <c r="O93" s="18">
        <f t="shared" si="31"/>
        <v>0</v>
      </c>
      <c r="P93" s="17">
        <f t="shared" si="31"/>
        <v>0</v>
      </c>
      <c r="Q93" s="18">
        <f t="shared" si="31"/>
        <v>0</v>
      </c>
      <c r="R93" s="17">
        <f t="shared" si="31"/>
        <v>0</v>
      </c>
      <c r="S93" s="18">
        <f t="shared" si="31"/>
        <v>7681</v>
      </c>
      <c r="T93" s="17">
        <f t="shared" si="31"/>
        <v>10536237.51</v>
      </c>
      <c r="U93" s="17">
        <f t="shared" si="23"/>
        <v>36307618.189999998</v>
      </c>
      <c r="V93" s="17">
        <f t="shared" si="24"/>
        <v>16884528.109999999</v>
      </c>
      <c r="W93" s="18">
        <v>11669</v>
      </c>
      <c r="X93" s="17">
        <v>6058367.0300000003</v>
      </c>
      <c r="Y93" s="18">
        <v>5131</v>
      </c>
      <c r="Z93" s="17">
        <v>2213421.27</v>
      </c>
      <c r="AA93" s="18">
        <v>7435</v>
      </c>
      <c r="AB93" s="17">
        <v>8612739.8100000005</v>
      </c>
      <c r="AC93" s="18">
        <v>200</v>
      </c>
      <c r="AD93" s="17">
        <v>1830024.61</v>
      </c>
      <c r="AE93" s="18">
        <v>923</v>
      </c>
      <c r="AF93" s="17">
        <v>14678884.66</v>
      </c>
      <c r="AG93" s="18">
        <v>0</v>
      </c>
      <c r="AH93" s="17">
        <v>0</v>
      </c>
      <c r="AI93" s="18">
        <v>0</v>
      </c>
      <c r="AJ93" s="17">
        <v>0</v>
      </c>
      <c r="AK93" s="18">
        <v>1899</v>
      </c>
      <c r="AL93" s="17">
        <v>2914180.81</v>
      </c>
      <c r="AM93" s="17">
        <f t="shared" si="25"/>
        <v>27816313.489999998</v>
      </c>
      <c r="AN93" s="17">
        <f t="shared" si="26"/>
        <v>9146920.1799999997</v>
      </c>
      <c r="AO93" s="18">
        <v>8542</v>
      </c>
      <c r="AP93" s="17">
        <v>682023.37</v>
      </c>
      <c r="AQ93" s="18">
        <v>4270</v>
      </c>
      <c r="AR93" s="17">
        <v>1873212.23</v>
      </c>
      <c r="AS93" s="18">
        <v>7172</v>
      </c>
      <c r="AT93" s="17">
        <v>6591684.5800000001</v>
      </c>
      <c r="AU93" s="18">
        <v>92</v>
      </c>
      <c r="AV93" s="17">
        <v>869463.17</v>
      </c>
      <c r="AW93" s="18">
        <v>625</v>
      </c>
      <c r="AX93" s="17">
        <v>15336493.9</v>
      </c>
      <c r="AY93" s="18">
        <v>0</v>
      </c>
      <c r="AZ93" s="17">
        <v>0</v>
      </c>
      <c r="BA93" s="18">
        <v>0</v>
      </c>
      <c r="BB93" s="17">
        <v>0</v>
      </c>
      <c r="BC93" s="18">
        <v>1050</v>
      </c>
      <c r="BD93" s="17">
        <v>2463436.2400000002</v>
      </c>
      <c r="BE93" s="17">
        <f t="shared" si="27"/>
        <v>30751692.390000001</v>
      </c>
      <c r="BF93" s="17">
        <f t="shared" si="28"/>
        <v>10481162.85</v>
      </c>
      <c r="BG93" s="18">
        <v>10870</v>
      </c>
      <c r="BH93" s="17">
        <v>4210475.45</v>
      </c>
      <c r="BI93" s="18">
        <v>4090</v>
      </c>
      <c r="BJ93" s="17">
        <v>1756738.51</v>
      </c>
      <c r="BK93" s="18">
        <v>6585</v>
      </c>
      <c r="BL93" s="17">
        <v>4513948.8899999997</v>
      </c>
      <c r="BM93" s="18">
        <v>236</v>
      </c>
      <c r="BN93" s="17">
        <v>2178585.9300000002</v>
      </c>
      <c r="BO93" s="18">
        <v>744</v>
      </c>
      <c r="BP93" s="17">
        <v>15484421.01</v>
      </c>
      <c r="BQ93" s="18">
        <v>0</v>
      </c>
      <c r="BR93" s="17">
        <v>0</v>
      </c>
      <c r="BS93" s="18">
        <v>0</v>
      </c>
      <c r="BT93" s="17">
        <v>0</v>
      </c>
      <c r="BU93" s="18">
        <v>1581</v>
      </c>
      <c r="BV93" s="17">
        <v>2607522.6</v>
      </c>
      <c r="BW93" s="17">
        <f t="shared" si="29"/>
        <v>34985548.810000002</v>
      </c>
      <c r="BX93" s="17">
        <f t="shared" si="30"/>
        <v>12982349.789999999</v>
      </c>
      <c r="BY93" s="18">
        <v>16110</v>
      </c>
      <c r="BZ93" s="17">
        <v>5221163.58</v>
      </c>
      <c r="CA93" s="18">
        <v>6977</v>
      </c>
      <c r="CB93" s="17">
        <v>3000380.41</v>
      </c>
      <c r="CC93" s="18">
        <v>8480</v>
      </c>
      <c r="CD93" s="17">
        <v>4760805.8</v>
      </c>
      <c r="CE93" s="18">
        <v>239</v>
      </c>
      <c r="CF93" s="17">
        <v>2200436.04</v>
      </c>
      <c r="CG93" s="18">
        <v>815</v>
      </c>
      <c r="CH93" s="17">
        <v>17251665.120000001</v>
      </c>
      <c r="CI93" s="18">
        <v>0</v>
      </c>
      <c r="CJ93" s="17">
        <v>0</v>
      </c>
      <c r="CK93" s="18">
        <v>0</v>
      </c>
      <c r="CL93" s="17">
        <v>0</v>
      </c>
      <c r="CM93" s="18">
        <v>3151</v>
      </c>
      <c r="CN93" s="17">
        <v>2551097.86</v>
      </c>
      <c r="CO93" s="36"/>
    </row>
    <row r="94" spans="1:93" ht="30" x14ac:dyDescent="0.25">
      <c r="A94" s="26">
        <f>1+A93</f>
        <v>74</v>
      </c>
      <c r="B94" s="28" t="s">
        <v>71</v>
      </c>
      <c r="C94" s="17">
        <f t="shared" si="21"/>
        <v>5949735.1799999997</v>
      </c>
      <c r="D94" s="17">
        <f t="shared" si="22"/>
        <v>5949735.1799999997</v>
      </c>
      <c r="E94" s="18">
        <f t="shared" si="31"/>
        <v>3807</v>
      </c>
      <c r="F94" s="17">
        <f t="shared" si="31"/>
        <v>1170941.67</v>
      </c>
      <c r="G94" s="18">
        <f t="shared" si="31"/>
        <v>1531</v>
      </c>
      <c r="H94" s="17">
        <f t="shared" si="31"/>
        <v>756234.35</v>
      </c>
      <c r="I94" s="18">
        <f t="shared" si="31"/>
        <v>4143</v>
      </c>
      <c r="J94" s="17">
        <f t="shared" si="31"/>
        <v>4022559.16</v>
      </c>
      <c r="K94" s="18">
        <f t="shared" si="31"/>
        <v>0</v>
      </c>
      <c r="L94" s="17">
        <f t="shared" si="31"/>
        <v>0</v>
      </c>
      <c r="M94" s="18">
        <f t="shared" si="31"/>
        <v>0</v>
      </c>
      <c r="N94" s="17">
        <f t="shared" si="31"/>
        <v>0</v>
      </c>
      <c r="O94" s="18">
        <f t="shared" si="31"/>
        <v>0</v>
      </c>
      <c r="P94" s="17">
        <f t="shared" ref="P94:T154" si="33">AH94+AZ94+BR94+CJ94</f>
        <v>0</v>
      </c>
      <c r="Q94" s="18">
        <f t="shared" si="33"/>
        <v>0</v>
      </c>
      <c r="R94" s="17">
        <f t="shared" si="33"/>
        <v>0</v>
      </c>
      <c r="S94" s="18">
        <f t="shared" si="33"/>
        <v>0</v>
      </c>
      <c r="T94" s="17">
        <f t="shared" si="33"/>
        <v>0</v>
      </c>
      <c r="U94" s="17">
        <f t="shared" si="23"/>
        <v>1631188.56</v>
      </c>
      <c r="V94" s="17">
        <f t="shared" si="24"/>
        <v>1631188.56</v>
      </c>
      <c r="W94" s="18">
        <v>1668</v>
      </c>
      <c r="X94" s="17">
        <v>923645.54</v>
      </c>
      <c r="Y94" s="18">
        <v>395</v>
      </c>
      <c r="Z94" s="17">
        <v>176736.64000000001</v>
      </c>
      <c r="AA94" s="18">
        <v>407</v>
      </c>
      <c r="AB94" s="17">
        <v>530806.38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25"/>
        <v>1680877.78</v>
      </c>
      <c r="AN94" s="17">
        <f t="shared" si="26"/>
        <v>1680877.78</v>
      </c>
      <c r="AO94" s="18">
        <v>1350</v>
      </c>
      <c r="AP94" s="17">
        <v>156102.98000000001</v>
      </c>
      <c r="AQ94" s="18">
        <v>412</v>
      </c>
      <c r="AR94" s="17">
        <v>220998.79</v>
      </c>
      <c r="AS94" s="18">
        <v>769</v>
      </c>
      <c r="AT94" s="17">
        <v>1303776.01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27"/>
        <v>1416467.23</v>
      </c>
      <c r="BF94" s="17">
        <f t="shared" si="28"/>
        <v>1416467.23</v>
      </c>
      <c r="BG94" s="18">
        <v>789</v>
      </c>
      <c r="BH94" s="17">
        <v>91193.15</v>
      </c>
      <c r="BI94" s="18">
        <v>341</v>
      </c>
      <c r="BJ94" s="17">
        <v>164008.20000000001</v>
      </c>
      <c r="BK94" s="18">
        <v>1898</v>
      </c>
      <c r="BL94" s="17">
        <v>1161265.8799999999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29"/>
        <v>1221201.6100000001</v>
      </c>
      <c r="BX94" s="17">
        <f t="shared" si="30"/>
        <v>1221201.6100000001</v>
      </c>
      <c r="BY94" s="18">
        <v>0</v>
      </c>
      <c r="BZ94" s="17">
        <v>0</v>
      </c>
      <c r="CA94" s="18">
        <v>383</v>
      </c>
      <c r="CB94" s="17">
        <v>194490.72</v>
      </c>
      <c r="CC94" s="18">
        <v>1069</v>
      </c>
      <c r="CD94" s="17">
        <v>1026710.89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6"/>
    </row>
    <row r="95" spans="1:93" x14ac:dyDescent="0.25">
      <c r="A95" s="26">
        <f>1+A94</f>
        <v>75</v>
      </c>
      <c r="B95" s="28" t="s">
        <v>72</v>
      </c>
      <c r="C95" s="17">
        <f t="shared" si="21"/>
        <v>0</v>
      </c>
      <c r="D95" s="17">
        <f t="shared" si="22"/>
        <v>0</v>
      </c>
      <c r="E95" s="18">
        <f t="shared" ref="E95:O154" si="34">W95+AO95+BG95+BY95</f>
        <v>0</v>
      </c>
      <c r="F95" s="17">
        <f t="shared" si="34"/>
        <v>0</v>
      </c>
      <c r="G95" s="18">
        <f t="shared" si="34"/>
        <v>0</v>
      </c>
      <c r="H95" s="17">
        <f t="shared" si="34"/>
        <v>0</v>
      </c>
      <c r="I95" s="18">
        <f t="shared" si="34"/>
        <v>0</v>
      </c>
      <c r="J95" s="17">
        <f t="shared" si="34"/>
        <v>0</v>
      </c>
      <c r="K95" s="18">
        <f t="shared" si="34"/>
        <v>0</v>
      </c>
      <c r="L95" s="17">
        <f t="shared" si="34"/>
        <v>0</v>
      </c>
      <c r="M95" s="18">
        <f t="shared" si="34"/>
        <v>0</v>
      </c>
      <c r="N95" s="17">
        <f t="shared" si="34"/>
        <v>0</v>
      </c>
      <c r="O95" s="18">
        <f t="shared" si="34"/>
        <v>0</v>
      </c>
      <c r="P95" s="17">
        <f t="shared" si="33"/>
        <v>0</v>
      </c>
      <c r="Q95" s="18">
        <f t="shared" si="33"/>
        <v>0</v>
      </c>
      <c r="R95" s="17">
        <f t="shared" si="33"/>
        <v>0</v>
      </c>
      <c r="S95" s="18">
        <f t="shared" si="33"/>
        <v>0</v>
      </c>
      <c r="T95" s="17">
        <f t="shared" si="33"/>
        <v>0</v>
      </c>
      <c r="U95" s="17">
        <f t="shared" si="23"/>
        <v>0</v>
      </c>
      <c r="V95" s="17">
        <f t="shared" si="24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25"/>
        <v>0</v>
      </c>
      <c r="AN95" s="17">
        <f t="shared" si="26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27"/>
        <v>0</v>
      </c>
      <c r="BF95" s="17">
        <f t="shared" si="28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29"/>
        <v>0</v>
      </c>
      <c r="BX95" s="17">
        <f t="shared" si="30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6"/>
    </row>
    <row r="96" spans="1:93" x14ac:dyDescent="0.25">
      <c r="A96" s="26"/>
      <c r="B96" s="50" t="s">
        <v>73</v>
      </c>
      <c r="C96" s="17">
        <f t="shared" si="21"/>
        <v>0</v>
      </c>
      <c r="D96" s="17">
        <f t="shared" si="22"/>
        <v>0</v>
      </c>
      <c r="E96" s="18">
        <f t="shared" si="34"/>
        <v>0</v>
      </c>
      <c r="F96" s="17">
        <f t="shared" si="34"/>
        <v>0</v>
      </c>
      <c r="G96" s="18">
        <f t="shared" si="34"/>
        <v>0</v>
      </c>
      <c r="H96" s="17">
        <f t="shared" si="34"/>
        <v>0</v>
      </c>
      <c r="I96" s="18">
        <f t="shared" si="34"/>
        <v>0</v>
      </c>
      <c r="J96" s="17">
        <f t="shared" si="34"/>
        <v>0</v>
      </c>
      <c r="K96" s="18">
        <f t="shared" si="34"/>
        <v>0</v>
      </c>
      <c r="L96" s="17">
        <f t="shared" si="34"/>
        <v>0</v>
      </c>
      <c r="M96" s="18">
        <f t="shared" si="34"/>
        <v>0</v>
      </c>
      <c r="N96" s="17">
        <f t="shared" si="34"/>
        <v>0</v>
      </c>
      <c r="O96" s="18">
        <f t="shared" si="34"/>
        <v>0</v>
      </c>
      <c r="P96" s="17">
        <f t="shared" si="33"/>
        <v>0</v>
      </c>
      <c r="Q96" s="18">
        <f t="shared" si="33"/>
        <v>0</v>
      </c>
      <c r="R96" s="17">
        <f t="shared" si="33"/>
        <v>0</v>
      </c>
      <c r="S96" s="18">
        <f t="shared" si="33"/>
        <v>0</v>
      </c>
      <c r="T96" s="17">
        <f t="shared" si="33"/>
        <v>0</v>
      </c>
      <c r="U96" s="17">
        <f t="shared" si="23"/>
        <v>0</v>
      </c>
      <c r="V96" s="17">
        <f t="shared" si="24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25"/>
        <v>0</v>
      </c>
      <c r="AN96" s="17">
        <f t="shared" si="26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27"/>
        <v>0</v>
      </c>
      <c r="BF96" s="17">
        <f t="shared" si="28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29"/>
        <v>0</v>
      </c>
      <c r="BX96" s="17">
        <f t="shared" si="30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6"/>
    </row>
    <row r="97" spans="1:93" ht="30" x14ac:dyDescent="0.25">
      <c r="A97" s="26">
        <f>1+A95</f>
        <v>76</v>
      </c>
      <c r="B97" s="28" t="s">
        <v>74</v>
      </c>
      <c r="C97" s="17">
        <f t="shared" si="21"/>
        <v>214963222.86000001</v>
      </c>
      <c r="D97" s="17">
        <f t="shared" si="22"/>
        <v>118502826.97</v>
      </c>
      <c r="E97" s="18">
        <f t="shared" si="34"/>
        <v>72114</v>
      </c>
      <c r="F97" s="17">
        <f t="shared" si="34"/>
        <v>37407735.390000001</v>
      </c>
      <c r="G97" s="18">
        <f t="shared" si="34"/>
        <v>18825</v>
      </c>
      <c r="H97" s="17">
        <f t="shared" si="34"/>
        <v>8308175.6799999997</v>
      </c>
      <c r="I97" s="18">
        <f t="shared" si="34"/>
        <v>43071</v>
      </c>
      <c r="J97" s="17">
        <f t="shared" si="34"/>
        <v>72786915.900000006</v>
      </c>
      <c r="K97" s="18">
        <f t="shared" si="34"/>
        <v>1489</v>
      </c>
      <c r="L97" s="17">
        <f t="shared" si="34"/>
        <v>16397661.720000001</v>
      </c>
      <c r="M97" s="18">
        <f t="shared" si="34"/>
        <v>3500</v>
      </c>
      <c r="N97" s="17">
        <f t="shared" si="34"/>
        <v>56173009.079999998</v>
      </c>
      <c r="O97" s="18">
        <f t="shared" si="34"/>
        <v>0</v>
      </c>
      <c r="P97" s="17">
        <f t="shared" si="33"/>
        <v>0</v>
      </c>
      <c r="Q97" s="18">
        <f t="shared" si="33"/>
        <v>0</v>
      </c>
      <c r="R97" s="17">
        <f t="shared" si="33"/>
        <v>0</v>
      </c>
      <c r="S97" s="18">
        <f t="shared" si="33"/>
        <v>9756</v>
      </c>
      <c r="T97" s="17">
        <f t="shared" si="33"/>
        <v>23889725.09</v>
      </c>
      <c r="U97" s="17">
        <f t="shared" si="23"/>
        <v>52335231.380000003</v>
      </c>
      <c r="V97" s="17">
        <f t="shared" si="24"/>
        <v>26086911.399999999</v>
      </c>
      <c r="W97" s="18">
        <v>18540</v>
      </c>
      <c r="X97" s="17">
        <v>8179472.7800000003</v>
      </c>
      <c r="Y97" s="18">
        <v>4626</v>
      </c>
      <c r="Z97" s="17">
        <v>2099370.15</v>
      </c>
      <c r="AA97" s="18">
        <v>11200</v>
      </c>
      <c r="AB97" s="17">
        <v>15808068.470000001</v>
      </c>
      <c r="AC97" s="18">
        <v>349</v>
      </c>
      <c r="AD97" s="17">
        <v>3676195.6</v>
      </c>
      <c r="AE97" s="18">
        <v>944</v>
      </c>
      <c r="AF97" s="17">
        <v>16671143.039999999</v>
      </c>
      <c r="AG97" s="18">
        <v>0</v>
      </c>
      <c r="AH97" s="17">
        <v>0</v>
      </c>
      <c r="AI97" s="18">
        <v>0</v>
      </c>
      <c r="AJ97" s="17">
        <v>0</v>
      </c>
      <c r="AK97" s="18">
        <v>2744</v>
      </c>
      <c r="AL97" s="17">
        <v>5900981.3399999999</v>
      </c>
      <c r="AM97" s="17">
        <f t="shared" si="25"/>
        <v>60937768.210000001</v>
      </c>
      <c r="AN97" s="17">
        <f t="shared" si="26"/>
        <v>35243586.68</v>
      </c>
      <c r="AO97" s="18">
        <v>16809</v>
      </c>
      <c r="AP97" s="17">
        <v>9773727</v>
      </c>
      <c r="AQ97" s="18">
        <v>4338</v>
      </c>
      <c r="AR97" s="17">
        <v>1946671.5</v>
      </c>
      <c r="AS97" s="18">
        <v>11430</v>
      </c>
      <c r="AT97" s="17">
        <v>23523188.18</v>
      </c>
      <c r="AU97" s="18">
        <v>393</v>
      </c>
      <c r="AV97" s="17">
        <v>4441495.33</v>
      </c>
      <c r="AW97" s="18">
        <v>953</v>
      </c>
      <c r="AX97" s="17">
        <v>15372199.35</v>
      </c>
      <c r="AY97" s="18">
        <v>0</v>
      </c>
      <c r="AZ97" s="17">
        <v>0</v>
      </c>
      <c r="BA97" s="18">
        <v>0</v>
      </c>
      <c r="BB97" s="17">
        <v>0</v>
      </c>
      <c r="BC97" s="18">
        <v>2365</v>
      </c>
      <c r="BD97" s="17">
        <v>5880486.8499999996</v>
      </c>
      <c r="BE97" s="17">
        <f t="shared" si="27"/>
        <v>54050155.579999998</v>
      </c>
      <c r="BF97" s="17">
        <f t="shared" si="28"/>
        <v>31344206.949999999</v>
      </c>
      <c r="BG97" s="18">
        <v>22112</v>
      </c>
      <c r="BH97" s="17">
        <v>12224105.640000001</v>
      </c>
      <c r="BI97" s="18">
        <v>4929</v>
      </c>
      <c r="BJ97" s="17">
        <v>2128405.9500000002</v>
      </c>
      <c r="BK97" s="18">
        <v>10273</v>
      </c>
      <c r="BL97" s="17">
        <v>16991695.359999999</v>
      </c>
      <c r="BM97" s="18">
        <v>383</v>
      </c>
      <c r="BN97" s="17">
        <v>4248068.21</v>
      </c>
      <c r="BO97" s="18">
        <v>829</v>
      </c>
      <c r="BP97" s="17">
        <v>12403751.970000001</v>
      </c>
      <c r="BQ97" s="18">
        <v>0</v>
      </c>
      <c r="BR97" s="17">
        <v>0</v>
      </c>
      <c r="BS97" s="18">
        <v>0</v>
      </c>
      <c r="BT97" s="17">
        <v>0</v>
      </c>
      <c r="BU97" s="18">
        <v>2417</v>
      </c>
      <c r="BV97" s="17">
        <v>6054128.4500000002</v>
      </c>
      <c r="BW97" s="17">
        <f t="shared" si="29"/>
        <v>47640067.689999998</v>
      </c>
      <c r="BX97" s="17">
        <f t="shared" si="30"/>
        <v>25828121.940000001</v>
      </c>
      <c r="BY97" s="18">
        <v>14653</v>
      </c>
      <c r="BZ97" s="17">
        <v>7230429.9699999997</v>
      </c>
      <c r="CA97" s="18">
        <v>4932</v>
      </c>
      <c r="CB97" s="17">
        <v>2133728.08</v>
      </c>
      <c r="CC97" s="18">
        <v>10168</v>
      </c>
      <c r="CD97" s="17">
        <v>16463963.890000001</v>
      </c>
      <c r="CE97" s="18">
        <v>364</v>
      </c>
      <c r="CF97" s="17">
        <v>4031902.58</v>
      </c>
      <c r="CG97" s="18">
        <v>774</v>
      </c>
      <c r="CH97" s="17">
        <v>11725914.720000001</v>
      </c>
      <c r="CI97" s="18">
        <v>0</v>
      </c>
      <c r="CJ97" s="17">
        <v>0</v>
      </c>
      <c r="CK97" s="18">
        <v>0</v>
      </c>
      <c r="CL97" s="17">
        <v>0</v>
      </c>
      <c r="CM97" s="18">
        <v>2230</v>
      </c>
      <c r="CN97" s="17">
        <v>6054128.4500000002</v>
      </c>
      <c r="CO97" s="36"/>
    </row>
    <row r="98" spans="1:93" x14ac:dyDescent="0.25">
      <c r="A98" s="26"/>
      <c r="B98" s="50" t="s">
        <v>75</v>
      </c>
      <c r="C98" s="17">
        <f t="shared" si="21"/>
        <v>0</v>
      </c>
      <c r="D98" s="17">
        <f t="shared" si="22"/>
        <v>0</v>
      </c>
      <c r="E98" s="18">
        <f t="shared" si="34"/>
        <v>0</v>
      </c>
      <c r="F98" s="17">
        <f t="shared" si="34"/>
        <v>0</v>
      </c>
      <c r="G98" s="18">
        <f t="shared" si="34"/>
        <v>0</v>
      </c>
      <c r="H98" s="17">
        <f t="shared" si="34"/>
        <v>0</v>
      </c>
      <c r="I98" s="18">
        <f t="shared" si="34"/>
        <v>0</v>
      </c>
      <c r="J98" s="17">
        <f t="shared" si="34"/>
        <v>0</v>
      </c>
      <c r="K98" s="18">
        <f t="shared" si="34"/>
        <v>0</v>
      </c>
      <c r="L98" s="17">
        <f t="shared" si="34"/>
        <v>0</v>
      </c>
      <c r="M98" s="18">
        <f t="shared" si="34"/>
        <v>0</v>
      </c>
      <c r="N98" s="17">
        <f t="shared" si="34"/>
        <v>0</v>
      </c>
      <c r="O98" s="18">
        <f t="shared" si="34"/>
        <v>0</v>
      </c>
      <c r="P98" s="17">
        <f t="shared" si="33"/>
        <v>0</v>
      </c>
      <c r="Q98" s="18">
        <f t="shared" si="33"/>
        <v>0</v>
      </c>
      <c r="R98" s="17">
        <f t="shared" si="33"/>
        <v>0</v>
      </c>
      <c r="S98" s="18">
        <f t="shared" si="33"/>
        <v>0</v>
      </c>
      <c r="T98" s="17">
        <f t="shared" si="33"/>
        <v>0</v>
      </c>
      <c r="U98" s="17">
        <f t="shared" si="23"/>
        <v>0</v>
      </c>
      <c r="V98" s="17">
        <f t="shared" si="24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25"/>
        <v>0</v>
      </c>
      <c r="AN98" s="17">
        <f t="shared" si="26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27"/>
        <v>0</v>
      </c>
      <c r="BF98" s="17">
        <f t="shared" si="28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29"/>
        <v>0</v>
      </c>
      <c r="BX98" s="17">
        <f t="shared" si="30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6"/>
    </row>
    <row r="99" spans="1:93" x14ac:dyDescent="0.25">
      <c r="A99" s="26">
        <f>1+A97</f>
        <v>77</v>
      </c>
      <c r="B99" s="28" t="s">
        <v>76</v>
      </c>
      <c r="C99" s="17">
        <f t="shared" si="21"/>
        <v>99494770.180000007</v>
      </c>
      <c r="D99" s="17">
        <f t="shared" si="22"/>
        <v>42550921.109999999</v>
      </c>
      <c r="E99" s="18">
        <f t="shared" si="34"/>
        <v>22377</v>
      </c>
      <c r="F99" s="17">
        <f t="shared" si="34"/>
        <v>16354942.93</v>
      </c>
      <c r="G99" s="18">
        <f t="shared" si="34"/>
        <v>4003</v>
      </c>
      <c r="H99" s="17">
        <f t="shared" si="34"/>
        <v>1937173.06</v>
      </c>
      <c r="I99" s="18">
        <f t="shared" si="34"/>
        <v>14263</v>
      </c>
      <c r="J99" s="17">
        <f t="shared" si="34"/>
        <v>24258805.120000001</v>
      </c>
      <c r="K99" s="18">
        <f t="shared" si="34"/>
        <v>1515</v>
      </c>
      <c r="L99" s="17">
        <f t="shared" si="34"/>
        <v>34788614.590000004</v>
      </c>
      <c r="M99" s="18">
        <f t="shared" si="34"/>
        <v>893</v>
      </c>
      <c r="N99" s="17">
        <f t="shared" si="34"/>
        <v>22155234.48</v>
      </c>
      <c r="O99" s="18">
        <f t="shared" si="34"/>
        <v>0</v>
      </c>
      <c r="P99" s="17">
        <f t="shared" si="33"/>
        <v>0</v>
      </c>
      <c r="Q99" s="18">
        <f t="shared" si="33"/>
        <v>0</v>
      </c>
      <c r="R99" s="17">
        <f t="shared" si="33"/>
        <v>0</v>
      </c>
      <c r="S99" s="18">
        <f t="shared" si="33"/>
        <v>0</v>
      </c>
      <c r="T99" s="17">
        <f t="shared" si="33"/>
        <v>0</v>
      </c>
      <c r="U99" s="17">
        <f t="shared" si="23"/>
        <v>25973026.719999999</v>
      </c>
      <c r="V99" s="17">
        <f t="shared" si="24"/>
        <v>9350657.4000000004</v>
      </c>
      <c r="W99" s="18">
        <v>6295</v>
      </c>
      <c r="X99" s="17">
        <v>3836132.61</v>
      </c>
      <c r="Y99" s="18">
        <v>1005</v>
      </c>
      <c r="Z99" s="17">
        <v>495258.34</v>
      </c>
      <c r="AA99" s="18">
        <v>3427</v>
      </c>
      <c r="AB99" s="17">
        <v>5019266.45</v>
      </c>
      <c r="AC99" s="18">
        <v>330</v>
      </c>
      <c r="AD99" s="17">
        <v>10979469.49</v>
      </c>
      <c r="AE99" s="18">
        <v>234</v>
      </c>
      <c r="AF99" s="17">
        <v>5642899.8300000001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25"/>
        <v>25700010.440000001</v>
      </c>
      <c r="AN99" s="17">
        <f t="shared" si="26"/>
        <v>9504513.9399999995</v>
      </c>
      <c r="AO99" s="18">
        <v>5524</v>
      </c>
      <c r="AP99" s="17">
        <v>3358315.02</v>
      </c>
      <c r="AQ99" s="18">
        <v>1003</v>
      </c>
      <c r="AR99" s="17">
        <v>447912.2</v>
      </c>
      <c r="AS99" s="18">
        <v>3516</v>
      </c>
      <c r="AT99" s="17">
        <v>5698286.7199999997</v>
      </c>
      <c r="AU99" s="18">
        <v>489</v>
      </c>
      <c r="AV99" s="17">
        <v>9839123.4199999999</v>
      </c>
      <c r="AW99" s="18">
        <v>209</v>
      </c>
      <c r="AX99" s="17">
        <v>6356373.0800000001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27"/>
        <v>25223349.649999999</v>
      </c>
      <c r="BF99" s="17">
        <f t="shared" si="28"/>
        <v>12121135.98</v>
      </c>
      <c r="BG99" s="18">
        <v>4988</v>
      </c>
      <c r="BH99" s="17">
        <v>5033861.37</v>
      </c>
      <c r="BI99" s="18">
        <v>875</v>
      </c>
      <c r="BJ99" s="17">
        <v>410340.96</v>
      </c>
      <c r="BK99" s="18">
        <v>3416</v>
      </c>
      <c r="BL99" s="17">
        <v>6676933.6500000004</v>
      </c>
      <c r="BM99" s="18">
        <v>319</v>
      </c>
      <c r="BN99" s="17">
        <v>7012101.2699999996</v>
      </c>
      <c r="BO99" s="18">
        <v>267</v>
      </c>
      <c r="BP99" s="17">
        <v>6090112.4000000004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29"/>
        <v>22598383.370000001</v>
      </c>
      <c r="BX99" s="17">
        <f t="shared" si="30"/>
        <v>11574613.789999999</v>
      </c>
      <c r="BY99" s="18">
        <v>5570</v>
      </c>
      <c r="BZ99" s="17">
        <v>4126633.93</v>
      </c>
      <c r="CA99" s="18">
        <v>1120</v>
      </c>
      <c r="CB99" s="17">
        <v>583661.56000000006</v>
      </c>
      <c r="CC99" s="18">
        <v>3904</v>
      </c>
      <c r="CD99" s="17">
        <v>6864318.2999999998</v>
      </c>
      <c r="CE99" s="18">
        <v>377</v>
      </c>
      <c r="CF99" s="17">
        <v>6957920.4100000001</v>
      </c>
      <c r="CG99" s="18">
        <v>183</v>
      </c>
      <c r="CH99" s="17">
        <v>4065849.17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6"/>
    </row>
    <row r="100" spans="1:93" x14ac:dyDescent="0.25">
      <c r="A100" s="26">
        <f t="shared" ref="A100:A114" si="35">1+A99</f>
        <v>78</v>
      </c>
      <c r="B100" s="28" t="s">
        <v>77</v>
      </c>
      <c r="C100" s="17">
        <f t="shared" si="21"/>
        <v>73956583.390000001</v>
      </c>
      <c r="D100" s="17">
        <f t="shared" si="22"/>
        <v>43532031.960000001</v>
      </c>
      <c r="E100" s="18">
        <f t="shared" si="34"/>
        <v>17122</v>
      </c>
      <c r="F100" s="17">
        <f t="shared" si="34"/>
        <v>12336279.17</v>
      </c>
      <c r="G100" s="18">
        <f t="shared" si="34"/>
        <v>3446</v>
      </c>
      <c r="H100" s="17">
        <f t="shared" si="34"/>
        <v>1595473.33</v>
      </c>
      <c r="I100" s="18">
        <f t="shared" si="34"/>
        <v>16641</v>
      </c>
      <c r="J100" s="17">
        <f t="shared" si="34"/>
        <v>29600279.460000001</v>
      </c>
      <c r="K100" s="18">
        <f t="shared" si="34"/>
        <v>652</v>
      </c>
      <c r="L100" s="17">
        <f t="shared" si="34"/>
        <v>7334163.25</v>
      </c>
      <c r="M100" s="18">
        <f t="shared" si="34"/>
        <v>952</v>
      </c>
      <c r="N100" s="17">
        <f t="shared" si="34"/>
        <v>23090388.18</v>
      </c>
      <c r="O100" s="18">
        <f t="shared" si="34"/>
        <v>0</v>
      </c>
      <c r="P100" s="17">
        <f t="shared" si="33"/>
        <v>0</v>
      </c>
      <c r="Q100" s="18">
        <f t="shared" si="33"/>
        <v>0</v>
      </c>
      <c r="R100" s="17">
        <f t="shared" si="33"/>
        <v>0</v>
      </c>
      <c r="S100" s="18">
        <f t="shared" si="33"/>
        <v>0</v>
      </c>
      <c r="T100" s="17">
        <f t="shared" si="33"/>
        <v>0</v>
      </c>
      <c r="U100" s="17">
        <f t="shared" si="23"/>
        <v>16947081.57</v>
      </c>
      <c r="V100" s="17">
        <f t="shared" si="24"/>
        <v>9768327.3599999994</v>
      </c>
      <c r="W100" s="18">
        <v>5077</v>
      </c>
      <c r="X100" s="17">
        <v>2941419.96</v>
      </c>
      <c r="Y100" s="18">
        <v>862</v>
      </c>
      <c r="Z100" s="17">
        <v>408087.28</v>
      </c>
      <c r="AA100" s="18">
        <v>4299</v>
      </c>
      <c r="AB100" s="17">
        <v>6418820.1200000001</v>
      </c>
      <c r="AC100" s="18">
        <v>161</v>
      </c>
      <c r="AD100" s="17">
        <v>1835888.05</v>
      </c>
      <c r="AE100" s="18">
        <v>241</v>
      </c>
      <c r="AF100" s="17">
        <v>5342866.16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25"/>
        <v>17437782.870000001</v>
      </c>
      <c r="AN100" s="17">
        <f t="shared" si="26"/>
        <v>10892314.199999999</v>
      </c>
      <c r="AO100" s="18">
        <v>5786</v>
      </c>
      <c r="AP100" s="17">
        <v>3808515.19</v>
      </c>
      <c r="AQ100" s="18">
        <v>980</v>
      </c>
      <c r="AR100" s="17">
        <v>445058.73</v>
      </c>
      <c r="AS100" s="18">
        <v>3980</v>
      </c>
      <c r="AT100" s="17">
        <v>6638740.2800000003</v>
      </c>
      <c r="AU100" s="18">
        <v>164</v>
      </c>
      <c r="AV100" s="17">
        <v>1413233.1</v>
      </c>
      <c r="AW100" s="18">
        <v>242</v>
      </c>
      <c r="AX100" s="17">
        <v>5132235.57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27"/>
        <v>19882319.5</v>
      </c>
      <c r="BF100" s="17">
        <f t="shared" si="28"/>
        <v>12161644.300000001</v>
      </c>
      <c r="BG100" s="18">
        <v>2919</v>
      </c>
      <c r="BH100" s="17">
        <v>3375113.34</v>
      </c>
      <c r="BI100" s="18">
        <v>817</v>
      </c>
      <c r="BJ100" s="17">
        <v>376193.62</v>
      </c>
      <c r="BK100" s="18">
        <v>3419</v>
      </c>
      <c r="BL100" s="17">
        <v>8410337.3399999999</v>
      </c>
      <c r="BM100" s="18">
        <v>152</v>
      </c>
      <c r="BN100" s="17">
        <v>1744824.15</v>
      </c>
      <c r="BO100" s="18">
        <v>224</v>
      </c>
      <c r="BP100" s="17">
        <v>5975851.0499999998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29"/>
        <v>19689399.449999999</v>
      </c>
      <c r="BX100" s="17">
        <f t="shared" si="30"/>
        <v>10709746.1</v>
      </c>
      <c r="BY100" s="18">
        <v>3340</v>
      </c>
      <c r="BZ100" s="17">
        <v>2211230.6800000002</v>
      </c>
      <c r="CA100" s="18">
        <v>787</v>
      </c>
      <c r="CB100" s="17">
        <v>366133.7</v>
      </c>
      <c r="CC100" s="18">
        <v>4943</v>
      </c>
      <c r="CD100" s="17">
        <v>8132381.7199999997</v>
      </c>
      <c r="CE100" s="18">
        <v>175</v>
      </c>
      <c r="CF100" s="17">
        <v>2340217.9500000002</v>
      </c>
      <c r="CG100" s="18">
        <v>245</v>
      </c>
      <c r="CH100" s="17">
        <v>6639435.4000000004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6"/>
    </row>
    <row r="101" spans="1:93" x14ac:dyDescent="0.25">
      <c r="A101" s="26">
        <f t="shared" si="35"/>
        <v>79</v>
      </c>
      <c r="B101" s="28" t="s">
        <v>78</v>
      </c>
      <c r="C101" s="17">
        <f t="shared" si="21"/>
        <v>292937386.13999999</v>
      </c>
      <c r="D101" s="17">
        <f t="shared" si="22"/>
        <v>107469292.70999999</v>
      </c>
      <c r="E101" s="18">
        <f t="shared" si="34"/>
        <v>46468</v>
      </c>
      <c r="F101" s="17">
        <f t="shared" si="34"/>
        <v>26640369.52</v>
      </c>
      <c r="G101" s="18">
        <f t="shared" si="34"/>
        <v>18250</v>
      </c>
      <c r="H101" s="17">
        <f t="shared" si="34"/>
        <v>9713088.3499999996</v>
      </c>
      <c r="I101" s="18">
        <f t="shared" si="34"/>
        <v>60136</v>
      </c>
      <c r="J101" s="17">
        <f t="shared" si="34"/>
        <v>71115834.840000004</v>
      </c>
      <c r="K101" s="18">
        <f t="shared" si="34"/>
        <v>1943</v>
      </c>
      <c r="L101" s="17">
        <f t="shared" si="34"/>
        <v>22984553.609999999</v>
      </c>
      <c r="M101" s="18">
        <f t="shared" si="34"/>
        <v>4950</v>
      </c>
      <c r="N101" s="17">
        <f t="shared" si="34"/>
        <v>162483539.81999999</v>
      </c>
      <c r="O101" s="18">
        <f t="shared" si="34"/>
        <v>0</v>
      </c>
      <c r="P101" s="17">
        <f t="shared" si="33"/>
        <v>0</v>
      </c>
      <c r="Q101" s="18">
        <f t="shared" si="33"/>
        <v>74</v>
      </c>
      <c r="R101" s="17">
        <f t="shared" si="33"/>
        <v>8719242</v>
      </c>
      <c r="S101" s="18">
        <f t="shared" si="33"/>
        <v>0</v>
      </c>
      <c r="T101" s="17">
        <f t="shared" si="33"/>
        <v>0</v>
      </c>
      <c r="U101" s="17">
        <f t="shared" si="23"/>
        <v>68790106.25</v>
      </c>
      <c r="V101" s="17">
        <f t="shared" si="24"/>
        <v>22875738.75</v>
      </c>
      <c r="W101" s="18">
        <v>14560</v>
      </c>
      <c r="X101" s="17">
        <v>6624274.1600000001</v>
      </c>
      <c r="Y101" s="18">
        <v>4448</v>
      </c>
      <c r="Z101" s="17">
        <v>2428716.4</v>
      </c>
      <c r="AA101" s="18">
        <v>14901</v>
      </c>
      <c r="AB101" s="17">
        <v>13822748.189999999</v>
      </c>
      <c r="AC101" s="18">
        <v>502</v>
      </c>
      <c r="AD101" s="17">
        <v>6929942.8799999999</v>
      </c>
      <c r="AE101" s="18">
        <v>1460</v>
      </c>
      <c r="AF101" s="17">
        <v>38984424.619999997</v>
      </c>
      <c r="AG101" s="18">
        <v>0</v>
      </c>
      <c r="AH101" s="17">
        <v>0</v>
      </c>
      <c r="AI101" s="18">
        <v>16</v>
      </c>
      <c r="AJ101" s="17">
        <v>1962425.44</v>
      </c>
      <c r="AK101" s="18">
        <v>0</v>
      </c>
      <c r="AL101" s="17">
        <v>0</v>
      </c>
      <c r="AM101" s="17">
        <f t="shared" si="25"/>
        <v>72416201.090000004</v>
      </c>
      <c r="AN101" s="17">
        <f t="shared" si="26"/>
        <v>21719190.879999999</v>
      </c>
      <c r="AO101" s="18">
        <v>4829</v>
      </c>
      <c r="AP101" s="17">
        <v>1772783.71</v>
      </c>
      <c r="AQ101" s="18">
        <v>4296</v>
      </c>
      <c r="AR101" s="17">
        <v>2356987.2200000002</v>
      </c>
      <c r="AS101" s="18">
        <v>15295</v>
      </c>
      <c r="AT101" s="17">
        <v>17589419.949999999</v>
      </c>
      <c r="AU101" s="18">
        <v>431</v>
      </c>
      <c r="AV101" s="17">
        <v>4253143.38</v>
      </c>
      <c r="AW101" s="18">
        <v>1131</v>
      </c>
      <c r="AX101" s="17">
        <v>46443866.829999998</v>
      </c>
      <c r="AY101" s="18">
        <v>0</v>
      </c>
      <c r="AZ101" s="17">
        <v>0</v>
      </c>
      <c r="BA101" s="18">
        <v>28</v>
      </c>
      <c r="BB101" s="17">
        <v>3438523.47</v>
      </c>
      <c r="BC101" s="18">
        <v>0</v>
      </c>
      <c r="BD101" s="17">
        <v>0</v>
      </c>
      <c r="BE101" s="17">
        <f t="shared" si="27"/>
        <v>75928328.25</v>
      </c>
      <c r="BF101" s="17">
        <f t="shared" si="28"/>
        <v>30757540.829999998</v>
      </c>
      <c r="BG101" s="18">
        <v>14359</v>
      </c>
      <c r="BH101" s="17">
        <v>9512215.5299999993</v>
      </c>
      <c r="BI101" s="18">
        <v>4567</v>
      </c>
      <c r="BJ101" s="17">
        <v>2319399.0299999998</v>
      </c>
      <c r="BK101" s="18">
        <v>12418</v>
      </c>
      <c r="BL101" s="17">
        <v>18925926.27</v>
      </c>
      <c r="BM101" s="18">
        <v>523</v>
      </c>
      <c r="BN101" s="17">
        <v>5969011.7199999997</v>
      </c>
      <c r="BO101" s="18">
        <v>1119</v>
      </c>
      <c r="BP101" s="17">
        <v>39201775.700000003</v>
      </c>
      <c r="BQ101" s="18">
        <v>0</v>
      </c>
      <c r="BR101" s="17">
        <v>0</v>
      </c>
      <c r="BS101" s="18">
        <v>11</v>
      </c>
      <c r="BT101" s="17">
        <v>1027645.09</v>
      </c>
      <c r="BU101" s="18">
        <v>0</v>
      </c>
      <c r="BV101" s="17">
        <v>0</v>
      </c>
      <c r="BW101" s="17">
        <f t="shared" si="29"/>
        <v>75802750.549999997</v>
      </c>
      <c r="BX101" s="17">
        <f t="shared" si="30"/>
        <v>32116822.25</v>
      </c>
      <c r="BY101" s="18">
        <v>12720</v>
      </c>
      <c r="BZ101" s="17">
        <v>8731096.1199999992</v>
      </c>
      <c r="CA101" s="18">
        <v>4939</v>
      </c>
      <c r="CB101" s="17">
        <v>2607985.7000000002</v>
      </c>
      <c r="CC101" s="18">
        <v>17522</v>
      </c>
      <c r="CD101" s="17">
        <v>20777740.43</v>
      </c>
      <c r="CE101" s="18">
        <v>487</v>
      </c>
      <c r="CF101" s="17">
        <v>5832455.6299999999</v>
      </c>
      <c r="CG101" s="18">
        <v>1240</v>
      </c>
      <c r="CH101" s="17">
        <v>37853472.670000002</v>
      </c>
      <c r="CI101" s="18">
        <v>0</v>
      </c>
      <c r="CJ101" s="17">
        <v>0</v>
      </c>
      <c r="CK101" s="18">
        <v>19</v>
      </c>
      <c r="CL101" s="17">
        <v>2290648</v>
      </c>
      <c r="CM101" s="18">
        <v>0</v>
      </c>
      <c r="CN101" s="17">
        <v>0</v>
      </c>
      <c r="CO101" s="36"/>
    </row>
    <row r="102" spans="1:93" ht="30" x14ac:dyDescent="0.25">
      <c r="A102" s="26">
        <f t="shared" si="35"/>
        <v>80</v>
      </c>
      <c r="B102" s="28" t="s">
        <v>79</v>
      </c>
      <c r="C102" s="17">
        <f t="shared" si="21"/>
        <v>10332714.17</v>
      </c>
      <c r="D102" s="17">
        <f t="shared" si="22"/>
        <v>10332714.17</v>
      </c>
      <c r="E102" s="18">
        <f t="shared" si="34"/>
        <v>8459</v>
      </c>
      <c r="F102" s="17">
        <f t="shared" si="34"/>
        <v>2580379.2200000002</v>
      </c>
      <c r="G102" s="18">
        <f t="shared" si="34"/>
        <v>2202</v>
      </c>
      <c r="H102" s="17">
        <f t="shared" si="34"/>
        <v>1119518.82</v>
      </c>
      <c r="I102" s="18">
        <f t="shared" si="34"/>
        <v>7037</v>
      </c>
      <c r="J102" s="17">
        <f t="shared" si="34"/>
        <v>6632816.1299999999</v>
      </c>
      <c r="K102" s="18">
        <f t="shared" si="34"/>
        <v>0</v>
      </c>
      <c r="L102" s="17">
        <f t="shared" si="34"/>
        <v>0</v>
      </c>
      <c r="M102" s="18">
        <f t="shared" si="34"/>
        <v>0</v>
      </c>
      <c r="N102" s="17">
        <f t="shared" si="34"/>
        <v>0</v>
      </c>
      <c r="O102" s="18">
        <f t="shared" si="34"/>
        <v>0</v>
      </c>
      <c r="P102" s="17">
        <f t="shared" si="33"/>
        <v>0</v>
      </c>
      <c r="Q102" s="18">
        <f t="shared" si="33"/>
        <v>0</v>
      </c>
      <c r="R102" s="17">
        <f t="shared" si="33"/>
        <v>0</v>
      </c>
      <c r="S102" s="18">
        <f t="shared" si="33"/>
        <v>0</v>
      </c>
      <c r="T102" s="17">
        <f t="shared" si="33"/>
        <v>0</v>
      </c>
      <c r="U102" s="17">
        <f t="shared" si="23"/>
        <v>2759625.63</v>
      </c>
      <c r="V102" s="17">
        <f t="shared" si="24"/>
        <v>2759625.63</v>
      </c>
      <c r="W102" s="18">
        <v>2115</v>
      </c>
      <c r="X102" s="17">
        <v>645094.81000000006</v>
      </c>
      <c r="Y102" s="18">
        <v>606</v>
      </c>
      <c r="Z102" s="17">
        <v>308096.46000000002</v>
      </c>
      <c r="AA102" s="18">
        <v>1881</v>
      </c>
      <c r="AB102" s="17">
        <v>1806434.36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25"/>
        <v>3071258.13</v>
      </c>
      <c r="AN102" s="17">
        <f t="shared" si="26"/>
        <v>3071258.13</v>
      </c>
      <c r="AO102" s="18">
        <v>2115</v>
      </c>
      <c r="AP102" s="17">
        <v>645094.80000000005</v>
      </c>
      <c r="AQ102" s="18">
        <v>551</v>
      </c>
      <c r="AR102" s="17">
        <v>280133.90999999997</v>
      </c>
      <c r="AS102" s="18">
        <v>2021</v>
      </c>
      <c r="AT102" s="17">
        <v>2146029.42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27"/>
        <v>2897113.27</v>
      </c>
      <c r="BF102" s="17">
        <f t="shared" si="28"/>
        <v>2897113.27</v>
      </c>
      <c r="BG102" s="18">
        <v>2115</v>
      </c>
      <c r="BH102" s="17">
        <v>645094.81000000006</v>
      </c>
      <c r="BI102" s="18">
        <v>551</v>
      </c>
      <c r="BJ102" s="17">
        <v>280133.90999999997</v>
      </c>
      <c r="BK102" s="18">
        <v>2021</v>
      </c>
      <c r="BL102" s="17">
        <v>1971884.55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29"/>
        <v>1604717.14</v>
      </c>
      <c r="BX102" s="17">
        <f t="shared" si="30"/>
        <v>1604717.14</v>
      </c>
      <c r="BY102" s="18">
        <v>2114</v>
      </c>
      <c r="BZ102" s="17">
        <v>645094.80000000005</v>
      </c>
      <c r="CA102" s="18">
        <v>494</v>
      </c>
      <c r="CB102" s="17">
        <v>251154.54</v>
      </c>
      <c r="CC102" s="18">
        <v>1114</v>
      </c>
      <c r="CD102" s="17">
        <v>708467.8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6"/>
    </row>
    <row r="103" spans="1:93" x14ac:dyDescent="0.25">
      <c r="A103" s="26">
        <f t="shared" si="35"/>
        <v>81</v>
      </c>
      <c r="B103" s="28" t="s">
        <v>80</v>
      </c>
      <c r="C103" s="17">
        <f t="shared" si="21"/>
        <v>70908090.890000001</v>
      </c>
      <c r="D103" s="17">
        <f t="shared" si="22"/>
        <v>5800598.6200000001</v>
      </c>
      <c r="E103" s="18">
        <f t="shared" si="34"/>
        <v>6678</v>
      </c>
      <c r="F103" s="17">
        <f t="shared" si="34"/>
        <v>1208623.67</v>
      </c>
      <c r="G103" s="18">
        <f t="shared" si="34"/>
        <v>0</v>
      </c>
      <c r="H103" s="17">
        <f t="shared" si="34"/>
        <v>0</v>
      </c>
      <c r="I103" s="18">
        <f t="shared" si="34"/>
        <v>5929</v>
      </c>
      <c r="J103" s="17">
        <f t="shared" si="34"/>
        <v>4591974.95</v>
      </c>
      <c r="K103" s="18">
        <f t="shared" si="34"/>
        <v>665</v>
      </c>
      <c r="L103" s="17">
        <f t="shared" si="34"/>
        <v>6400359.4699999997</v>
      </c>
      <c r="M103" s="18">
        <f t="shared" si="34"/>
        <v>2747</v>
      </c>
      <c r="N103" s="17">
        <f t="shared" si="34"/>
        <v>58707132.799999997</v>
      </c>
      <c r="O103" s="18">
        <f t="shared" si="34"/>
        <v>0</v>
      </c>
      <c r="P103" s="17">
        <f t="shared" si="33"/>
        <v>0</v>
      </c>
      <c r="Q103" s="18">
        <f t="shared" si="33"/>
        <v>0</v>
      </c>
      <c r="R103" s="17">
        <f t="shared" si="33"/>
        <v>0</v>
      </c>
      <c r="S103" s="18">
        <f t="shared" si="33"/>
        <v>0</v>
      </c>
      <c r="T103" s="17">
        <f t="shared" si="33"/>
        <v>0</v>
      </c>
      <c r="U103" s="17">
        <f t="shared" si="23"/>
        <v>20027414.210000001</v>
      </c>
      <c r="V103" s="17">
        <f t="shared" si="24"/>
        <v>1706615.79</v>
      </c>
      <c r="W103" s="18">
        <v>1670</v>
      </c>
      <c r="X103" s="17">
        <v>328292.87</v>
      </c>
      <c r="Y103" s="18">
        <v>0</v>
      </c>
      <c r="Z103" s="17">
        <v>0</v>
      </c>
      <c r="AA103" s="18">
        <v>1482</v>
      </c>
      <c r="AB103" s="17">
        <v>1378322.92</v>
      </c>
      <c r="AC103" s="18">
        <v>167</v>
      </c>
      <c r="AD103" s="17">
        <v>1803948.98</v>
      </c>
      <c r="AE103" s="18">
        <v>692</v>
      </c>
      <c r="AF103" s="17">
        <v>16516849.439999999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25"/>
        <v>16896351.5</v>
      </c>
      <c r="AN103" s="17">
        <f t="shared" si="26"/>
        <v>943854.11</v>
      </c>
      <c r="AO103" s="18">
        <v>1650</v>
      </c>
      <c r="AP103" s="17">
        <v>232429.5</v>
      </c>
      <c r="AQ103" s="18">
        <v>0</v>
      </c>
      <c r="AR103" s="17">
        <v>0</v>
      </c>
      <c r="AS103" s="18">
        <v>1439</v>
      </c>
      <c r="AT103" s="17">
        <v>711424.61</v>
      </c>
      <c r="AU103" s="18">
        <v>145</v>
      </c>
      <c r="AV103" s="17">
        <v>1203948.98</v>
      </c>
      <c r="AW103" s="18">
        <v>663</v>
      </c>
      <c r="AX103" s="17">
        <v>14748548.41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27"/>
        <v>16524765.039999999</v>
      </c>
      <c r="BF103" s="17">
        <f t="shared" si="28"/>
        <v>1568135.98</v>
      </c>
      <c r="BG103" s="18">
        <v>1646</v>
      </c>
      <c r="BH103" s="17">
        <v>317567.40000000002</v>
      </c>
      <c r="BI103" s="18">
        <v>0</v>
      </c>
      <c r="BJ103" s="17">
        <v>0</v>
      </c>
      <c r="BK103" s="18">
        <v>1502</v>
      </c>
      <c r="BL103" s="17">
        <v>1250568.58</v>
      </c>
      <c r="BM103" s="18">
        <v>173</v>
      </c>
      <c r="BN103" s="17">
        <v>1630464.12</v>
      </c>
      <c r="BO103" s="18">
        <v>712</v>
      </c>
      <c r="BP103" s="17">
        <v>13326164.939999999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29"/>
        <v>17459560.140000001</v>
      </c>
      <c r="BX103" s="17">
        <f t="shared" si="30"/>
        <v>1581992.74</v>
      </c>
      <c r="BY103" s="18">
        <v>1712</v>
      </c>
      <c r="BZ103" s="17">
        <v>330333.90000000002</v>
      </c>
      <c r="CA103" s="18">
        <v>0</v>
      </c>
      <c r="CB103" s="17">
        <v>0</v>
      </c>
      <c r="CC103" s="18">
        <v>1506</v>
      </c>
      <c r="CD103" s="17">
        <v>1251658.8400000001</v>
      </c>
      <c r="CE103" s="18">
        <v>180</v>
      </c>
      <c r="CF103" s="17">
        <v>1761997.39</v>
      </c>
      <c r="CG103" s="18">
        <v>680</v>
      </c>
      <c r="CH103" s="17">
        <v>14115570.01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6"/>
    </row>
    <row r="104" spans="1:93" x14ac:dyDescent="0.25">
      <c r="A104" s="26">
        <f t="shared" si="35"/>
        <v>82</v>
      </c>
      <c r="B104" s="28" t="s">
        <v>81</v>
      </c>
      <c r="C104" s="17">
        <f t="shared" si="21"/>
        <v>146592557.25</v>
      </c>
      <c r="D104" s="17">
        <f t="shared" si="22"/>
        <v>93533393.379999995</v>
      </c>
      <c r="E104" s="18">
        <f t="shared" si="34"/>
        <v>76731</v>
      </c>
      <c r="F104" s="17">
        <f t="shared" si="34"/>
        <v>23707650.149999999</v>
      </c>
      <c r="G104" s="18">
        <f t="shared" si="34"/>
        <v>8192</v>
      </c>
      <c r="H104" s="17">
        <f t="shared" si="34"/>
        <v>3614096.08</v>
      </c>
      <c r="I104" s="18">
        <f t="shared" si="34"/>
        <v>43333</v>
      </c>
      <c r="J104" s="17">
        <f t="shared" si="34"/>
        <v>66211647.149999999</v>
      </c>
      <c r="K104" s="18">
        <f t="shared" si="34"/>
        <v>749</v>
      </c>
      <c r="L104" s="17">
        <f t="shared" si="34"/>
        <v>17761885.789999999</v>
      </c>
      <c r="M104" s="18">
        <f t="shared" si="34"/>
        <v>1702</v>
      </c>
      <c r="N104" s="17">
        <f t="shared" si="34"/>
        <v>35297278.079999998</v>
      </c>
      <c r="O104" s="18">
        <f t="shared" si="34"/>
        <v>0</v>
      </c>
      <c r="P104" s="17">
        <f t="shared" si="33"/>
        <v>0</v>
      </c>
      <c r="Q104" s="18">
        <f t="shared" si="33"/>
        <v>0</v>
      </c>
      <c r="R104" s="17">
        <f t="shared" si="33"/>
        <v>0</v>
      </c>
      <c r="S104" s="18">
        <f t="shared" si="33"/>
        <v>0</v>
      </c>
      <c r="T104" s="17">
        <f t="shared" si="33"/>
        <v>0</v>
      </c>
      <c r="U104" s="17">
        <f t="shared" si="23"/>
        <v>41605718.509999998</v>
      </c>
      <c r="V104" s="17">
        <f t="shared" si="24"/>
        <v>27120146.75</v>
      </c>
      <c r="W104" s="18">
        <v>15675</v>
      </c>
      <c r="X104" s="17">
        <v>8237410.6399999997</v>
      </c>
      <c r="Y104" s="18">
        <v>2591</v>
      </c>
      <c r="Z104" s="17">
        <v>1145197.1299999999</v>
      </c>
      <c r="AA104" s="18">
        <v>12830</v>
      </c>
      <c r="AB104" s="17">
        <v>17737538.98</v>
      </c>
      <c r="AC104" s="18">
        <v>154</v>
      </c>
      <c r="AD104" s="17">
        <v>3624590.54</v>
      </c>
      <c r="AE104" s="18">
        <v>590</v>
      </c>
      <c r="AF104" s="17">
        <v>10860981.220000001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25"/>
        <v>33326191.780000001</v>
      </c>
      <c r="AN104" s="17">
        <f t="shared" si="26"/>
        <v>21151289.719999999</v>
      </c>
      <c r="AO104" s="18">
        <v>27865</v>
      </c>
      <c r="AP104" s="17">
        <v>4579808.71</v>
      </c>
      <c r="AQ104" s="18">
        <v>3163</v>
      </c>
      <c r="AR104" s="17">
        <v>1429332.54</v>
      </c>
      <c r="AS104" s="18">
        <v>10133</v>
      </c>
      <c r="AT104" s="17">
        <v>15142148.470000001</v>
      </c>
      <c r="AU104" s="18">
        <v>236</v>
      </c>
      <c r="AV104" s="17">
        <v>5345290.67</v>
      </c>
      <c r="AW104" s="18">
        <v>307</v>
      </c>
      <c r="AX104" s="17">
        <v>6829611.3899999997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27"/>
        <v>34653196.869999997</v>
      </c>
      <c r="BF104" s="17">
        <f t="shared" si="28"/>
        <v>21635491.59</v>
      </c>
      <c r="BG104" s="18">
        <v>17809</v>
      </c>
      <c r="BH104" s="17">
        <v>6002121.4800000004</v>
      </c>
      <c r="BI104" s="18">
        <v>916</v>
      </c>
      <c r="BJ104" s="17">
        <v>393844.72</v>
      </c>
      <c r="BK104" s="18">
        <v>7555</v>
      </c>
      <c r="BL104" s="17">
        <v>15239525.390000001</v>
      </c>
      <c r="BM104" s="18">
        <v>196</v>
      </c>
      <c r="BN104" s="17">
        <v>4879685.74</v>
      </c>
      <c r="BO104" s="18">
        <v>372</v>
      </c>
      <c r="BP104" s="17">
        <v>8138019.54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29"/>
        <v>37007450.090000004</v>
      </c>
      <c r="BX104" s="17">
        <f t="shared" si="30"/>
        <v>23626465.32</v>
      </c>
      <c r="BY104" s="18">
        <v>15382</v>
      </c>
      <c r="BZ104" s="17">
        <v>4888309.32</v>
      </c>
      <c r="CA104" s="18">
        <v>1522</v>
      </c>
      <c r="CB104" s="17">
        <v>645721.68999999994</v>
      </c>
      <c r="CC104" s="18">
        <v>12815</v>
      </c>
      <c r="CD104" s="17">
        <v>18092434.309999999</v>
      </c>
      <c r="CE104" s="18">
        <v>163</v>
      </c>
      <c r="CF104" s="17">
        <v>3912318.84</v>
      </c>
      <c r="CG104" s="18">
        <v>433</v>
      </c>
      <c r="CH104" s="17">
        <v>9468665.9299999997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6"/>
    </row>
    <row r="105" spans="1:93" ht="30" x14ac:dyDescent="0.25">
      <c r="A105" s="26">
        <f t="shared" si="35"/>
        <v>83</v>
      </c>
      <c r="B105" s="28" t="s">
        <v>82</v>
      </c>
      <c r="C105" s="17">
        <f t="shared" si="21"/>
        <v>53682113.789999999</v>
      </c>
      <c r="D105" s="17">
        <f t="shared" si="22"/>
        <v>0</v>
      </c>
      <c r="E105" s="18">
        <f t="shared" si="34"/>
        <v>0</v>
      </c>
      <c r="F105" s="17">
        <f t="shared" si="34"/>
        <v>0</v>
      </c>
      <c r="G105" s="18">
        <f t="shared" si="34"/>
        <v>0</v>
      </c>
      <c r="H105" s="17">
        <f t="shared" si="34"/>
        <v>0</v>
      </c>
      <c r="I105" s="18">
        <f t="shared" si="34"/>
        <v>0</v>
      </c>
      <c r="J105" s="17">
        <f t="shared" si="34"/>
        <v>0</v>
      </c>
      <c r="K105" s="18">
        <f t="shared" si="34"/>
        <v>0</v>
      </c>
      <c r="L105" s="17">
        <f t="shared" si="34"/>
        <v>0</v>
      </c>
      <c r="M105" s="18">
        <f t="shared" si="34"/>
        <v>0</v>
      </c>
      <c r="N105" s="17">
        <f t="shared" si="34"/>
        <v>0</v>
      </c>
      <c r="O105" s="18">
        <f t="shared" si="34"/>
        <v>0</v>
      </c>
      <c r="P105" s="17">
        <f t="shared" si="33"/>
        <v>0</v>
      </c>
      <c r="Q105" s="18">
        <f t="shared" si="33"/>
        <v>0</v>
      </c>
      <c r="R105" s="17">
        <f t="shared" si="33"/>
        <v>0</v>
      </c>
      <c r="S105" s="18">
        <f t="shared" si="33"/>
        <v>25157</v>
      </c>
      <c r="T105" s="17">
        <f t="shared" si="33"/>
        <v>53682113.789999999</v>
      </c>
      <c r="U105" s="17">
        <f t="shared" si="23"/>
        <v>13645725.09</v>
      </c>
      <c r="V105" s="17">
        <f t="shared" si="24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8143</v>
      </c>
      <c r="AL105" s="17">
        <v>13645725.09</v>
      </c>
      <c r="AM105" s="17">
        <f t="shared" si="25"/>
        <v>13698676.48</v>
      </c>
      <c r="AN105" s="17">
        <f t="shared" si="26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7347</v>
      </c>
      <c r="BD105" s="17">
        <v>13698676.48</v>
      </c>
      <c r="BE105" s="17">
        <f t="shared" si="27"/>
        <v>13049576.109999999</v>
      </c>
      <c r="BF105" s="17">
        <f t="shared" si="28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6841</v>
      </c>
      <c r="BV105" s="17">
        <v>13049576.109999999</v>
      </c>
      <c r="BW105" s="17">
        <f t="shared" si="29"/>
        <v>13288136.109999999</v>
      </c>
      <c r="BX105" s="17">
        <f t="shared" si="30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2826</v>
      </c>
      <c r="CN105" s="17">
        <v>13288136.109999999</v>
      </c>
      <c r="CO105" s="36"/>
    </row>
    <row r="106" spans="1:93" ht="30" x14ac:dyDescent="0.25">
      <c r="A106" s="26">
        <f t="shared" si="35"/>
        <v>84</v>
      </c>
      <c r="B106" s="28" t="s">
        <v>83</v>
      </c>
      <c r="C106" s="17">
        <f t="shared" si="21"/>
        <v>7037970.8899999997</v>
      </c>
      <c r="D106" s="17">
        <f t="shared" si="22"/>
        <v>2007012.65</v>
      </c>
      <c r="E106" s="18">
        <f t="shared" si="34"/>
        <v>4768</v>
      </c>
      <c r="F106" s="17">
        <f t="shared" si="34"/>
        <v>890516.15</v>
      </c>
      <c r="G106" s="18">
        <f t="shared" si="34"/>
        <v>0</v>
      </c>
      <c r="H106" s="17">
        <f t="shared" si="34"/>
        <v>0</v>
      </c>
      <c r="I106" s="18">
        <f t="shared" si="34"/>
        <v>2823</v>
      </c>
      <c r="J106" s="17">
        <f t="shared" si="34"/>
        <v>1116496.5</v>
      </c>
      <c r="K106" s="18">
        <f t="shared" si="34"/>
        <v>314</v>
      </c>
      <c r="L106" s="17">
        <f t="shared" si="34"/>
        <v>5030958.24</v>
      </c>
      <c r="M106" s="18">
        <f t="shared" si="34"/>
        <v>0</v>
      </c>
      <c r="N106" s="17">
        <f t="shared" si="34"/>
        <v>0</v>
      </c>
      <c r="O106" s="18">
        <f t="shared" si="34"/>
        <v>0</v>
      </c>
      <c r="P106" s="17">
        <f t="shared" si="33"/>
        <v>0</v>
      </c>
      <c r="Q106" s="18">
        <f t="shared" si="33"/>
        <v>0</v>
      </c>
      <c r="R106" s="17">
        <f t="shared" si="33"/>
        <v>0</v>
      </c>
      <c r="S106" s="18">
        <f t="shared" si="33"/>
        <v>0</v>
      </c>
      <c r="T106" s="17">
        <f t="shared" si="33"/>
        <v>0</v>
      </c>
      <c r="U106" s="17">
        <f t="shared" si="23"/>
        <v>2264504.64</v>
      </c>
      <c r="V106" s="17">
        <f t="shared" si="24"/>
        <v>662288.64000000001</v>
      </c>
      <c r="W106" s="18">
        <v>1789</v>
      </c>
      <c r="X106" s="17">
        <v>331650.64</v>
      </c>
      <c r="Y106" s="18">
        <v>0</v>
      </c>
      <c r="Z106" s="17">
        <v>0</v>
      </c>
      <c r="AA106" s="18">
        <v>836</v>
      </c>
      <c r="AB106" s="17">
        <v>330638</v>
      </c>
      <c r="AC106" s="18">
        <v>100</v>
      </c>
      <c r="AD106" s="17">
        <v>1602216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25"/>
        <v>2574281.7400000002</v>
      </c>
      <c r="AN106" s="17">
        <f t="shared" si="26"/>
        <v>635600.38</v>
      </c>
      <c r="AO106" s="18">
        <v>1674</v>
      </c>
      <c r="AP106" s="17">
        <v>315640.88</v>
      </c>
      <c r="AQ106" s="18">
        <v>0</v>
      </c>
      <c r="AR106" s="17">
        <v>0</v>
      </c>
      <c r="AS106" s="18">
        <v>809</v>
      </c>
      <c r="AT106" s="17">
        <v>319959.5</v>
      </c>
      <c r="AU106" s="18">
        <v>121</v>
      </c>
      <c r="AV106" s="17">
        <v>1938681.36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27"/>
        <v>2199184.5099999998</v>
      </c>
      <c r="BF106" s="17">
        <f t="shared" si="28"/>
        <v>709123.63</v>
      </c>
      <c r="BG106" s="18">
        <v>1305</v>
      </c>
      <c r="BH106" s="17">
        <v>243224.63</v>
      </c>
      <c r="BI106" s="18">
        <v>0</v>
      </c>
      <c r="BJ106" s="17">
        <v>0</v>
      </c>
      <c r="BK106" s="18">
        <v>1178</v>
      </c>
      <c r="BL106" s="17">
        <v>465899</v>
      </c>
      <c r="BM106" s="18">
        <v>93</v>
      </c>
      <c r="BN106" s="17">
        <v>1490060.88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29"/>
        <v>0</v>
      </c>
      <c r="BX106" s="17">
        <f t="shared" si="30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6"/>
    </row>
    <row r="107" spans="1:93" ht="30" x14ac:dyDescent="0.25">
      <c r="A107" s="26">
        <f t="shared" si="35"/>
        <v>85</v>
      </c>
      <c r="B107" s="28" t="s">
        <v>146</v>
      </c>
      <c r="C107" s="17">
        <f t="shared" si="21"/>
        <v>140097755.50999999</v>
      </c>
      <c r="D107" s="17">
        <f t="shared" si="22"/>
        <v>63974000.43</v>
      </c>
      <c r="E107" s="18">
        <f t="shared" si="34"/>
        <v>38350</v>
      </c>
      <c r="F107" s="17">
        <f t="shared" si="34"/>
        <v>18387660.280000001</v>
      </c>
      <c r="G107" s="18">
        <f t="shared" si="34"/>
        <v>14430</v>
      </c>
      <c r="H107" s="17">
        <f t="shared" si="34"/>
        <v>5279181.0999999996</v>
      </c>
      <c r="I107" s="18">
        <f t="shared" si="34"/>
        <v>44291</v>
      </c>
      <c r="J107" s="17">
        <f t="shared" si="34"/>
        <v>40307159.049999997</v>
      </c>
      <c r="K107" s="18">
        <f t="shared" si="34"/>
        <v>1264</v>
      </c>
      <c r="L107" s="17">
        <f t="shared" si="34"/>
        <v>12604003.029999999</v>
      </c>
      <c r="M107" s="18">
        <f t="shared" si="34"/>
        <v>2554</v>
      </c>
      <c r="N107" s="17">
        <f t="shared" si="34"/>
        <v>63519752.049999997</v>
      </c>
      <c r="O107" s="18">
        <f t="shared" si="34"/>
        <v>546</v>
      </c>
      <c r="P107" s="17">
        <f t="shared" si="33"/>
        <v>15280657.73</v>
      </c>
      <c r="Q107" s="18">
        <f t="shared" si="33"/>
        <v>35</v>
      </c>
      <c r="R107" s="17">
        <f t="shared" si="33"/>
        <v>5780233.29</v>
      </c>
      <c r="S107" s="18">
        <f t="shared" si="33"/>
        <v>0</v>
      </c>
      <c r="T107" s="17">
        <f t="shared" si="33"/>
        <v>0</v>
      </c>
      <c r="U107" s="17">
        <f t="shared" si="23"/>
        <v>38097548.649999999</v>
      </c>
      <c r="V107" s="17">
        <f t="shared" si="24"/>
        <v>16748369.57</v>
      </c>
      <c r="W107" s="18">
        <v>14643</v>
      </c>
      <c r="X107" s="17">
        <v>6082225.8799999999</v>
      </c>
      <c r="Y107" s="18">
        <v>3608</v>
      </c>
      <c r="Z107" s="17">
        <v>1853244.19</v>
      </c>
      <c r="AA107" s="18">
        <v>11073</v>
      </c>
      <c r="AB107" s="17">
        <v>8812899.5</v>
      </c>
      <c r="AC107" s="18">
        <v>316</v>
      </c>
      <c r="AD107" s="17">
        <v>3498936.36</v>
      </c>
      <c r="AE107" s="18">
        <v>671</v>
      </c>
      <c r="AF107" s="17">
        <v>17850242.719999999</v>
      </c>
      <c r="AG107" s="18">
        <v>165</v>
      </c>
      <c r="AH107" s="17">
        <v>5727700.71</v>
      </c>
      <c r="AI107" s="18">
        <v>11</v>
      </c>
      <c r="AJ107" s="17">
        <v>1672032.58</v>
      </c>
      <c r="AK107" s="18">
        <v>0</v>
      </c>
      <c r="AL107" s="17">
        <v>0</v>
      </c>
      <c r="AM107" s="17">
        <f t="shared" si="25"/>
        <v>34793651.75</v>
      </c>
      <c r="AN107" s="17">
        <f t="shared" si="26"/>
        <v>13748467.84</v>
      </c>
      <c r="AO107" s="18">
        <v>3978</v>
      </c>
      <c r="AP107" s="17">
        <v>299825.19</v>
      </c>
      <c r="AQ107" s="18">
        <v>3607</v>
      </c>
      <c r="AR107" s="17">
        <v>661194.66</v>
      </c>
      <c r="AS107" s="18">
        <v>11072</v>
      </c>
      <c r="AT107" s="17">
        <v>12787447.99</v>
      </c>
      <c r="AU107" s="18">
        <v>316</v>
      </c>
      <c r="AV107" s="17">
        <v>3541947.02</v>
      </c>
      <c r="AW107" s="18">
        <v>671</v>
      </c>
      <c r="AX107" s="17">
        <v>17503236.890000001</v>
      </c>
      <c r="AY107" s="18">
        <v>174</v>
      </c>
      <c r="AZ107" s="17">
        <v>4966309.82</v>
      </c>
      <c r="BA107" s="18">
        <v>4</v>
      </c>
      <c r="BB107" s="17">
        <v>750350.06</v>
      </c>
      <c r="BC107" s="18">
        <v>0</v>
      </c>
      <c r="BD107" s="17">
        <v>0</v>
      </c>
      <c r="BE107" s="17">
        <f t="shared" si="27"/>
        <v>34111368.850000001</v>
      </c>
      <c r="BF107" s="17">
        <f t="shared" si="28"/>
        <v>17179126.489999998</v>
      </c>
      <c r="BG107" s="18">
        <v>9864</v>
      </c>
      <c r="BH107" s="17">
        <v>6649073.8799999999</v>
      </c>
      <c r="BI107" s="18">
        <v>3608</v>
      </c>
      <c r="BJ107" s="17">
        <v>1382614.47</v>
      </c>
      <c r="BK107" s="18">
        <v>11073</v>
      </c>
      <c r="BL107" s="17">
        <v>9147438.1400000006</v>
      </c>
      <c r="BM107" s="18">
        <v>318</v>
      </c>
      <c r="BN107" s="17">
        <v>2860070.34</v>
      </c>
      <c r="BO107" s="18">
        <v>627</v>
      </c>
      <c r="BP107" s="17">
        <v>14072172.02</v>
      </c>
      <c r="BQ107" s="18">
        <v>127</v>
      </c>
      <c r="BR107" s="17">
        <v>3067688.78</v>
      </c>
      <c r="BS107" s="18">
        <v>8</v>
      </c>
      <c r="BT107" s="17">
        <v>1124066.82</v>
      </c>
      <c r="BU107" s="18">
        <v>0</v>
      </c>
      <c r="BV107" s="17">
        <v>0</v>
      </c>
      <c r="BW107" s="17">
        <f t="shared" si="29"/>
        <v>33095186.260000002</v>
      </c>
      <c r="BX107" s="17">
        <f t="shared" si="30"/>
        <v>16298036.529999999</v>
      </c>
      <c r="BY107" s="18">
        <v>9865</v>
      </c>
      <c r="BZ107" s="17">
        <v>5356535.33</v>
      </c>
      <c r="CA107" s="18">
        <v>3607</v>
      </c>
      <c r="CB107" s="17">
        <v>1382127.78</v>
      </c>
      <c r="CC107" s="18">
        <v>11073</v>
      </c>
      <c r="CD107" s="17">
        <v>9559373.4199999999</v>
      </c>
      <c r="CE107" s="18">
        <v>314</v>
      </c>
      <c r="CF107" s="17">
        <v>2703049.31</v>
      </c>
      <c r="CG107" s="18">
        <v>585</v>
      </c>
      <c r="CH107" s="17">
        <v>14094100.42</v>
      </c>
      <c r="CI107" s="18">
        <v>80</v>
      </c>
      <c r="CJ107" s="17">
        <v>1518958.42</v>
      </c>
      <c r="CK107" s="18">
        <v>12</v>
      </c>
      <c r="CL107" s="17">
        <v>2233783.83</v>
      </c>
      <c r="CM107" s="18">
        <v>0</v>
      </c>
      <c r="CN107" s="17">
        <v>0</v>
      </c>
      <c r="CO107" s="36"/>
    </row>
    <row r="108" spans="1:93" x14ac:dyDescent="0.25">
      <c r="A108" s="26">
        <f t="shared" si="35"/>
        <v>86</v>
      </c>
      <c r="B108" s="28" t="s">
        <v>84</v>
      </c>
      <c r="C108" s="17">
        <f t="shared" si="21"/>
        <v>759595.47</v>
      </c>
      <c r="D108" s="17">
        <f t="shared" si="22"/>
        <v>630528.06999999995</v>
      </c>
      <c r="E108" s="18">
        <f t="shared" si="34"/>
        <v>352</v>
      </c>
      <c r="F108" s="17">
        <f t="shared" si="34"/>
        <v>77113.66</v>
      </c>
      <c r="G108" s="18">
        <f t="shared" si="34"/>
        <v>125</v>
      </c>
      <c r="H108" s="17">
        <f t="shared" si="34"/>
        <v>69425.84</v>
      </c>
      <c r="I108" s="18">
        <f t="shared" si="34"/>
        <v>612</v>
      </c>
      <c r="J108" s="17">
        <f t="shared" si="34"/>
        <v>483988.57</v>
      </c>
      <c r="K108" s="18">
        <f t="shared" si="34"/>
        <v>19</v>
      </c>
      <c r="L108" s="17">
        <f t="shared" si="34"/>
        <v>129067.4</v>
      </c>
      <c r="M108" s="18">
        <f t="shared" si="34"/>
        <v>0</v>
      </c>
      <c r="N108" s="17">
        <f t="shared" si="34"/>
        <v>0</v>
      </c>
      <c r="O108" s="18">
        <f t="shared" si="34"/>
        <v>0</v>
      </c>
      <c r="P108" s="17">
        <f t="shared" si="33"/>
        <v>0</v>
      </c>
      <c r="Q108" s="18">
        <f t="shared" si="33"/>
        <v>0</v>
      </c>
      <c r="R108" s="17">
        <f t="shared" si="33"/>
        <v>0</v>
      </c>
      <c r="S108" s="18">
        <f t="shared" si="33"/>
        <v>0</v>
      </c>
      <c r="T108" s="17">
        <f t="shared" si="33"/>
        <v>0</v>
      </c>
      <c r="U108" s="17">
        <f t="shared" si="23"/>
        <v>198011.1</v>
      </c>
      <c r="V108" s="17">
        <f t="shared" si="24"/>
        <v>157632.01999999999</v>
      </c>
      <c r="W108" s="18">
        <v>96</v>
      </c>
      <c r="X108" s="17">
        <v>24893.16</v>
      </c>
      <c r="Y108" s="18">
        <v>34</v>
      </c>
      <c r="Z108" s="17">
        <v>29100.29</v>
      </c>
      <c r="AA108" s="18">
        <v>144</v>
      </c>
      <c r="AB108" s="17">
        <v>103638.57</v>
      </c>
      <c r="AC108" s="18">
        <v>6</v>
      </c>
      <c r="AD108" s="17">
        <v>40379.08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25"/>
        <v>204484.7</v>
      </c>
      <c r="AN108" s="17">
        <f t="shared" si="26"/>
        <v>157632.01999999999</v>
      </c>
      <c r="AO108" s="18">
        <v>85</v>
      </c>
      <c r="AP108" s="17">
        <v>17373.84</v>
      </c>
      <c r="AQ108" s="18">
        <v>27</v>
      </c>
      <c r="AR108" s="17">
        <v>10113.790000000001</v>
      </c>
      <c r="AS108" s="18">
        <v>156</v>
      </c>
      <c r="AT108" s="17">
        <v>130144.39</v>
      </c>
      <c r="AU108" s="18">
        <v>7</v>
      </c>
      <c r="AV108" s="17">
        <v>46852.68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27"/>
        <v>186520.46</v>
      </c>
      <c r="BF108" s="17">
        <f t="shared" si="28"/>
        <v>157632.01999999999</v>
      </c>
      <c r="BG108" s="18">
        <v>85</v>
      </c>
      <c r="BH108" s="17">
        <v>17373.84</v>
      </c>
      <c r="BI108" s="18">
        <v>19</v>
      </c>
      <c r="BJ108" s="17">
        <v>20126.97</v>
      </c>
      <c r="BK108" s="18">
        <v>156</v>
      </c>
      <c r="BL108" s="17">
        <v>120131.21</v>
      </c>
      <c r="BM108" s="18">
        <v>4</v>
      </c>
      <c r="BN108" s="17">
        <v>28888.44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29"/>
        <v>170579.21</v>
      </c>
      <c r="BX108" s="17">
        <f t="shared" si="30"/>
        <v>157632.01</v>
      </c>
      <c r="BY108" s="18">
        <v>86</v>
      </c>
      <c r="BZ108" s="17">
        <v>17472.82</v>
      </c>
      <c r="CA108" s="18">
        <v>45</v>
      </c>
      <c r="CB108" s="17">
        <v>10084.790000000001</v>
      </c>
      <c r="CC108" s="18">
        <v>156</v>
      </c>
      <c r="CD108" s="17">
        <v>130074.4</v>
      </c>
      <c r="CE108" s="18">
        <v>2</v>
      </c>
      <c r="CF108" s="17">
        <v>12947.2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6"/>
    </row>
    <row r="109" spans="1:93" x14ac:dyDescent="0.25">
      <c r="A109" s="26">
        <f t="shared" si="35"/>
        <v>87</v>
      </c>
      <c r="B109" s="28" t="s">
        <v>158</v>
      </c>
      <c r="C109" s="17">
        <f t="shared" si="21"/>
        <v>309236.37</v>
      </c>
      <c r="D109" s="17">
        <f t="shared" si="22"/>
        <v>309236.37</v>
      </c>
      <c r="E109" s="18">
        <f t="shared" si="34"/>
        <v>185</v>
      </c>
      <c r="F109" s="17">
        <f t="shared" si="34"/>
        <v>54877.11</v>
      </c>
      <c r="G109" s="18">
        <f t="shared" si="34"/>
        <v>52</v>
      </c>
      <c r="H109" s="17">
        <f t="shared" si="34"/>
        <v>25714.74</v>
      </c>
      <c r="I109" s="18">
        <f t="shared" si="34"/>
        <v>249</v>
      </c>
      <c r="J109" s="17">
        <f t="shared" si="34"/>
        <v>228644.52</v>
      </c>
      <c r="K109" s="18">
        <f t="shared" si="34"/>
        <v>0</v>
      </c>
      <c r="L109" s="17">
        <f t="shared" si="34"/>
        <v>0</v>
      </c>
      <c r="M109" s="18">
        <f t="shared" si="34"/>
        <v>0</v>
      </c>
      <c r="N109" s="17">
        <f t="shared" si="34"/>
        <v>0</v>
      </c>
      <c r="O109" s="18">
        <f t="shared" si="34"/>
        <v>0</v>
      </c>
      <c r="P109" s="17">
        <f t="shared" si="33"/>
        <v>0</v>
      </c>
      <c r="Q109" s="18">
        <f t="shared" si="33"/>
        <v>0</v>
      </c>
      <c r="R109" s="17">
        <f t="shared" si="33"/>
        <v>0</v>
      </c>
      <c r="S109" s="18">
        <f t="shared" si="33"/>
        <v>0</v>
      </c>
      <c r="T109" s="17">
        <f t="shared" si="33"/>
        <v>0</v>
      </c>
      <c r="U109" s="17">
        <f t="shared" si="23"/>
        <v>0</v>
      </c>
      <c r="V109" s="17">
        <f t="shared" si="24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25"/>
        <v>78524.19</v>
      </c>
      <c r="AN109" s="17">
        <f t="shared" si="26"/>
        <v>78524.19</v>
      </c>
      <c r="AO109" s="18">
        <v>11</v>
      </c>
      <c r="AP109" s="17">
        <v>3355.44</v>
      </c>
      <c r="AQ109" s="18">
        <v>15</v>
      </c>
      <c r="AR109" s="17">
        <v>7338.75</v>
      </c>
      <c r="AS109" s="18">
        <v>75</v>
      </c>
      <c r="AT109" s="17">
        <v>67830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27"/>
        <v>45701.49</v>
      </c>
      <c r="BF109" s="17">
        <f t="shared" si="28"/>
        <v>45701.49</v>
      </c>
      <c r="BG109" s="18">
        <v>37</v>
      </c>
      <c r="BH109" s="17">
        <v>10738.14</v>
      </c>
      <c r="BI109" s="18">
        <v>9</v>
      </c>
      <c r="BJ109" s="17">
        <v>4428.63</v>
      </c>
      <c r="BK109" s="18">
        <v>34</v>
      </c>
      <c r="BL109" s="17">
        <v>30534.720000000001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29"/>
        <v>185010.69</v>
      </c>
      <c r="BX109" s="17">
        <f t="shared" si="30"/>
        <v>185010.69</v>
      </c>
      <c r="BY109" s="18">
        <v>137</v>
      </c>
      <c r="BZ109" s="17">
        <v>40783.53</v>
      </c>
      <c r="CA109" s="18">
        <v>28</v>
      </c>
      <c r="CB109" s="17">
        <v>13947.36</v>
      </c>
      <c r="CC109" s="18">
        <v>140</v>
      </c>
      <c r="CD109" s="17">
        <v>130279.8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6"/>
    </row>
    <row r="110" spans="1:93" x14ac:dyDescent="0.25">
      <c r="A110" s="26">
        <f t="shared" si="35"/>
        <v>88</v>
      </c>
      <c r="B110" s="28" t="s">
        <v>85</v>
      </c>
      <c r="C110" s="17">
        <f t="shared" si="21"/>
        <v>3485001.33</v>
      </c>
      <c r="D110" s="17">
        <f t="shared" si="22"/>
        <v>3485001.33</v>
      </c>
      <c r="E110" s="18">
        <f t="shared" si="34"/>
        <v>771</v>
      </c>
      <c r="F110" s="17">
        <f t="shared" si="34"/>
        <v>235205.11</v>
      </c>
      <c r="G110" s="18">
        <f t="shared" si="34"/>
        <v>396</v>
      </c>
      <c r="H110" s="17">
        <f t="shared" si="34"/>
        <v>174924.24</v>
      </c>
      <c r="I110" s="18">
        <f t="shared" si="34"/>
        <v>3202</v>
      </c>
      <c r="J110" s="17">
        <f t="shared" si="34"/>
        <v>3074871.98</v>
      </c>
      <c r="K110" s="18">
        <f t="shared" si="34"/>
        <v>0</v>
      </c>
      <c r="L110" s="17">
        <f t="shared" si="34"/>
        <v>0</v>
      </c>
      <c r="M110" s="18">
        <f t="shared" si="34"/>
        <v>0</v>
      </c>
      <c r="N110" s="17">
        <f t="shared" si="34"/>
        <v>0</v>
      </c>
      <c r="O110" s="18">
        <f t="shared" si="34"/>
        <v>0</v>
      </c>
      <c r="P110" s="17">
        <f t="shared" si="33"/>
        <v>0</v>
      </c>
      <c r="Q110" s="18">
        <f t="shared" si="33"/>
        <v>0</v>
      </c>
      <c r="R110" s="17">
        <f t="shared" si="33"/>
        <v>0</v>
      </c>
      <c r="S110" s="18">
        <f t="shared" si="33"/>
        <v>0</v>
      </c>
      <c r="T110" s="17">
        <f t="shared" si="33"/>
        <v>0</v>
      </c>
      <c r="U110" s="17">
        <f t="shared" si="23"/>
        <v>889285.26</v>
      </c>
      <c r="V110" s="17">
        <f t="shared" si="24"/>
        <v>889285.26</v>
      </c>
      <c r="W110" s="18">
        <v>192</v>
      </c>
      <c r="X110" s="17">
        <v>62385.57</v>
      </c>
      <c r="Y110" s="18">
        <v>99</v>
      </c>
      <c r="Z110" s="17">
        <v>58181.69</v>
      </c>
      <c r="AA110" s="18">
        <v>801</v>
      </c>
      <c r="AB110" s="17">
        <v>768718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25"/>
        <v>865290.53</v>
      </c>
      <c r="AN110" s="17">
        <f t="shared" si="26"/>
        <v>865290.53</v>
      </c>
      <c r="AO110" s="18">
        <v>192</v>
      </c>
      <c r="AP110" s="17">
        <v>62385.57</v>
      </c>
      <c r="AQ110" s="18">
        <v>99</v>
      </c>
      <c r="AR110" s="17">
        <v>58181.69</v>
      </c>
      <c r="AS110" s="18">
        <v>801</v>
      </c>
      <c r="AT110" s="17">
        <v>744723.27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27"/>
        <v>871668.35</v>
      </c>
      <c r="BF110" s="17">
        <f t="shared" si="28"/>
        <v>871668.35</v>
      </c>
      <c r="BG110" s="18">
        <v>192</v>
      </c>
      <c r="BH110" s="17">
        <v>58725.02</v>
      </c>
      <c r="BI110" s="18">
        <v>99</v>
      </c>
      <c r="BJ110" s="17">
        <v>43985.26</v>
      </c>
      <c r="BK110" s="18">
        <v>801</v>
      </c>
      <c r="BL110" s="17">
        <v>768958.07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29"/>
        <v>858757.19</v>
      </c>
      <c r="BX110" s="17">
        <f t="shared" si="30"/>
        <v>858757.19</v>
      </c>
      <c r="BY110" s="18">
        <v>195</v>
      </c>
      <c r="BZ110" s="17">
        <v>51708.95</v>
      </c>
      <c r="CA110" s="18">
        <v>99</v>
      </c>
      <c r="CB110" s="17">
        <v>14575.6</v>
      </c>
      <c r="CC110" s="18">
        <v>799</v>
      </c>
      <c r="CD110" s="17">
        <v>792472.64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6"/>
    </row>
    <row r="111" spans="1:93" x14ac:dyDescent="0.25">
      <c r="A111" s="26">
        <f t="shared" si="35"/>
        <v>89</v>
      </c>
      <c r="B111" s="28" t="s">
        <v>86</v>
      </c>
      <c r="C111" s="17">
        <f t="shared" si="21"/>
        <v>11332399.4</v>
      </c>
      <c r="D111" s="17">
        <f t="shared" si="22"/>
        <v>230021</v>
      </c>
      <c r="E111" s="18">
        <f t="shared" si="34"/>
        <v>1419</v>
      </c>
      <c r="F111" s="17">
        <f t="shared" si="34"/>
        <v>228212.12</v>
      </c>
      <c r="G111" s="18">
        <f t="shared" si="34"/>
        <v>0</v>
      </c>
      <c r="H111" s="17">
        <f t="shared" si="34"/>
        <v>0</v>
      </c>
      <c r="I111" s="18">
        <f t="shared" si="34"/>
        <v>4</v>
      </c>
      <c r="J111" s="17">
        <f t="shared" si="34"/>
        <v>1808.88</v>
      </c>
      <c r="K111" s="18">
        <f t="shared" si="34"/>
        <v>154</v>
      </c>
      <c r="L111" s="17">
        <f t="shared" si="34"/>
        <v>5904937.2999999998</v>
      </c>
      <c r="M111" s="18">
        <f t="shared" si="34"/>
        <v>74</v>
      </c>
      <c r="N111" s="17">
        <f t="shared" si="34"/>
        <v>5197441.0999999996</v>
      </c>
      <c r="O111" s="18">
        <f t="shared" si="34"/>
        <v>0</v>
      </c>
      <c r="P111" s="17">
        <f t="shared" si="33"/>
        <v>0</v>
      </c>
      <c r="Q111" s="18">
        <f t="shared" si="33"/>
        <v>69</v>
      </c>
      <c r="R111" s="17">
        <f t="shared" si="33"/>
        <v>5148686.17</v>
      </c>
      <c r="S111" s="18">
        <f t="shared" si="33"/>
        <v>0</v>
      </c>
      <c r="T111" s="17">
        <f t="shared" si="33"/>
        <v>0</v>
      </c>
      <c r="U111" s="17">
        <f t="shared" si="23"/>
        <v>3252168.91</v>
      </c>
      <c r="V111" s="17">
        <f t="shared" si="24"/>
        <v>57618.57</v>
      </c>
      <c r="W111" s="18">
        <v>371</v>
      </c>
      <c r="X111" s="17">
        <v>57618.57</v>
      </c>
      <c r="Y111" s="18">
        <v>0</v>
      </c>
      <c r="Z111" s="17">
        <v>0</v>
      </c>
      <c r="AA111" s="18">
        <v>1</v>
      </c>
      <c r="AB111" s="17">
        <v>0</v>
      </c>
      <c r="AC111" s="18">
        <v>45</v>
      </c>
      <c r="AD111" s="17">
        <v>1769002.17</v>
      </c>
      <c r="AE111" s="18">
        <v>21</v>
      </c>
      <c r="AF111" s="17">
        <v>1425548.17</v>
      </c>
      <c r="AG111" s="18">
        <v>0</v>
      </c>
      <c r="AH111" s="17">
        <v>0</v>
      </c>
      <c r="AI111" s="18">
        <v>21</v>
      </c>
      <c r="AJ111" s="17">
        <v>1425548.17</v>
      </c>
      <c r="AK111" s="18">
        <v>0</v>
      </c>
      <c r="AL111" s="17">
        <v>0</v>
      </c>
      <c r="AM111" s="17">
        <f t="shared" si="25"/>
        <v>2959664.21</v>
      </c>
      <c r="AN111" s="17">
        <f t="shared" si="26"/>
        <v>73287.47</v>
      </c>
      <c r="AO111" s="18">
        <v>463</v>
      </c>
      <c r="AP111" s="17">
        <v>73287.47</v>
      </c>
      <c r="AQ111" s="18">
        <v>0</v>
      </c>
      <c r="AR111" s="17">
        <v>0</v>
      </c>
      <c r="AS111" s="18">
        <v>1</v>
      </c>
      <c r="AT111" s="17">
        <v>0</v>
      </c>
      <c r="AU111" s="18">
        <v>33</v>
      </c>
      <c r="AV111" s="17">
        <v>1347203.91</v>
      </c>
      <c r="AW111" s="18">
        <v>22</v>
      </c>
      <c r="AX111" s="17">
        <v>1539172.83</v>
      </c>
      <c r="AY111" s="18">
        <v>0</v>
      </c>
      <c r="AZ111" s="17">
        <v>0</v>
      </c>
      <c r="BA111" s="18">
        <v>22</v>
      </c>
      <c r="BB111" s="17">
        <v>1539172.83</v>
      </c>
      <c r="BC111" s="18">
        <v>0</v>
      </c>
      <c r="BD111" s="17">
        <v>0</v>
      </c>
      <c r="BE111" s="17">
        <f t="shared" si="27"/>
        <v>2870721.99</v>
      </c>
      <c r="BF111" s="17">
        <f t="shared" si="28"/>
        <v>55658.06</v>
      </c>
      <c r="BG111" s="18">
        <v>323</v>
      </c>
      <c r="BH111" s="17">
        <v>54301.4</v>
      </c>
      <c r="BI111" s="18">
        <v>0</v>
      </c>
      <c r="BJ111" s="17">
        <v>0</v>
      </c>
      <c r="BK111" s="18">
        <v>1</v>
      </c>
      <c r="BL111" s="17">
        <v>1356.66</v>
      </c>
      <c r="BM111" s="18">
        <v>42</v>
      </c>
      <c r="BN111" s="17">
        <v>1527409.76</v>
      </c>
      <c r="BO111" s="18">
        <v>23</v>
      </c>
      <c r="BP111" s="17">
        <v>1287654.17</v>
      </c>
      <c r="BQ111" s="18">
        <v>0</v>
      </c>
      <c r="BR111" s="17">
        <v>0</v>
      </c>
      <c r="BS111" s="18">
        <v>18</v>
      </c>
      <c r="BT111" s="17">
        <v>1287654.17</v>
      </c>
      <c r="BU111" s="18">
        <v>0</v>
      </c>
      <c r="BV111" s="17">
        <v>0</v>
      </c>
      <c r="BW111" s="17">
        <f t="shared" si="29"/>
        <v>2249844.29</v>
      </c>
      <c r="BX111" s="17">
        <f t="shared" si="30"/>
        <v>43456.9</v>
      </c>
      <c r="BY111" s="18">
        <v>262</v>
      </c>
      <c r="BZ111" s="17">
        <v>43004.68</v>
      </c>
      <c r="CA111" s="18">
        <v>0</v>
      </c>
      <c r="CB111" s="17">
        <v>0</v>
      </c>
      <c r="CC111" s="18">
        <v>1</v>
      </c>
      <c r="CD111" s="17">
        <v>452.22</v>
      </c>
      <c r="CE111" s="18">
        <v>34</v>
      </c>
      <c r="CF111" s="17">
        <v>1261321.46</v>
      </c>
      <c r="CG111" s="18">
        <v>8</v>
      </c>
      <c r="CH111" s="17">
        <v>945065.93</v>
      </c>
      <c r="CI111" s="18">
        <v>0</v>
      </c>
      <c r="CJ111" s="17">
        <v>0</v>
      </c>
      <c r="CK111" s="18">
        <v>8</v>
      </c>
      <c r="CL111" s="17">
        <v>896311</v>
      </c>
      <c r="CM111" s="18">
        <v>0</v>
      </c>
      <c r="CN111" s="17">
        <v>0</v>
      </c>
      <c r="CO111" s="36"/>
    </row>
    <row r="112" spans="1:93" x14ac:dyDescent="0.25">
      <c r="A112" s="26">
        <f t="shared" si="35"/>
        <v>90</v>
      </c>
      <c r="B112" s="28" t="s">
        <v>87</v>
      </c>
      <c r="C112" s="17">
        <f t="shared" si="21"/>
        <v>1924776</v>
      </c>
      <c r="D112" s="17">
        <f t="shared" si="22"/>
        <v>1924776</v>
      </c>
      <c r="E112" s="18">
        <f t="shared" si="34"/>
        <v>0</v>
      </c>
      <c r="F112" s="17">
        <f t="shared" si="34"/>
        <v>0</v>
      </c>
      <c r="G112" s="18">
        <f t="shared" si="34"/>
        <v>0</v>
      </c>
      <c r="H112" s="17">
        <f t="shared" si="34"/>
        <v>0</v>
      </c>
      <c r="I112" s="18">
        <f t="shared" si="34"/>
        <v>0</v>
      </c>
      <c r="J112" s="17">
        <f t="shared" si="34"/>
        <v>1924776</v>
      </c>
      <c r="K112" s="18">
        <f t="shared" si="34"/>
        <v>0</v>
      </c>
      <c r="L112" s="17">
        <f t="shared" si="34"/>
        <v>0</v>
      </c>
      <c r="M112" s="18">
        <f t="shared" si="34"/>
        <v>0</v>
      </c>
      <c r="N112" s="17">
        <f t="shared" si="34"/>
        <v>0</v>
      </c>
      <c r="O112" s="18">
        <f t="shared" si="34"/>
        <v>0</v>
      </c>
      <c r="P112" s="17">
        <f t="shared" si="33"/>
        <v>0</v>
      </c>
      <c r="Q112" s="18">
        <f t="shared" si="33"/>
        <v>0</v>
      </c>
      <c r="R112" s="17">
        <f t="shared" si="33"/>
        <v>0</v>
      </c>
      <c r="S112" s="18">
        <f t="shared" si="33"/>
        <v>0</v>
      </c>
      <c r="T112" s="17">
        <f t="shared" si="33"/>
        <v>0</v>
      </c>
      <c r="U112" s="17">
        <f t="shared" si="23"/>
        <v>508690.8</v>
      </c>
      <c r="V112" s="17">
        <f t="shared" si="24"/>
        <v>508690.8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508690.8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25"/>
        <v>398703.6</v>
      </c>
      <c r="AN112" s="17">
        <f t="shared" si="26"/>
        <v>398703.6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398703.6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27"/>
        <v>439948.79999999999</v>
      </c>
      <c r="BF112" s="17">
        <f t="shared" si="28"/>
        <v>439948.79999999999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439948.79999999999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29"/>
        <v>577432.80000000005</v>
      </c>
      <c r="BX112" s="17">
        <f t="shared" si="30"/>
        <v>577432.80000000005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577432.80000000005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6"/>
    </row>
    <row r="113" spans="1:93" x14ac:dyDescent="0.25">
      <c r="A113" s="26">
        <f t="shared" si="35"/>
        <v>91</v>
      </c>
      <c r="B113" s="28" t="s">
        <v>141</v>
      </c>
      <c r="C113" s="17">
        <f t="shared" si="21"/>
        <v>488977.44</v>
      </c>
      <c r="D113" s="17">
        <f t="shared" si="22"/>
        <v>488977.44</v>
      </c>
      <c r="E113" s="18">
        <f t="shared" si="34"/>
        <v>690</v>
      </c>
      <c r="F113" s="17">
        <f t="shared" si="34"/>
        <v>210481.74</v>
      </c>
      <c r="G113" s="18">
        <f t="shared" si="34"/>
        <v>0</v>
      </c>
      <c r="H113" s="17">
        <f t="shared" si="34"/>
        <v>0</v>
      </c>
      <c r="I113" s="18">
        <f t="shared" si="34"/>
        <v>290</v>
      </c>
      <c r="J113" s="17">
        <f t="shared" si="34"/>
        <v>278495.7</v>
      </c>
      <c r="K113" s="18">
        <f t="shared" si="34"/>
        <v>0</v>
      </c>
      <c r="L113" s="17">
        <f t="shared" si="34"/>
        <v>0</v>
      </c>
      <c r="M113" s="18">
        <f t="shared" si="34"/>
        <v>0</v>
      </c>
      <c r="N113" s="17">
        <f t="shared" si="34"/>
        <v>0</v>
      </c>
      <c r="O113" s="18">
        <f t="shared" si="34"/>
        <v>0</v>
      </c>
      <c r="P113" s="17">
        <f t="shared" si="33"/>
        <v>0</v>
      </c>
      <c r="Q113" s="18">
        <f t="shared" si="33"/>
        <v>0</v>
      </c>
      <c r="R113" s="17">
        <f t="shared" si="33"/>
        <v>0</v>
      </c>
      <c r="S113" s="18">
        <f t="shared" si="33"/>
        <v>0</v>
      </c>
      <c r="T113" s="17">
        <f t="shared" si="33"/>
        <v>0</v>
      </c>
      <c r="U113" s="17">
        <f t="shared" si="23"/>
        <v>111369.22</v>
      </c>
      <c r="V113" s="17">
        <f t="shared" si="24"/>
        <v>111369.22</v>
      </c>
      <c r="W113" s="18">
        <v>155</v>
      </c>
      <c r="X113" s="17">
        <v>47276.79</v>
      </c>
      <c r="Y113" s="18">
        <v>0</v>
      </c>
      <c r="Z113" s="17">
        <v>0</v>
      </c>
      <c r="AA113" s="18">
        <v>67</v>
      </c>
      <c r="AB113" s="17">
        <v>64092.43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25"/>
        <v>134554.35</v>
      </c>
      <c r="AN113" s="17">
        <f t="shared" si="26"/>
        <v>134554.35</v>
      </c>
      <c r="AO113" s="18">
        <v>201</v>
      </c>
      <c r="AP113" s="17">
        <v>61319.59</v>
      </c>
      <c r="AQ113" s="18">
        <v>0</v>
      </c>
      <c r="AR113" s="17">
        <v>0</v>
      </c>
      <c r="AS113" s="18">
        <v>76</v>
      </c>
      <c r="AT113" s="17">
        <v>73234.759999999995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27"/>
        <v>121046.77</v>
      </c>
      <c r="BF113" s="17">
        <f t="shared" si="28"/>
        <v>121046.77</v>
      </c>
      <c r="BG113" s="18">
        <v>167</v>
      </c>
      <c r="BH113" s="17">
        <v>50942.68</v>
      </c>
      <c r="BI113" s="18">
        <v>0</v>
      </c>
      <c r="BJ113" s="17">
        <v>0</v>
      </c>
      <c r="BK113" s="18">
        <v>73</v>
      </c>
      <c r="BL113" s="17">
        <v>70104.09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29"/>
        <v>122007.1</v>
      </c>
      <c r="BX113" s="17">
        <f t="shared" si="30"/>
        <v>122007.1</v>
      </c>
      <c r="BY113" s="18">
        <v>167</v>
      </c>
      <c r="BZ113" s="17">
        <v>50942.68</v>
      </c>
      <c r="CA113" s="18">
        <v>0</v>
      </c>
      <c r="CB113" s="17">
        <v>0</v>
      </c>
      <c r="CC113" s="18">
        <v>74</v>
      </c>
      <c r="CD113" s="17">
        <v>71064.42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6"/>
    </row>
    <row r="114" spans="1:93" x14ac:dyDescent="0.25">
      <c r="A114" s="26">
        <f t="shared" si="35"/>
        <v>92</v>
      </c>
      <c r="B114" s="28" t="s">
        <v>142</v>
      </c>
      <c r="C114" s="17">
        <f t="shared" si="21"/>
        <v>928138.85</v>
      </c>
      <c r="D114" s="17">
        <f t="shared" si="22"/>
        <v>753461.89</v>
      </c>
      <c r="E114" s="18">
        <f t="shared" si="34"/>
        <v>2577</v>
      </c>
      <c r="F114" s="17">
        <f t="shared" si="34"/>
        <v>556086.23</v>
      </c>
      <c r="G114" s="18">
        <f t="shared" si="34"/>
        <v>0</v>
      </c>
      <c r="H114" s="17">
        <f t="shared" si="34"/>
        <v>0</v>
      </c>
      <c r="I114" s="18">
        <f t="shared" si="34"/>
        <v>315</v>
      </c>
      <c r="J114" s="17">
        <f t="shared" si="34"/>
        <v>197375.66</v>
      </c>
      <c r="K114" s="18">
        <f t="shared" si="34"/>
        <v>29</v>
      </c>
      <c r="L114" s="17">
        <f t="shared" si="34"/>
        <v>174676.96</v>
      </c>
      <c r="M114" s="18">
        <f t="shared" si="34"/>
        <v>0</v>
      </c>
      <c r="N114" s="17">
        <f t="shared" si="34"/>
        <v>0</v>
      </c>
      <c r="O114" s="18">
        <f t="shared" si="34"/>
        <v>0</v>
      </c>
      <c r="P114" s="17">
        <f t="shared" si="33"/>
        <v>0</v>
      </c>
      <c r="Q114" s="18">
        <f t="shared" si="33"/>
        <v>0</v>
      </c>
      <c r="R114" s="17">
        <f t="shared" si="33"/>
        <v>0</v>
      </c>
      <c r="S114" s="18">
        <f t="shared" si="33"/>
        <v>0</v>
      </c>
      <c r="T114" s="17">
        <f t="shared" si="33"/>
        <v>0</v>
      </c>
      <c r="U114" s="17">
        <f t="shared" si="23"/>
        <v>84277.9</v>
      </c>
      <c r="V114" s="17">
        <f t="shared" si="24"/>
        <v>59273.62</v>
      </c>
      <c r="W114" s="18">
        <v>123</v>
      </c>
      <c r="X114" s="17">
        <v>27013.67</v>
      </c>
      <c r="Y114" s="18">
        <v>0</v>
      </c>
      <c r="Z114" s="17">
        <v>0</v>
      </c>
      <c r="AA114" s="18">
        <v>51</v>
      </c>
      <c r="AB114" s="17">
        <v>32259.95</v>
      </c>
      <c r="AC114" s="18">
        <v>4</v>
      </c>
      <c r="AD114" s="17">
        <v>25004.28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25"/>
        <v>276570.99</v>
      </c>
      <c r="AN114" s="17">
        <f t="shared" si="26"/>
        <v>231396.09</v>
      </c>
      <c r="AO114" s="18">
        <v>818</v>
      </c>
      <c r="AP114" s="17">
        <v>176357.52</v>
      </c>
      <c r="AQ114" s="18">
        <v>0</v>
      </c>
      <c r="AR114" s="17">
        <v>0</v>
      </c>
      <c r="AS114" s="18">
        <v>88</v>
      </c>
      <c r="AT114" s="17">
        <v>55038.57</v>
      </c>
      <c r="AU114" s="18">
        <v>8</v>
      </c>
      <c r="AV114" s="17">
        <v>45174.9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27"/>
        <v>286953.45</v>
      </c>
      <c r="BF114" s="17">
        <f t="shared" si="28"/>
        <v>231396.09</v>
      </c>
      <c r="BG114" s="18">
        <v>818</v>
      </c>
      <c r="BH114" s="17">
        <v>176357.52</v>
      </c>
      <c r="BI114" s="18">
        <v>0</v>
      </c>
      <c r="BJ114" s="17">
        <v>0</v>
      </c>
      <c r="BK114" s="18">
        <v>88</v>
      </c>
      <c r="BL114" s="17">
        <v>55038.57</v>
      </c>
      <c r="BM114" s="18">
        <v>9</v>
      </c>
      <c r="BN114" s="17">
        <v>55557.36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29"/>
        <v>280336.51</v>
      </c>
      <c r="BX114" s="17">
        <f t="shared" si="30"/>
        <v>231396.09</v>
      </c>
      <c r="BY114" s="18">
        <v>818</v>
      </c>
      <c r="BZ114" s="17">
        <v>176357.52</v>
      </c>
      <c r="CA114" s="18">
        <v>0</v>
      </c>
      <c r="CB114" s="17">
        <v>0</v>
      </c>
      <c r="CC114" s="18">
        <v>88</v>
      </c>
      <c r="CD114" s="17">
        <v>55038.57</v>
      </c>
      <c r="CE114" s="18">
        <v>8</v>
      </c>
      <c r="CF114" s="17">
        <v>48940.42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6"/>
    </row>
    <row r="115" spans="1:93" x14ac:dyDescent="0.25">
      <c r="A115" s="26"/>
      <c r="B115" s="50" t="s">
        <v>88</v>
      </c>
      <c r="C115" s="17">
        <f t="shared" si="21"/>
        <v>0</v>
      </c>
      <c r="D115" s="17">
        <f t="shared" si="22"/>
        <v>0</v>
      </c>
      <c r="E115" s="18">
        <f t="shared" si="34"/>
        <v>0</v>
      </c>
      <c r="F115" s="17">
        <f t="shared" si="34"/>
        <v>0</v>
      </c>
      <c r="G115" s="18">
        <f t="shared" si="34"/>
        <v>0</v>
      </c>
      <c r="H115" s="17">
        <f t="shared" si="34"/>
        <v>0</v>
      </c>
      <c r="I115" s="18">
        <f t="shared" si="34"/>
        <v>0</v>
      </c>
      <c r="J115" s="17">
        <f t="shared" si="34"/>
        <v>0</v>
      </c>
      <c r="K115" s="18">
        <f t="shared" si="34"/>
        <v>0</v>
      </c>
      <c r="L115" s="17">
        <f t="shared" si="34"/>
        <v>0</v>
      </c>
      <c r="M115" s="18">
        <f t="shared" si="34"/>
        <v>0</v>
      </c>
      <c r="N115" s="17">
        <f t="shared" si="34"/>
        <v>0</v>
      </c>
      <c r="O115" s="18">
        <f t="shared" si="34"/>
        <v>0</v>
      </c>
      <c r="P115" s="17">
        <f t="shared" si="33"/>
        <v>0</v>
      </c>
      <c r="Q115" s="18">
        <f t="shared" si="33"/>
        <v>0</v>
      </c>
      <c r="R115" s="17">
        <f t="shared" si="33"/>
        <v>0</v>
      </c>
      <c r="S115" s="18">
        <f t="shared" si="33"/>
        <v>0</v>
      </c>
      <c r="T115" s="17">
        <f t="shared" si="33"/>
        <v>0</v>
      </c>
      <c r="U115" s="17">
        <f t="shared" si="23"/>
        <v>0</v>
      </c>
      <c r="V115" s="17">
        <f t="shared" si="24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25"/>
        <v>0</v>
      </c>
      <c r="AN115" s="17">
        <f t="shared" si="26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27"/>
        <v>0</v>
      </c>
      <c r="BF115" s="17">
        <f t="shared" si="28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29"/>
        <v>0</v>
      </c>
      <c r="BX115" s="17">
        <f t="shared" si="30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6"/>
    </row>
    <row r="116" spans="1:93" x14ac:dyDescent="0.25">
      <c r="A116" s="26">
        <f>1+A114</f>
        <v>93</v>
      </c>
      <c r="B116" s="28" t="s">
        <v>89</v>
      </c>
      <c r="C116" s="17">
        <f t="shared" si="21"/>
        <v>223397094.78999999</v>
      </c>
      <c r="D116" s="17">
        <f t="shared" si="22"/>
        <v>103305696.08</v>
      </c>
      <c r="E116" s="18">
        <f t="shared" si="34"/>
        <v>91861</v>
      </c>
      <c r="F116" s="17">
        <f t="shared" si="34"/>
        <v>45941014.950000003</v>
      </c>
      <c r="G116" s="18">
        <f t="shared" si="34"/>
        <v>13071</v>
      </c>
      <c r="H116" s="17">
        <f t="shared" si="34"/>
        <v>5899234.2699999996</v>
      </c>
      <c r="I116" s="18">
        <f t="shared" si="34"/>
        <v>40240</v>
      </c>
      <c r="J116" s="17">
        <f t="shared" si="34"/>
        <v>51465446.859999999</v>
      </c>
      <c r="K116" s="18">
        <f t="shared" si="34"/>
        <v>1040</v>
      </c>
      <c r="L116" s="17">
        <f t="shared" si="34"/>
        <v>12056072.890000001</v>
      </c>
      <c r="M116" s="18">
        <f t="shared" si="34"/>
        <v>3618</v>
      </c>
      <c r="N116" s="17">
        <f t="shared" si="34"/>
        <v>73313309.310000002</v>
      </c>
      <c r="O116" s="18">
        <f t="shared" si="34"/>
        <v>0</v>
      </c>
      <c r="P116" s="17"/>
      <c r="Q116" s="18">
        <f t="shared" si="33"/>
        <v>0</v>
      </c>
      <c r="R116" s="17">
        <f t="shared" si="33"/>
        <v>0</v>
      </c>
      <c r="S116" s="18">
        <f t="shared" si="33"/>
        <v>12431</v>
      </c>
      <c r="T116" s="17">
        <f t="shared" si="33"/>
        <v>34722016.509999998</v>
      </c>
      <c r="U116" s="17">
        <f t="shared" si="23"/>
        <v>65031893.689999998</v>
      </c>
      <c r="V116" s="17">
        <f t="shared" si="24"/>
        <v>30136476.59</v>
      </c>
      <c r="W116" s="18">
        <v>29722</v>
      </c>
      <c r="X116" s="17">
        <v>12442662.210000001</v>
      </c>
      <c r="Y116" s="18">
        <v>3270</v>
      </c>
      <c r="Z116" s="17">
        <v>1536595.52</v>
      </c>
      <c r="AA116" s="18">
        <v>10056</v>
      </c>
      <c r="AB116" s="17">
        <v>16157218.859999999</v>
      </c>
      <c r="AC116" s="18">
        <v>261</v>
      </c>
      <c r="AD116" s="17">
        <v>3255724.57</v>
      </c>
      <c r="AE116" s="18">
        <v>1428</v>
      </c>
      <c r="AF116" s="17">
        <v>22000000</v>
      </c>
      <c r="AG116" s="18">
        <v>0</v>
      </c>
      <c r="AH116" s="17">
        <v>0</v>
      </c>
      <c r="AI116" s="18">
        <v>0</v>
      </c>
      <c r="AJ116" s="17">
        <v>0</v>
      </c>
      <c r="AK116" s="18">
        <v>3610</v>
      </c>
      <c r="AL116" s="17">
        <v>9639692.5299999993</v>
      </c>
      <c r="AM116" s="17">
        <f t="shared" si="25"/>
        <v>51963961.579999998</v>
      </c>
      <c r="AN116" s="17">
        <f t="shared" si="26"/>
        <v>18803075.120000001</v>
      </c>
      <c r="AO116" s="18">
        <v>2865</v>
      </c>
      <c r="AP116" s="17">
        <v>7429596.4400000004</v>
      </c>
      <c r="AQ116" s="18">
        <v>2000</v>
      </c>
      <c r="AR116" s="17">
        <v>892361.21</v>
      </c>
      <c r="AS116" s="18">
        <v>2870</v>
      </c>
      <c r="AT116" s="17">
        <v>10481117.470000001</v>
      </c>
      <c r="AU116" s="18">
        <v>216</v>
      </c>
      <c r="AV116" s="17">
        <v>2417304.4700000002</v>
      </c>
      <c r="AW116" s="18">
        <v>833</v>
      </c>
      <c r="AX116" s="17">
        <v>23190822.949999999</v>
      </c>
      <c r="AY116" s="18">
        <v>0</v>
      </c>
      <c r="AZ116" s="17">
        <v>0</v>
      </c>
      <c r="BA116" s="18">
        <v>0</v>
      </c>
      <c r="BB116" s="17">
        <v>0</v>
      </c>
      <c r="BC116" s="18">
        <v>2893</v>
      </c>
      <c r="BD116" s="17">
        <v>7552759.04</v>
      </c>
      <c r="BE116" s="17">
        <f t="shared" si="27"/>
        <v>50351297.609999999</v>
      </c>
      <c r="BF116" s="17">
        <f t="shared" si="28"/>
        <v>18751727.850000001</v>
      </c>
      <c r="BG116" s="18">
        <v>16918</v>
      </c>
      <c r="BH116" s="17">
        <v>10065375.59</v>
      </c>
      <c r="BI116" s="18">
        <v>2147</v>
      </c>
      <c r="BJ116" s="17">
        <v>957541.58</v>
      </c>
      <c r="BK116" s="18">
        <v>3116</v>
      </c>
      <c r="BL116" s="17">
        <v>7728810.6799999997</v>
      </c>
      <c r="BM116" s="18">
        <v>337</v>
      </c>
      <c r="BN116" s="17">
        <v>3828323.97</v>
      </c>
      <c r="BO116" s="18">
        <v>886</v>
      </c>
      <c r="BP116" s="17">
        <v>18805263.32</v>
      </c>
      <c r="BQ116" s="18">
        <v>0</v>
      </c>
      <c r="BR116" s="17">
        <v>0</v>
      </c>
      <c r="BS116" s="18">
        <v>0</v>
      </c>
      <c r="BT116" s="17">
        <v>0</v>
      </c>
      <c r="BU116" s="18">
        <v>2959</v>
      </c>
      <c r="BV116" s="17">
        <v>8965982.4700000007</v>
      </c>
      <c r="BW116" s="17">
        <f t="shared" si="29"/>
        <v>56049941.909999996</v>
      </c>
      <c r="BX116" s="17">
        <f t="shared" si="30"/>
        <v>35614416.520000003</v>
      </c>
      <c r="BY116" s="18">
        <v>42356</v>
      </c>
      <c r="BZ116" s="17">
        <v>16003380.710000001</v>
      </c>
      <c r="CA116" s="18">
        <v>5654</v>
      </c>
      <c r="CB116" s="17">
        <v>2512735.96</v>
      </c>
      <c r="CC116" s="18">
        <v>24198</v>
      </c>
      <c r="CD116" s="17">
        <v>17098299.850000001</v>
      </c>
      <c r="CE116" s="18">
        <v>226</v>
      </c>
      <c r="CF116" s="17">
        <v>2554719.88</v>
      </c>
      <c r="CG116" s="18">
        <v>471</v>
      </c>
      <c r="CH116" s="17">
        <v>9317223.0399999991</v>
      </c>
      <c r="CI116" s="18">
        <v>0</v>
      </c>
      <c r="CJ116" s="17">
        <v>0</v>
      </c>
      <c r="CK116" s="18">
        <v>0</v>
      </c>
      <c r="CL116" s="17">
        <v>0</v>
      </c>
      <c r="CM116" s="18">
        <v>2969</v>
      </c>
      <c r="CN116" s="17">
        <v>8563582.4700000007</v>
      </c>
      <c r="CO116" s="36"/>
    </row>
    <row r="117" spans="1:93" x14ac:dyDescent="0.25">
      <c r="A117" s="26">
        <f>1+A116</f>
        <v>94</v>
      </c>
      <c r="B117" s="28" t="s">
        <v>90</v>
      </c>
      <c r="C117" s="17">
        <f t="shared" si="21"/>
        <v>16424121.869999999</v>
      </c>
      <c r="D117" s="17">
        <f t="shared" si="22"/>
        <v>3045731.55</v>
      </c>
      <c r="E117" s="18">
        <f t="shared" si="34"/>
        <v>1376</v>
      </c>
      <c r="F117" s="17">
        <f t="shared" si="34"/>
        <v>206219.22</v>
      </c>
      <c r="G117" s="18">
        <f t="shared" si="34"/>
        <v>2087</v>
      </c>
      <c r="H117" s="17">
        <f t="shared" si="34"/>
        <v>820571.53</v>
      </c>
      <c r="I117" s="18">
        <f t="shared" si="34"/>
        <v>4093</v>
      </c>
      <c r="J117" s="17">
        <f t="shared" si="34"/>
        <v>2018940.8</v>
      </c>
      <c r="K117" s="18">
        <f t="shared" si="34"/>
        <v>1066</v>
      </c>
      <c r="L117" s="17">
        <f t="shared" si="34"/>
        <v>13378390.32</v>
      </c>
      <c r="M117" s="18">
        <f t="shared" si="34"/>
        <v>0</v>
      </c>
      <c r="N117" s="17">
        <f t="shared" si="34"/>
        <v>0</v>
      </c>
      <c r="O117" s="18">
        <f t="shared" si="34"/>
        <v>0</v>
      </c>
      <c r="P117" s="17">
        <f t="shared" si="33"/>
        <v>0</v>
      </c>
      <c r="Q117" s="18">
        <f t="shared" si="33"/>
        <v>0</v>
      </c>
      <c r="R117" s="17">
        <f t="shared" si="33"/>
        <v>0</v>
      </c>
      <c r="S117" s="18">
        <f t="shared" si="33"/>
        <v>0</v>
      </c>
      <c r="T117" s="17">
        <f t="shared" si="33"/>
        <v>0</v>
      </c>
      <c r="U117" s="17">
        <f t="shared" si="23"/>
        <v>2251377.9</v>
      </c>
      <c r="V117" s="17">
        <f t="shared" si="24"/>
        <v>649566.5</v>
      </c>
      <c r="W117" s="18">
        <v>146</v>
      </c>
      <c r="X117" s="17">
        <v>20861.53</v>
      </c>
      <c r="Y117" s="18">
        <v>520</v>
      </c>
      <c r="Z117" s="17">
        <v>201366.79</v>
      </c>
      <c r="AA117" s="18">
        <v>1097</v>
      </c>
      <c r="AB117" s="17">
        <v>427338.18</v>
      </c>
      <c r="AC117" s="18">
        <v>197</v>
      </c>
      <c r="AD117" s="17">
        <v>1601811.4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25"/>
        <v>5343685.18</v>
      </c>
      <c r="AN117" s="17">
        <f t="shared" si="26"/>
        <v>673047.52</v>
      </c>
      <c r="AO117" s="18">
        <v>527</v>
      </c>
      <c r="AP117" s="17">
        <v>80386.289999999994</v>
      </c>
      <c r="AQ117" s="18">
        <v>481</v>
      </c>
      <c r="AR117" s="17">
        <v>191696.47</v>
      </c>
      <c r="AS117" s="18">
        <v>582</v>
      </c>
      <c r="AT117" s="17">
        <v>400964.76</v>
      </c>
      <c r="AU117" s="18">
        <v>309</v>
      </c>
      <c r="AV117" s="17">
        <v>4670637.66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27"/>
        <v>4399541.7300000004</v>
      </c>
      <c r="BF117" s="17">
        <f t="shared" si="28"/>
        <v>846571.1</v>
      </c>
      <c r="BG117" s="18">
        <v>349</v>
      </c>
      <c r="BH117" s="17">
        <v>51964.7</v>
      </c>
      <c r="BI117" s="18">
        <v>504</v>
      </c>
      <c r="BJ117" s="17">
        <v>198578.64</v>
      </c>
      <c r="BK117" s="18">
        <v>1208</v>
      </c>
      <c r="BL117" s="17">
        <v>596027.76</v>
      </c>
      <c r="BM117" s="18">
        <v>280</v>
      </c>
      <c r="BN117" s="17">
        <v>3552970.63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29"/>
        <v>4429517.0599999996</v>
      </c>
      <c r="BX117" s="17">
        <f t="shared" si="30"/>
        <v>876546.43</v>
      </c>
      <c r="BY117" s="18">
        <v>354</v>
      </c>
      <c r="BZ117" s="17">
        <v>53006.7</v>
      </c>
      <c r="CA117" s="18">
        <v>582</v>
      </c>
      <c r="CB117" s="17">
        <v>228929.63</v>
      </c>
      <c r="CC117" s="18">
        <v>1206</v>
      </c>
      <c r="CD117" s="17">
        <v>594610.1</v>
      </c>
      <c r="CE117" s="18">
        <v>280</v>
      </c>
      <c r="CF117" s="17">
        <v>3552970.63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6"/>
    </row>
    <row r="118" spans="1:93" x14ac:dyDescent="0.25">
      <c r="A118" s="26">
        <f>1+A117</f>
        <v>95</v>
      </c>
      <c r="B118" s="28" t="s">
        <v>91</v>
      </c>
      <c r="C118" s="17">
        <f t="shared" si="21"/>
        <v>17784709.670000002</v>
      </c>
      <c r="D118" s="17">
        <f t="shared" si="22"/>
        <v>8682016.1400000006</v>
      </c>
      <c r="E118" s="18">
        <f t="shared" si="34"/>
        <v>0</v>
      </c>
      <c r="F118" s="17">
        <f t="shared" si="34"/>
        <v>0</v>
      </c>
      <c r="G118" s="18">
        <f t="shared" ref="G118:O154" si="36">Y118+AQ118+BI118+CA118</f>
        <v>0</v>
      </c>
      <c r="H118" s="17">
        <f t="shared" si="36"/>
        <v>0</v>
      </c>
      <c r="I118" s="18">
        <f t="shared" si="36"/>
        <v>15070</v>
      </c>
      <c r="J118" s="17">
        <f t="shared" si="36"/>
        <v>8682016.1400000006</v>
      </c>
      <c r="K118" s="18">
        <f t="shared" si="36"/>
        <v>500</v>
      </c>
      <c r="L118" s="17">
        <f t="shared" si="36"/>
        <v>3864015.92</v>
      </c>
      <c r="M118" s="18">
        <f t="shared" si="36"/>
        <v>268</v>
      </c>
      <c r="N118" s="17">
        <f t="shared" si="36"/>
        <v>5238677.6100000003</v>
      </c>
      <c r="O118" s="18">
        <f t="shared" si="36"/>
        <v>0</v>
      </c>
      <c r="P118" s="17">
        <f t="shared" si="33"/>
        <v>0</v>
      </c>
      <c r="Q118" s="18">
        <f t="shared" si="33"/>
        <v>0</v>
      </c>
      <c r="R118" s="17">
        <f t="shared" si="33"/>
        <v>0</v>
      </c>
      <c r="S118" s="18">
        <f t="shared" si="33"/>
        <v>0</v>
      </c>
      <c r="T118" s="17">
        <f t="shared" si="33"/>
        <v>0</v>
      </c>
      <c r="U118" s="17">
        <f t="shared" si="23"/>
        <v>4168359.72</v>
      </c>
      <c r="V118" s="17">
        <f t="shared" si="24"/>
        <v>2214605.2799999998</v>
      </c>
      <c r="W118" s="18">
        <v>0</v>
      </c>
      <c r="X118" s="17">
        <v>0</v>
      </c>
      <c r="Y118" s="18">
        <v>0</v>
      </c>
      <c r="Z118" s="17">
        <v>0</v>
      </c>
      <c r="AA118" s="18">
        <v>3844</v>
      </c>
      <c r="AB118" s="17">
        <v>2214605.2799999998</v>
      </c>
      <c r="AC118" s="18">
        <v>126</v>
      </c>
      <c r="AD118" s="17">
        <v>857347.4</v>
      </c>
      <c r="AE118" s="18">
        <v>67</v>
      </c>
      <c r="AF118" s="17">
        <v>1096407.04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25"/>
        <v>4538461.9000000004</v>
      </c>
      <c r="AN118" s="17">
        <f t="shared" si="26"/>
        <v>2155803.62</v>
      </c>
      <c r="AO118" s="18">
        <v>0</v>
      </c>
      <c r="AP118" s="17">
        <v>0</v>
      </c>
      <c r="AQ118" s="18">
        <v>0</v>
      </c>
      <c r="AR118" s="17">
        <v>0</v>
      </c>
      <c r="AS118" s="18">
        <v>3742</v>
      </c>
      <c r="AT118" s="17">
        <v>2155803.62</v>
      </c>
      <c r="AU118" s="18">
        <v>125</v>
      </c>
      <c r="AV118" s="17">
        <v>1005135.96</v>
      </c>
      <c r="AW118" s="18">
        <v>67</v>
      </c>
      <c r="AX118" s="17">
        <v>1377522.32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27"/>
        <v>4540814.5599999996</v>
      </c>
      <c r="BF118" s="17">
        <f t="shared" si="28"/>
        <v>2155803.62</v>
      </c>
      <c r="BG118" s="18">
        <v>0</v>
      </c>
      <c r="BH118" s="17">
        <v>0</v>
      </c>
      <c r="BI118" s="18">
        <v>0</v>
      </c>
      <c r="BJ118" s="17">
        <v>0</v>
      </c>
      <c r="BK118" s="18">
        <v>3742</v>
      </c>
      <c r="BL118" s="17">
        <v>2155803.62</v>
      </c>
      <c r="BM118" s="18">
        <v>125</v>
      </c>
      <c r="BN118" s="17">
        <v>1005135.96</v>
      </c>
      <c r="BO118" s="18">
        <v>67</v>
      </c>
      <c r="BP118" s="17">
        <v>1379874.98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29"/>
        <v>4537073.49</v>
      </c>
      <c r="BX118" s="17">
        <f t="shared" si="30"/>
        <v>2155803.62</v>
      </c>
      <c r="BY118" s="18">
        <v>0</v>
      </c>
      <c r="BZ118" s="17">
        <v>0</v>
      </c>
      <c r="CA118" s="18">
        <v>0</v>
      </c>
      <c r="CB118" s="17">
        <v>0</v>
      </c>
      <c r="CC118" s="18">
        <v>3742</v>
      </c>
      <c r="CD118" s="17">
        <v>2155803.62</v>
      </c>
      <c r="CE118" s="18">
        <v>124</v>
      </c>
      <c r="CF118" s="17">
        <v>996396.6</v>
      </c>
      <c r="CG118" s="18">
        <v>67</v>
      </c>
      <c r="CH118" s="17">
        <v>1384873.27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6"/>
    </row>
    <row r="119" spans="1:93" x14ac:dyDescent="0.25">
      <c r="A119" s="26">
        <f>1+A118</f>
        <v>96</v>
      </c>
      <c r="B119" s="28" t="s">
        <v>159</v>
      </c>
      <c r="C119" s="17">
        <f t="shared" si="21"/>
        <v>968529.22</v>
      </c>
      <c r="D119" s="17">
        <f t="shared" si="22"/>
        <v>968529.22</v>
      </c>
      <c r="E119" s="18">
        <f t="shared" ref="E119:I154" si="37">W119+AO119+BG119+BY119</f>
        <v>0</v>
      </c>
      <c r="F119" s="17">
        <f t="shared" si="37"/>
        <v>0</v>
      </c>
      <c r="G119" s="18">
        <f t="shared" si="36"/>
        <v>0</v>
      </c>
      <c r="H119" s="17">
        <f t="shared" si="36"/>
        <v>0</v>
      </c>
      <c r="I119" s="18">
        <f t="shared" si="36"/>
        <v>2084</v>
      </c>
      <c r="J119" s="17">
        <f t="shared" si="36"/>
        <v>968529.22</v>
      </c>
      <c r="K119" s="18">
        <f t="shared" si="36"/>
        <v>0</v>
      </c>
      <c r="L119" s="17">
        <f t="shared" si="36"/>
        <v>0</v>
      </c>
      <c r="M119" s="18">
        <f t="shared" si="36"/>
        <v>0</v>
      </c>
      <c r="N119" s="17">
        <f t="shared" si="36"/>
        <v>0</v>
      </c>
      <c r="O119" s="18">
        <f t="shared" si="36"/>
        <v>0</v>
      </c>
      <c r="P119" s="17">
        <f t="shared" si="33"/>
        <v>0</v>
      </c>
      <c r="Q119" s="18">
        <f t="shared" si="33"/>
        <v>0</v>
      </c>
      <c r="R119" s="17">
        <f t="shared" si="33"/>
        <v>0</v>
      </c>
      <c r="S119" s="18">
        <f t="shared" si="33"/>
        <v>0</v>
      </c>
      <c r="T119" s="17">
        <f t="shared" si="33"/>
        <v>0</v>
      </c>
      <c r="U119" s="17">
        <f t="shared" si="23"/>
        <v>95777.67</v>
      </c>
      <c r="V119" s="17">
        <f t="shared" si="24"/>
        <v>95777.67</v>
      </c>
      <c r="W119" s="18">
        <v>0</v>
      </c>
      <c r="X119" s="17">
        <v>0</v>
      </c>
      <c r="Y119" s="18">
        <v>0</v>
      </c>
      <c r="Z119" s="17">
        <v>0</v>
      </c>
      <c r="AA119" s="18">
        <v>182</v>
      </c>
      <c r="AB119" s="17">
        <v>95777.67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25"/>
        <v>244767.41</v>
      </c>
      <c r="AN119" s="17">
        <f t="shared" si="26"/>
        <v>244767.41</v>
      </c>
      <c r="AO119" s="18">
        <v>0</v>
      </c>
      <c r="AP119" s="17">
        <v>0</v>
      </c>
      <c r="AQ119" s="18">
        <v>0</v>
      </c>
      <c r="AR119" s="17">
        <v>0</v>
      </c>
      <c r="AS119" s="18">
        <v>526</v>
      </c>
      <c r="AT119" s="17">
        <v>244767.41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27"/>
        <v>313992.07</v>
      </c>
      <c r="BF119" s="17">
        <f t="shared" si="28"/>
        <v>313992.07</v>
      </c>
      <c r="BG119" s="18">
        <v>0</v>
      </c>
      <c r="BH119" s="17">
        <v>0</v>
      </c>
      <c r="BI119" s="18">
        <v>0</v>
      </c>
      <c r="BJ119" s="17">
        <v>0</v>
      </c>
      <c r="BK119" s="18">
        <v>688</v>
      </c>
      <c r="BL119" s="17">
        <v>313992.07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29"/>
        <v>313992.07</v>
      </c>
      <c r="BX119" s="17">
        <f t="shared" si="30"/>
        <v>313992.07</v>
      </c>
      <c r="BY119" s="18">
        <v>0</v>
      </c>
      <c r="BZ119" s="17">
        <v>0</v>
      </c>
      <c r="CA119" s="18">
        <v>0</v>
      </c>
      <c r="CB119" s="17">
        <v>0</v>
      </c>
      <c r="CC119" s="18">
        <v>688</v>
      </c>
      <c r="CD119" s="17">
        <v>313992.07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6"/>
    </row>
    <row r="120" spans="1:93" x14ac:dyDescent="0.25">
      <c r="A120" s="26">
        <f>1+A119</f>
        <v>97</v>
      </c>
      <c r="B120" s="28" t="s">
        <v>143</v>
      </c>
      <c r="C120" s="17">
        <f t="shared" si="21"/>
        <v>492061.41</v>
      </c>
      <c r="D120" s="17">
        <f t="shared" si="22"/>
        <v>492061.41</v>
      </c>
      <c r="E120" s="18">
        <f t="shared" si="37"/>
        <v>0</v>
      </c>
      <c r="F120" s="17">
        <f t="shared" si="37"/>
        <v>0</v>
      </c>
      <c r="G120" s="18">
        <f t="shared" si="36"/>
        <v>0</v>
      </c>
      <c r="H120" s="17">
        <f t="shared" si="36"/>
        <v>0</v>
      </c>
      <c r="I120" s="18">
        <f t="shared" si="36"/>
        <v>843</v>
      </c>
      <c r="J120" s="17">
        <f t="shared" si="36"/>
        <v>492061.41</v>
      </c>
      <c r="K120" s="18">
        <f t="shared" si="36"/>
        <v>0</v>
      </c>
      <c r="L120" s="17">
        <f t="shared" si="36"/>
        <v>0</v>
      </c>
      <c r="M120" s="18">
        <f t="shared" si="36"/>
        <v>0</v>
      </c>
      <c r="N120" s="17">
        <f t="shared" si="36"/>
        <v>0</v>
      </c>
      <c r="O120" s="18">
        <f t="shared" si="36"/>
        <v>0</v>
      </c>
      <c r="P120" s="17">
        <f t="shared" si="33"/>
        <v>0</v>
      </c>
      <c r="Q120" s="18">
        <f t="shared" si="33"/>
        <v>0</v>
      </c>
      <c r="R120" s="17">
        <f t="shared" si="33"/>
        <v>0</v>
      </c>
      <c r="S120" s="18">
        <f t="shared" si="33"/>
        <v>0</v>
      </c>
      <c r="T120" s="17">
        <f t="shared" si="33"/>
        <v>0</v>
      </c>
      <c r="U120" s="17">
        <f t="shared" si="23"/>
        <v>119214.86</v>
      </c>
      <c r="V120" s="17">
        <f t="shared" si="24"/>
        <v>119214.86</v>
      </c>
      <c r="W120" s="18">
        <v>0</v>
      </c>
      <c r="X120" s="17">
        <v>0</v>
      </c>
      <c r="Y120" s="18">
        <v>0</v>
      </c>
      <c r="Z120" s="17">
        <v>0</v>
      </c>
      <c r="AA120" s="18">
        <v>204</v>
      </c>
      <c r="AB120" s="17">
        <v>119214.86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25"/>
        <v>237214.17</v>
      </c>
      <c r="AN120" s="17">
        <f t="shared" si="26"/>
        <v>237214.17</v>
      </c>
      <c r="AO120" s="18">
        <v>0</v>
      </c>
      <c r="AP120" s="17">
        <v>0</v>
      </c>
      <c r="AQ120" s="18">
        <v>0</v>
      </c>
      <c r="AR120" s="17">
        <v>0</v>
      </c>
      <c r="AS120" s="18">
        <v>406</v>
      </c>
      <c r="AT120" s="17">
        <v>237214.17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27"/>
        <v>72331.679999999993</v>
      </c>
      <c r="BF120" s="17">
        <f t="shared" si="28"/>
        <v>72331.679999999993</v>
      </c>
      <c r="BG120" s="18">
        <v>0</v>
      </c>
      <c r="BH120" s="17">
        <v>0</v>
      </c>
      <c r="BI120" s="18">
        <v>0</v>
      </c>
      <c r="BJ120" s="17">
        <v>0</v>
      </c>
      <c r="BK120" s="18">
        <v>124</v>
      </c>
      <c r="BL120" s="17">
        <v>72331.679999999993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29"/>
        <v>63300.7</v>
      </c>
      <c r="BX120" s="17">
        <f t="shared" si="30"/>
        <v>63300.7</v>
      </c>
      <c r="BY120" s="18">
        <v>0</v>
      </c>
      <c r="BZ120" s="17">
        <v>0</v>
      </c>
      <c r="CA120" s="18">
        <v>0</v>
      </c>
      <c r="CB120" s="17">
        <v>0</v>
      </c>
      <c r="CC120" s="18">
        <v>109</v>
      </c>
      <c r="CD120" s="17">
        <v>63300.7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6"/>
    </row>
    <row r="121" spans="1:93" x14ac:dyDescent="0.25">
      <c r="A121" s="26"/>
      <c r="B121" s="50" t="s">
        <v>92</v>
      </c>
      <c r="C121" s="17">
        <f t="shared" si="21"/>
        <v>0</v>
      </c>
      <c r="D121" s="17">
        <f t="shared" si="22"/>
        <v>0</v>
      </c>
      <c r="E121" s="18">
        <f t="shared" si="37"/>
        <v>0</v>
      </c>
      <c r="F121" s="17">
        <f t="shared" si="37"/>
        <v>0</v>
      </c>
      <c r="G121" s="18">
        <f t="shared" si="36"/>
        <v>0</v>
      </c>
      <c r="H121" s="17">
        <f t="shared" si="36"/>
        <v>0</v>
      </c>
      <c r="I121" s="18">
        <f t="shared" si="36"/>
        <v>0</v>
      </c>
      <c r="J121" s="17">
        <f t="shared" si="36"/>
        <v>0</v>
      </c>
      <c r="K121" s="18">
        <f t="shared" si="36"/>
        <v>0</v>
      </c>
      <c r="L121" s="17">
        <f t="shared" si="36"/>
        <v>0</v>
      </c>
      <c r="M121" s="18">
        <f t="shared" si="36"/>
        <v>0</v>
      </c>
      <c r="N121" s="17">
        <f t="shared" si="36"/>
        <v>0</v>
      </c>
      <c r="O121" s="18">
        <f t="shared" si="36"/>
        <v>0</v>
      </c>
      <c r="P121" s="17">
        <f t="shared" si="33"/>
        <v>0</v>
      </c>
      <c r="Q121" s="18">
        <f t="shared" si="33"/>
        <v>0</v>
      </c>
      <c r="R121" s="17">
        <f t="shared" si="33"/>
        <v>0</v>
      </c>
      <c r="S121" s="18">
        <f t="shared" si="33"/>
        <v>0</v>
      </c>
      <c r="T121" s="17">
        <f t="shared" si="33"/>
        <v>0</v>
      </c>
      <c r="U121" s="17">
        <f t="shared" si="23"/>
        <v>0</v>
      </c>
      <c r="V121" s="17">
        <f t="shared" si="24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25"/>
        <v>0</v>
      </c>
      <c r="AN121" s="17">
        <f t="shared" si="26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27"/>
        <v>0</v>
      </c>
      <c r="BF121" s="17">
        <f t="shared" si="28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29"/>
        <v>0</v>
      </c>
      <c r="BX121" s="17">
        <f t="shared" si="30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6"/>
    </row>
    <row r="122" spans="1:93" ht="30" x14ac:dyDescent="0.25">
      <c r="A122" s="26">
        <f>1+A120</f>
        <v>98</v>
      </c>
      <c r="B122" s="28" t="s">
        <v>93</v>
      </c>
      <c r="C122" s="17">
        <f t="shared" si="21"/>
        <v>92836838.510000005</v>
      </c>
      <c r="D122" s="17">
        <f t="shared" si="22"/>
        <v>60773527.020000003</v>
      </c>
      <c r="E122" s="18">
        <f t="shared" si="37"/>
        <v>30068</v>
      </c>
      <c r="F122" s="17">
        <f t="shared" si="37"/>
        <v>22515954.710000001</v>
      </c>
      <c r="G122" s="18">
        <f t="shared" si="36"/>
        <v>1451</v>
      </c>
      <c r="H122" s="17">
        <f t="shared" si="36"/>
        <v>589961.29</v>
      </c>
      <c r="I122" s="18">
        <f t="shared" si="36"/>
        <v>14558</v>
      </c>
      <c r="J122" s="17">
        <f t="shared" si="36"/>
        <v>37667611.020000003</v>
      </c>
      <c r="K122" s="18">
        <f t="shared" si="36"/>
        <v>315</v>
      </c>
      <c r="L122" s="17">
        <f t="shared" si="36"/>
        <v>2456719.86</v>
      </c>
      <c r="M122" s="18">
        <f t="shared" si="36"/>
        <v>1376</v>
      </c>
      <c r="N122" s="17">
        <f t="shared" si="36"/>
        <v>19979493.539999999</v>
      </c>
      <c r="O122" s="18">
        <f t="shared" si="36"/>
        <v>0</v>
      </c>
      <c r="P122" s="17">
        <f t="shared" si="33"/>
        <v>0</v>
      </c>
      <c r="Q122" s="18">
        <f t="shared" si="33"/>
        <v>0</v>
      </c>
      <c r="R122" s="17">
        <f t="shared" si="33"/>
        <v>0</v>
      </c>
      <c r="S122" s="18">
        <f t="shared" si="33"/>
        <v>3300</v>
      </c>
      <c r="T122" s="17">
        <f t="shared" si="33"/>
        <v>9627098.0899999999</v>
      </c>
      <c r="U122" s="17">
        <f t="shared" si="23"/>
        <v>21512303.050000001</v>
      </c>
      <c r="V122" s="17">
        <f t="shared" si="24"/>
        <v>12673083.43</v>
      </c>
      <c r="W122" s="18">
        <v>7439</v>
      </c>
      <c r="X122" s="17">
        <v>5199495.6500000004</v>
      </c>
      <c r="Y122" s="18">
        <v>321</v>
      </c>
      <c r="Z122" s="17">
        <v>134416.9</v>
      </c>
      <c r="AA122" s="18">
        <v>3539</v>
      </c>
      <c r="AB122" s="17">
        <v>7339170.8799999999</v>
      </c>
      <c r="AC122" s="18">
        <v>77</v>
      </c>
      <c r="AD122" s="17">
        <v>613908.23</v>
      </c>
      <c r="AE122" s="18">
        <v>314</v>
      </c>
      <c r="AF122" s="17">
        <v>5652602.3099999996</v>
      </c>
      <c r="AG122" s="18">
        <v>0</v>
      </c>
      <c r="AH122" s="17">
        <v>0</v>
      </c>
      <c r="AI122" s="18">
        <v>0</v>
      </c>
      <c r="AJ122" s="17">
        <v>0</v>
      </c>
      <c r="AK122" s="18">
        <v>837</v>
      </c>
      <c r="AL122" s="17">
        <v>2572709.08</v>
      </c>
      <c r="AM122" s="17">
        <f t="shared" si="25"/>
        <v>20533142.48</v>
      </c>
      <c r="AN122" s="17">
        <f t="shared" si="26"/>
        <v>12793206.300000001</v>
      </c>
      <c r="AO122" s="18">
        <v>8146</v>
      </c>
      <c r="AP122" s="17">
        <v>4070564.56</v>
      </c>
      <c r="AQ122" s="18">
        <v>657</v>
      </c>
      <c r="AR122" s="17">
        <v>258034.94</v>
      </c>
      <c r="AS122" s="18">
        <v>4841</v>
      </c>
      <c r="AT122" s="17">
        <v>8464606.8000000007</v>
      </c>
      <c r="AU122" s="18">
        <v>66</v>
      </c>
      <c r="AV122" s="17">
        <v>392894</v>
      </c>
      <c r="AW122" s="18">
        <v>384</v>
      </c>
      <c r="AX122" s="17">
        <v>5110808.67</v>
      </c>
      <c r="AY122" s="18">
        <v>0</v>
      </c>
      <c r="AZ122" s="17">
        <v>0</v>
      </c>
      <c r="BA122" s="18">
        <v>0</v>
      </c>
      <c r="BB122" s="17">
        <v>0</v>
      </c>
      <c r="BC122" s="18">
        <v>1192</v>
      </c>
      <c r="BD122" s="17">
        <v>2236233.5099999998</v>
      </c>
      <c r="BE122" s="17">
        <f t="shared" si="27"/>
        <v>25435730.079999998</v>
      </c>
      <c r="BF122" s="17">
        <f t="shared" si="28"/>
        <v>17716434.5</v>
      </c>
      <c r="BG122" s="18">
        <v>8308</v>
      </c>
      <c r="BH122" s="17">
        <v>7128577.0999999996</v>
      </c>
      <c r="BI122" s="18">
        <v>285</v>
      </c>
      <c r="BJ122" s="17">
        <v>120284</v>
      </c>
      <c r="BK122" s="18">
        <v>3286</v>
      </c>
      <c r="BL122" s="17">
        <v>10467573.4</v>
      </c>
      <c r="BM122" s="18">
        <v>85</v>
      </c>
      <c r="BN122" s="17">
        <v>714316.45</v>
      </c>
      <c r="BO122" s="18">
        <v>348</v>
      </c>
      <c r="BP122" s="17">
        <v>4601448.55</v>
      </c>
      <c r="BQ122" s="18">
        <v>0</v>
      </c>
      <c r="BR122" s="17">
        <v>0</v>
      </c>
      <c r="BS122" s="18">
        <v>0</v>
      </c>
      <c r="BT122" s="17">
        <v>0</v>
      </c>
      <c r="BU122" s="18">
        <v>757</v>
      </c>
      <c r="BV122" s="17">
        <v>2403530.58</v>
      </c>
      <c r="BW122" s="17">
        <f t="shared" si="29"/>
        <v>25355662.899999999</v>
      </c>
      <c r="BX122" s="17">
        <f t="shared" si="30"/>
        <v>17590802.789999999</v>
      </c>
      <c r="BY122" s="18">
        <v>6175</v>
      </c>
      <c r="BZ122" s="17">
        <v>6117317.4000000004</v>
      </c>
      <c r="CA122" s="18">
        <v>188</v>
      </c>
      <c r="CB122" s="17">
        <v>77225.45</v>
      </c>
      <c r="CC122" s="18">
        <v>2892</v>
      </c>
      <c r="CD122" s="17">
        <v>11396259.939999999</v>
      </c>
      <c r="CE122" s="18">
        <v>87</v>
      </c>
      <c r="CF122" s="17">
        <v>735601.18</v>
      </c>
      <c r="CG122" s="18">
        <v>330</v>
      </c>
      <c r="CH122" s="17">
        <v>4614634.01</v>
      </c>
      <c r="CI122" s="18">
        <v>0</v>
      </c>
      <c r="CJ122" s="17">
        <v>0</v>
      </c>
      <c r="CK122" s="18">
        <v>0</v>
      </c>
      <c r="CL122" s="17">
        <v>0</v>
      </c>
      <c r="CM122" s="18">
        <v>514</v>
      </c>
      <c r="CN122" s="17">
        <v>2414624.92</v>
      </c>
      <c r="CO122" s="36"/>
    </row>
    <row r="123" spans="1:93" x14ac:dyDescent="0.25">
      <c r="A123" s="26"/>
      <c r="B123" s="50" t="s">
        <v>94</v>
      </c>
      <c r="C123" s="17">
        <f t="shared" si="21"/>
        <v>0</v>
      </c>
      <c r="D123" s="17">
        <f t="shared" si="22"/>
        <v>0</v>
      </c>
      <c r="E123" s="18">
        <f t="shared" si="37"/>
        <v>0</v>
      </c>
      <c r="F123" s="17">
        <f t="shared" si="37"/>
        <v>0</v>
      </c>
      <c r="G123" s="18">
        <f t="shared" si="36"/>
        <v>0</v>
      </c>
      <c r="H123" s="17">
        <f t="shared" si="36"/>
        <v>0</v>
      </c>
      <c r="I123" s="18">
        <f t="shared" si="36"/>
        <v>0</v>
      </c>
      <c r="J123" s="17">
        <f t="shared" si="36"/>
        <v>0</v>
      </c>
      <c r="K123" s="18">
        <f t="shared" si="36"/>
        <v>0</v>
      </c>
      <c r="L123" s="17">
        <f t="shared" si="36"/>
        <v>0</v>
      </c>
      <c r="M123" s="18">
        <f t="shared" si="36"/>
        <v>0</v>
      </c>
      <c r="N123" s="17">
        <f t="shared" si="36"/>
        <v>0</v>
      </c>
      <c r="O123" s="18">
        <f t="shared" si="36"/>
        <v>0</v>
      </c>
      <c r="P123" s="17">
        <f t="shared" si="33"/>
        <v>0</v>
      </c>
      <c r="Q123" s="18">
        <f t="shared" si="33"/>
        <v>0</v>
      </c>
      <c r="R123" s="17">
        <f t="shared" si="33"/>
        <v>0</v>
      </c>
      <c r="S123" s="18">
        <f t="shared" si="33"/>
        <v>0</v>
      </c>
      <c r="T123" s="17">
        <f t="shared" si="33"/>
        <v>0</v>
      </c>
      <c r="U123" s="17">
        <f t="shared" si="23"/>
        <v>0</v>
      </c>
      <c r="V123" s="17">
        <f t="shared" si="24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25"/>
        <v>0</v>
      </c>
      <c r="AN123" s="17">
        <f t="shared" si="26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27"/>
        <v>0</v>
      </c>
      <c r="BF123" s="17">
        <f t="shared" si="28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29"/>
        <v>0</v>
      </c>
      <c r="BX123" s="17">
        <f t="shared" si="30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6"/>
    </row>
    <row r="124" spans="1:93" x14ac:dyDescent="0.25">
      <c r="A124" s="26">
        <f>1+A122</f>
        <v>99</v>
      </c>
      <c r="B124" s="28" t="s">
        <v>95</v>
      </c>
      <c r="C124" s="17">
        <f t="shared" si="21"/>
        <v>142106399.5</v>
      </c>
      <c r="D124" s="17">
        <f t="shared" si="22"/>
        <v>72771730.189999998</v>
      </c>
      <c r="E124" s="18">
        <f t="shared" si="37"/>
        <v>56980</v>
      </c>
      <c r="F124" s="17">
        <f t="shared" si="37"/>
        <v>27510361.649999999</v>
      </c>
      <c r="G124" s="18">
        <f t="shared" si="36"/>
        <v>15918</v>
      </c>
      <c r="H124" s="17">
        <f t="shared" si="36"/>
        <v>7114471.1200000001</v>
      </c>
      <c r="I124" s="18">
        <f t="shared" si="36"/>
        <v>34300</v>
      </c>
      <c r="J124" s="17">
        <f t="shared" si="36"/>
        <v>38146897.420000002</v>
      </c>
      <c r="K124" s="18">
        <f t="shared" si="36"/>
        <v>910</v>
      </c>
      <c r="L124" s="17">
        <f t="shared" si="36"/>
        <v>12526791.609999999</v>
      </c>
      <c r="M124" s="18">
        <f t="shared" si="36"/>
        <v>2367</v>
      </c>
      <c r="N124" s="17">
        <f t="shared" si="36"/>
        <v>42896549.950000003</v>
      </c>
      <c r="O124" s="18">
        <f t="shared" si="36"/>
        <v>0</v>
      </c>
      <c r="P124" s="17">
        <f t="shared" si="33"/>
        <v>0</v>
      </c>
      <c r="Q124" s="18">
        <f t="shared" si="33"/>
        <v>0</v>
      </c>
      <c r="R124" s="17">
        <f t="shared" si="33"/>
        <v>0</v>
      </c>
      <c r="S124" s="18">
        <f t="shared" si="33"/>
        <v>9067</v>
      </c>
      <c r="T124" s="17">
        <f t="shared" si="33"/>
        <v>13911327.75</v>
      </c>
      <c r="U124" s="17">
        <f t="shared" si="23"/>
        <v>34036485.899999999</v>
      </c>
      <c r="V124" s="17">
        <f t="shared" si="24"/>
        <v>18932381.559999999</v>
      </c>
      <c r="W124" s="18">
        <v>14887</v>
      </c>
      <c r="X124" s="17">
        <v>8293045.4400000004</v>
      </c>
      <c r="Y124" s="18">
        <v>3783</v>
      </c>
      <c r="Z124" s="17">
        <v>1697979.03</v>
      </c>
      <c r="AA124" s="18">
        <v>8123</v>
      </c>
      <c r="AB124" s="17">
        <v>8941357.0899999999</v>
      </c>
      <c r="AC124" s="18">
        <v>228</v>
      </c>
      <c r="AD124" s="17">
        <v>3272573.27</v>
      </c>
      <c r="AE124" s="18">
        <v>561</v>
      </c>
      <c r="AF124" s="17">
        <v>8377767.5599999996</v>
      </c>
      <c r="AG124" s="18">
        <v>0</v>
      </c>
      <c r="AH124" s="17">
        <v>0</v>
      </c>
      <c r="AI124" s="18">
        <v>0</v>
      </c>
      <c r="AJ124" s="17">
        <v>0</v>
      </c>
      <c r="AK124" s="18">
        <v>2220</v>
      </c>
      <c r="AL124" s="17">
        <v>3453763.51</v>
      </c>
      <c r="AM124" s="17">
        <f t="shared" si="25"/>
        <v>30245558.789999999</v>
      </c>
      <c r="AN124" s="17">
        <f t="shared" si="26"/>
        <v>11212836.32</v>
      </c>
      <c r="AO124" s="18">
        <v>8772</v>
      </c>
      <c r="AP124" s="17">
        <v>4359882.79</v>
      </c>
      <c r="AQ124" s="18">
        <v>1994</v>
      </c>
      <c r="AR124" s="17">
        <v>910710.17</v>
      </c>
      <c r="AS124" s="18">
        <v>1983</v>
      </c>
      <c r="AT124" s="17">
        <v>5942243.3600000003</v>
      </c>
      <c r="AU124" s="18">
        <v>312</v>
      </c>
      <c r="AV124" s="17">
        <v>4269606.7699999996</v>
      </c>
      <c r="AW124" s="18">
        <v>501</v>
      </c>
      <c r="AX124" s="17">
        <v>11568299.84</v>
      </c>
      <c r="AY124" s="18">
        <v>0</v>
      </c>
      <c r="AZ124" s="17">
        <v>0</v>
      </c>
      <c r="BA124" s="18">
        <v>0</v>
      </c>
      <c r="BB124" s="17">
        <v>0</v>
      </c>
      <c r="BC124" s="18">
        <v>2208</v>
      </c>
      <c r="BD124" s="17">
        <v>3194815.86</v>
      </c>
      <c r="BE124" s="17">
        <f t="shared" si="27"/>
        <v>29378495.73</v>
      </c>
      <c r="BF124" s="17">
        <f t="shared" si="28"/>
        <v>16786243.940000001</v>
      </c>
      <c r="BG124" s="18">
        <v>10324</v>
      </c>
      <c r="BH124" s="17">
        <v>4332850.0599999996</v>
      </c>
      <c r="BI124" s="18">
        <v>2434</v>
      </c>
      <c r="BJ124" s="17">
        <v>1095341.73</v>
      </c>
      <c r="BK124" s="18">
        <v>11673</v>
      </c>
      <c r="BL124" s="17">
        <v>11358052.15</v>
      </c>
      <c r="BM124" s="18">
        <v>185</v>
      </c>
      <c r="BN124" s="17">
        <v>2502806.8199999998</v>
      </c>
      <c r="BO124" s="18">
        <v>398</v>
      </c>
      <c r="BP124" s="17">
        <v>6477950.7800000003</v>
      </c>
      <c r="BQ124" s="18">
        <v>0</v>
      </c>
      <c r="BR124" s="17">
        <v>0</v>
      </c>
      <c r="BS124" s="18">
        <v>0</v>
      </c>
      <c r="BT124" s="17">
        <v>0</v>
      </c>
      <c r="BU124" s="18">
        <v>2319</v>
      </c>
      <c r="BV124" s="17">
        <v>3611494.19</v>
      </c>
      <c r="BW124" s="17">
        <f t="shared" si="29"/>
        <v>48445859.079999998</v>
      </c>
      <c r="BX124" s="17">
        <f t="shared" si="30"/>
        <v>25840268.370000001</v>
      </c>
      <c r="BY124" s="18">
        <v>22997</v>
      </c>
      <c r="BZ124" s="17">
        <v>10524583.359999999</v>
      </c>
      <c r="CA124" s="18">
        <v>7707</v>
      </c>
      <c r="CB124" s="17">
        <v>3410440.19</v>
      </c>
      <c r="CC124" s="18">
        <v>12521</v>
      </c>
      <c r="CD124" s="17">
        <v>11905244.82</v>
      </c>
      <c r="CE124" s="18">
        <v>185</v>
      </c>
      <c r="CF124" s="17">
        <v>2481804.75</v>
      </c>
      <c r="CG124" s="18">
        <v>907</v>
      </c>
      <c r="CH124" s="17">
        <v>16472531.77</v>
      </c>
      <c r="CI124" s="18">
        <v>0</v>
      </c>
      <c r="CJ124" s="17">
        <v>0</v>
      </c>
      <c r="CK124" s="18">
        <v>0</v>
      </c>
      <c r="CL124" s="17">
        <v>0</v>
      </c>
      <c r="CM124" s="18">
        <v>2320</v>
      </c>
      <c r="CN124" s="17">
        <v>3651254.19</v>
      </c>
      <c r="CO124" s="36"/>
    </row>
    <row r="125" spans="1:93" x14ac:dyDescent="0.25">
      <c r="A125" s="26"/>
      <c r="B125" s="50" t="s">
        <v>96</v>
      </c>
      <c r="C125" s="17">
        <f t="shared" si="21"/>
        <v>0</v>
      </c>
      <c r="D125" s="17">
        <f t="shared" si="22"/>
        <v>0</v>
      </c>
      <c r="E125" s="18">
        <f t="shared" si="37"/>
        <v>0</v>
      </c>
      <c r="F125" s="17">
        <f t="shared" si="37"/>
        <v>0</v>
      </c>
      <c r="G125" s="18">
        <f t="shared" si="36"/>
        <v>0</v>
      </c>
      <c r="H125" s="17">
        <f t="shared" si="36"/>
        <v>0</v>
      </c>
      <c r="I125" s="18">
        <f t="shared" si="36"/>
        <v>0</v>
      </c>
      <c r="J125" s="17">
        <f t="shared" si="36"/>
        <v>0</v>
      </c>
      <c r="K125" s="18">
        <f t="shared" si="36"/>
        <v>0</v>
      </c>
      <c r="L125" s="17">
        <f t="shared" si="36"/>
        <v>0</v>
      </c>
      <c r="M125" s="18">
        <f t="shared" si="36"/>
        <v>0</v>
      </c>
      <c r="N125" s="17">
        <f t="shared" si="36"/>
        <v>0</v>
      </c>
      <c r="O125" s="18">
        <f t="shared" si="36"/>
        <v>0</v>
      </c>
      <c r="P125" s="17">
        <f t="shared" si="33"/>
        <v>0</v>
      </c>
      <c r="Q125" s="18">
        <f t="shared" si="33"/>
        <v>0</v>
      </c>
      <c r="R125" s="17">
        <f t="shared" si="33"/>
        <v>0</v>
      </c>
      <c r="S125" s="18">
        <f t="shared" si="33"/>
        <v>0</v>
      </c>
      <c r="T125" s="17">
        <f t="shared" si="33"/>
        <v>0</v>
      </c>
      <c r="U125" s="17">
        <f t="shared" si="23"/>
        <v>0</v>
      </c>
      <c r="V125" s="17">
        <f t="shared" si="24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25"/>
        <v>0</v>
      </c>
      <c r="AN125" s="17">
        <f t="shared" si="26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27"/>
        <v>0</v>
      </c>
      <c r="BF125" s="17">
        <f t="shared" si="28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29"/>
        <v>0</v>
      </c>
      <c r="BX125" s="17">
        <f t="shared" si="30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6"/>
    </row>
    <row r="126" spans="1:93" ht="30" x14ac:dyDescent="0.25">
      <c r="A126" s="26">
        <f>A124+1</f>
        <v>100</v>
      </c>
      <c r="B126" s="28" t="s">
        <v>97</v>
      </c>
      <c r="C126" s="17">
        <f t="shared" si="21"/>
        <v>121528020.18000001</v>
      </c>
      <c r="D126" s="17">
        <f t="shared" si="22"/>
        <v>59944374.43</v>
      </c>
      <c r="E126" s="18">
        <f t="shared" si="37"/>
        <v>45098</v>
      </c>
      <c r="F126" s="17">
        <f t="shared" si="37"/>
        <v>14065139.140000001</v>
      </c>
      <c r="G126" s="18">
        <f t="shared" si="36"/>
        <v>19838</v>
      </c>
      <c r="H126" s="17">
        <f t="shared" si="36"/>
        <v>9327563.0199999996</v>
      </c>
      <c r="I126" s="18">
        <f t="shared" si="36"/>
        <v>42198</v>
      </c>
      <c r="J126" s="17">
        <f t="shared" si="36"/>
        <v>36551672.270000003</v>
      </c>
      <c r="K126" s="18">
        <f t="shared" si="36"/>
        <v>1149</v>
      </c>
      <c r="L126" s="17">
        <f t="shared" si="36"/>
        <v>10558377.029999999</v>
      </c>
      <c r="M126" s="18">
        <f t="shared" si="36"/>
        <v>1885</v>
      </c>
      <c r="N126" s="17">
        <f t="shared" si="36"/>
        <v>38073746.890000001</v>
      </c>
      <c r="O126" s="18">
        <f t="shared" si="36"/>
        <v>0</v>
      </c>
      <c r="P126" s="17">
        <f t="shared" si="33"/>
        <v>0</v>
      </c>
      <c r="Q126" s="18">
        <f t="shared" si="33"/>
        <v>0</v>
      </c>
      <c r="R126" s="17">
        <f t="shared" si="33"/>
        <v>0</v>
      </c>
      <c r="S126" s="18">
        <f t="shared" si="33"/>
        <v>9107</v>
      </c>
      <c r="T126" s="17">
        <f t="shared" si="33"/>
        <v>12951521.83</v>
      </c>
      <c r="U126" s="17">
        <f t="shared" si="23"/>
        <v>34370111.600000001</v>
      </c>
      <c r="V126" s="17">
        <f t="shared" si="24"/>
        <v>15675566.369999999</v>
      </c>
      <c r="W126" s="18">
        <v>10418</v>
      </c>
      <c r="X126" s="17">
        <v>5350630.4400000004</v>
      </c>
      <c r="Y126" s="18">
        <v>4960</v>
      </c>
      <c r="Z126" s="17">
        <v>2464524.2400000002</v>
      </c>
      <c r="AA126" s="18">
        <v>10550</v>
      </c>
      <c r="AB126" s="17">
        <v>7860411.6900000004</v>
      </c>
      <c r="AC126" s="18">
        <v>284</v>
      </c>
      <c r="AD126" s="17">
        <v>2598951.37</v>
      </c>
      <c r="AE126" s="18">
        <v>679</v>
      </c>
      <c r="AF126" s="17">
        <v>13031928.310000001</v>
      </c>
      <c r="AG126" s="18">
        <v>0</v>
      </c>
      <c r="AH126" s="17">
        <v>0</v>
      </c>
      <c r="AI126" s="18">
        <v>0</v>
      </c>
      <c r="AJ126" s="17">
        <v>0</v>
      </c>
      <c r="AK126" s="18">
        <v>2153</v>
      </c>
      <c r="AL126" s="17">
        <v>3063665.55</v>
      </c>
      <c r="AM126" s="17">
        <f t="shared" si="25"/>
        <v>25683658.109999999</v>
      </c>
      <c r="AN126" s="17">
        <f t="shared" si="26"/>
        <v>13967389.560000001</v>
      </c>
      <c r="AO126" s="18">
        <v>11312</v>
      </c>
      <c r="AP126" s="17">
        <v>358196.89</v>
      </c>
      <c r="AQ126" s="18">
        <v>5349</v>
      </c>
      <c r="AR126" s="17">
        <v>2311045.5499999998</v>
      </c>
      <c r="AS126" s="18">
        <v>9175</v>
      </c>
      <c r="AT126" s="17">
        <v>11298147.119999999</v>
      </c>
      <c r="AU126" s="18">
        <v>316</v>
      </c>
      <c r="AV126" s="17">
        <v>2901727.37</v>
      </c>
      <c r="AW126" s="18">
        <v>272</v>
      </c>
      <c r="AX126" s="17">
        <v>5838657.04</v>
      </c>
      <c r="AY126" s="18">
        <v>0</v>
      </c>
      <c r="AZ126" s="17">
        <v>0</v>
      </c>
      <c r="BA126" s="18">
        <v>0</v>
      </c>
      <c r="BB126" s="17">
        <v>0</v>
      </c>
      <c r="BC126" s="18">
        <v>1136</v>
      </c>
      <c r="BD126" s="17">
        <v>2975884.14</v>
      </c>
      <c r="BE126" s="17">
        <f t="shared" si="27"/>
        <v>28628391.82</v>
      </c>
      <c r="BF126" s="17">
        <f t="shared" si="28"/>
        <v>15616170.630000001</v>
      </c>
      <c r="BG126" s="18">
        <v>11685</v>
      </c>
      <c r="BH126" s="17">
        <v>4335206.16</v>
      </c>
      <c r="BI126" s="18">
        <v>4764</v>
      </c>
      <c r="BJ126" s="17">
        <v>2276027.37</v>
      </c>
      <c r="BK126" s="18">
        <v>11237</v>
      </c>
      <c r="BL126" s="17">
        <v>9004937.0999999996</v>
      </c>
      <c r="BM126" s="18">
        <v>231</v>
      </c>
      <c r="BN126" s="17">
        <v>2105291.02</v>
      </c>
      <c r="BO126" s="18">
        <v>369</v>
      </c>
      <c r="BP126" s="17">
        <v>7649744.0999999996</v>
      </c>
      <c r="BQ126" s="18">
        <v>0</v>
      </c>
      <c r="BR126" s="17">
        <v>0</v>
      </c>
      <c r="BS126" s="18">
        <v>0</v>
      </c>
      <c r="BT126" s="17">
        <v>0</v>
      </c>
      <c r="BU126" s="18">
        <v>2030</v>
      </c>
      <c r="BV126" s="17">
        <v>3257186.07</v>
      </c>
      <c r="BW126" s="17">
        <f t="shared" si="29"/>
        <v>32845858.649999999</v>
      </c>
      <c r="BX126" s="17">
        <f t="shared" si="30"/>
        <v>14685247.869999999</v>
      </c>
      <c r="BY126" s="18">
        <v>11683</v>
      </c>
      <c r="BZ126" s="17">
        <v>4021105.65</v>
      </c>
      <c r="CA126" s="18">
        <v>4765</v>
      </c>
      <c r="CB126" s="17">
        <v>2275965.86</v>
      </c>
      <c r="CC126" s="18">
        <v>11236</v>
      </c>
      <c r="CD126" s="17">
        <v>8388176.3600000003</v>
      </c>
      <c r="CE126" s="18">
        <v>318</v>
      </c>
      <c r="CF126" s="17">
        <v>2952407.27</v>
      </c>
      <c r="CG126" s="18">
        <v>565</v>
      </c>
      <c r="CH126" s="17">
        <v>11553417.439999999</v>
      </c>
      <c r="CI126" s="18">
        <v>0</v>
      </c>
      <c r="CJ126" s="17">
        <v>0</v>
      </c>
      <c r="CK126" s="18">
        <v>0</v>
      </c>
      <c r="CL126" s="17">
        <v>0</v>
      </c>
      <c r="CM126" s="18">
        <v>3788</v>
      </c>
      <c r="CN126" s="17">
        <v>3654786.07</v>
      </c>
      <c r="CO126" s="36"/>
    </row>
    <row r="127" spans="1:93" x14ac:dyDescent="0.25">
      <c r="A127" s="26"/>
      <c r="B127" s="50" t="s">
        <v>99</v>
      </c>
      <c r="C127" s="17">
        <f t="shared" si="21"/>
        <v>0</v>
      </c>
      <c r="D127" s="17">
        <f t="shared" si="22"/>
        <v>0</v>
      </c>
      <c r="E127" s="18">
        <f t="shared" si="37"/>
        <v>0</v>
      </c>
      <c r="F127" s="17">
        <f t="shared" si="37"/>
        <v>0</v>
      </c>
      <c r="G127" s="18">
        <f t="shared" si="36"/>
        <v>0</v>
      </c>
      <c r="H127" s="17">
        <f t="shared" si="36"/>
        <v>0</v>
      </c>
      <c r="I127" s="18">
        <f t="shared" si="36"/>
        <v>0</v>
      </c>
      <c r="J127" s="17">
        <f t="shared" si="36"/>
        <v>0</v>
      </c>
      <c r="K127" s="18">
        <f t="shared" si="36"/>
        <v>0</v>
      </c>
      <c r="L127" s="17">
        <f t="shared" si="36"/>
        <v>0</v>
      </c>
      <c r="M127" s="18">
        <f t="shared" si="36"/>
        <v>0</v>
      </c>
      <c r="N127" s="17">
        <f t="shared" si="36"/>
        <v>0</v>
      </c>
      <c r="O127" s="18">
        <f t="shared" si="36"/>
        <v>0</v>
      </c>
      <c r="P127" s="17">
        <f t="shared" si="33"/>
        <v>0</v>
      </c>
      <c r="Q127" s="18">
        <f t="shared" si="33"/>
        <v>0</v>
      </c>
      <c r="R127" s="17">
        <f t="shared" si="33"/>
        <v>0</v>
      </c>
      <c r="S127" s="18">
        <f t="shared" si="33"/>
        <v>0</v>
      </c>
      <c r="T127" s="17">
        <f t="shared" si="33"/>
        <v>0</v>
      </c>
      <c r="U127" s="17">
        <f t="shared" si="23"/>
        <v>0</v>
      </c>
      <c r="V127" s="17">
        <f t="shared" si="24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25"/>
        <v>0</v>
      </c>
      <c r="AN127" s="17">
        <f t="shared" si="26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27"/>
        <v>0</v>
      </c>
      <c r="BF127" s="17">
        <f t="shared" si="28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29"/>
        <v>0</v>
      </c>
      <c r="BX127" s="17">
        <f t="shared" si="30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6"/>
    </row>
    <row r="128" spans="1:93" x14ac:dyDescent="0.25">
      <c r="A128" s="26">
        <f>1+A126</f>
        <v>101</v>
      </c>
      <c r="B128" s="28" t="s">
        <v>100</v>
      </c>
      <c r="C128" s="17">
        <f t="shared" si="21"/>
        <v>147704163.99000001</v>
      </c>
      <c r="D128" s="17">
        <f t="shared" si="22"/>
        <v>92231895.930000007</v>
      </c>
      <c r="E128" s="18">
        <f t="shared" si="37"/>
        <v>64967</v>
      </c>
      <c r="F128" s="17">
        <f t="shared" si="37"/>
        <v>35724491.100000001</v>
      </c>
      <c r="G128" s="18">
        <f t="shared" si="36"/>
        <v>8015</v>
      </c>
      <c r="H128" s="17">
        <f t="shared" si="36"/>
        <v>3615629.79</v>
      </c>
      <c r="I128" s="18">
        <f t="shared" si="36"/>
        <v>36782</v>
      </c>
      <c r="J128" s="17">
        <f t="shared" si="36"/>
        <v>52891775.039999999</v>
      </c>
      <c r="K128" s="18">
        <f t="shared" si="36"/>
        <v>925</v>
      </c>
      <c r="L128" s="17">
        <f t="shared" si="36"/>
        <v>10007860.359999999</v>
      </c>
      <c r="M128" s="18">
        <f t="shared" si="36"/>
        <v>1957</v>
      </c>
      <c r="N128" s="17">
        <f t="shared" si="36"/>
        <v>31875252.350000001</v>
      </c>
      <c r="O128" s="18">
        <f t="shared" si="36"/>
        <v>0</v>
      </c>
      <c r="P128" s="17">
        <f t="shared" si="33"/>
        <v>0</v>
      </c>
      <c r="Q128" s="18">
        <f t="shared" si="33"/>
        <v>0</v>
      </c>
      <c r="R128" s="17">
        <f t="shared" si="33"/>
        <v>0</v>
      </c>
      <c r="S128" s="18">
        <f t="shared" si="33"/>
        <v>6207</v>
      </c>
      <c r="T128" s="17">
        <f t="shared" si="33"/>
        <v>13589155.35</v>
      </c>
      <c r="U128" s="17">
        <f t="shared" si="23"/>
        <v>35350991.509999998</v>
      </c>
      <c r="V128" s="17">
        <f t="shared" si="24"/>
        <v>22604348.390000001</v>
      </c>
      <c r="W128" s="18">
        <v>16349</v>
      </c>
      <c r="X128" s="17">
        <v>8186683.2400000002</v>
      </c>
      <c r="Y128" s="18">
        <v>2006</v>
      </c>
      <c r="Z128" s="17">
        <v>846005.38</v>
      </c>
      <c r="AA128" s="18">
        <v>9296</v>
      </c>
      <c r="AB128" s="17">
        <v>13571659.77</v>
      </c>
      <c r="AC128" s="18">
        <v>233</v>
      </c>
      <c r="AD128" s="17">
        <v>2263616.59</v>
      </c>
      <c r="AE128" s="18">
        <v>493</v>
      </c>
      <c r="AF128" s="17">
        <v>7112980.7000000002</v>
      </c>
      <c r="AG128" s="18">
        <v>0</v>
      </c>
      <c r="AH128" s="17">
        <v>0</v>
      </c>
      <c r="AI128" s="18">
        <v>0</v>
      </c>
      <c r="AJ128" s="17">
        <v>0</v>
      </c>
      <c r="AK128" s="18">
        <v>1538</v>
      </c>
      <c r="AL128" s="17">
        <v>3370045.83</v>
      </c>
      <c r="AM128" s="17">
        <f t="shared" si="25"/>
        <v>34655439.619999997</v>
      </c>
      <c r="AN128" s="17">
        <f t="shared" si="26"/>
        <v>20506355.969999999</v>
      </c>
      <c r="AO128" s="18">
        <v>8644</v>
      </c>
      <c r="AP128" s="17">
        <v>7506861.5800000001</v>
      </c>
      <c r="AQ128" s="18">
        <v>1755</v>
      </c>
      <c r="AR128" s="17">
        <v>867900.6</v>
      </c>
      <c r="AS128" s="18">
        <v>7477</v>
      </c>
      <c r="AT128" s="17">
        <v>12131593.789999999</v>
      </c>
      <c r="AU128" s="18">
        <v>177</v>
      </c>
      <c r="AV128" s="17">
        <v>2084726.96</v>
      </c>
      <c r="AW128" s="18">
        <v>559</v>
      </c>
      <c r="AX128" s="17">
        <v>8727006.75</v>
      </c>
      <c r="AY128" s="18">
        <v>0</v>
      </c>
      <c r="AZ128" s="17">
        <v>0</v>
      </c>
      <c r="BA128" s="18">
        <v>0</v>
      </c>
      <c r="BB128" s="17">
        <v>0</v>
      </c>
      <c r="BC128" s="18">
        <v>1238</v>
      </c>
      <c r="BD128" s="17">
        <v>3337349.94</v>
      </c>
      <c r="BE128" s="17">
        <f t="shared" si="27"/>
        <v>36822753.710000001</v>
      </c>
      <c r="BF128" s="17">
        <f t="shared" si="28"/>
        <v>22800596.77</v>
      </c>
      <c r="BG128" s="18">
        <v>16236</v>
      </c>
      <c r="BH128" s="17">
        <v>8184550.1900000004</v>
      </c>
      <c r="BI128" s="18">
        <v>1580</v>
      </c>
      <c r="BJ128" s="17">
        <v>704962.24</v>
      </c>
      <c r="BK128" s="18">
        <v>9458</v>
      </c>
      <c r="BL128" s="17">
        <v>13911084.34</v>
      </c>
      <c r="BM128" s="18">
        <v>229</v>
      </c>
      <c r="BN128" s="17">
        <v>2500371.91</v>
      </c>
      <c r="BO128" s="18">
        <v>457</v>
      </c>
      <c r="BP128" s="17">
        <v>8080905.2400000002</v>
      </c>
      <c r="BQ128" s="18">
        <v>0</v>
      </c>
      <c r="BR128" s="17">
        <v>0</v>
      </c>
      <c r="BS128" s="18">
        <v>0</v>
      </c>
      <c r="BT128" s="17">
        <v>0</v>
      </c>
      <c r="BU128" s="18">
        <v>1875</v>
      </c>
      <c r="BV128" s="17">
        <v>3440879.79</v>
      </c>
      <c r="BW128" s="17">
        <f t="shared" si="29"/>
        <v>40874979.149999999</v>
      </c>
      <c r="BX128" s="17">
        <f t="shared" si="30"/>
        <v>26320594.800000001</v>
      </c>
      <c r="BY128" s="18">
        <v>23738</v>
      </c>
      <c r="BZ128" s="17">
        <v>11846396.09</v>
      </c>
      <c r="CA128" s="18">
        <v>2674</v>
      </c>
      <c r="CB128" s="17">
        <v>1196761.57</v>
      </c>
      <c r="CC128" s="18">
        <v>10551</v>
      </c>
      <c r="CD128" s="17">
        <v>13277437.140000001</v>
      </c>
      <c r="CE128" s="18">
        <v>286</v>
      </c>
      <c r="CF128" s="17">
        <v>3159144.9</v>
      </c>
      <c r="CG128" s="18">
        <v>448</v>
      </c>
      <c r="CH128" s="17">
        <v>7954359.6600000001</v>
      </c>
      <c r="CI128" s="18">
        <v>0</v>
      </c>
      <c r="CJ128" s="17">
        <v>0</v>
      </c>
      <c r="CK128" s="18">
        <v>0</v>
      </c>
      <c r="CL128" s="17">
        <v>0</v>
      </c>
      <c r="CM128" s="18">
        <v>1556</v>
      </c>
      <c r="CN128" s="17">
        <v>3440879.79</v>
      </c>
      <c r="CO128" s="36"/>
    </row>
    <row r="129" spans="1:93" x14ac:dyDescent="0.25">
      <c r="A129" s="26"/>
      <c r="B129" s="50" t="s">
        <v>101</v>
      </c>
      <c r="C129" s="17">
        <f t="shared" si="21"/>
        <v>0</v>
      </c>
      <c r="D129" s="17">
        <f t="shared" si="22"/>
        <v>0</v>
      </c>
      <c r="E129" s="18">
        <f t="shared" si="37"/>
        <v>0</v>
      </c>
      <c r="F129" s="17">
        <f t="shared" si="37"/>
        <v>0</v>
      </c>
      <c r="G129" s="18">
        <f t="shared" si="36"/>
        <v>0</v>
      </c>
      <c r="H129" s="17">
        <f t="shared" si="36"/>
        <v>0</v>
      </c>
      <c r="I129" s="18">
        <f t="shared" si="36"/>
        <v>0</v>
      </c>
      <c r="J129" s="17">
        <f t="shared" si="36"/>
        <v>0</v>
      </c>
      <c r="K129" s="18">
        <f t="shared" si="36"/>
        <v>0</v>
      </c>
      <c r="L129" s="17">
        <f t="shared" si="36"/>
        <v>0</v>
      </c>
      <c r="M129" s="18">
        <f t="shared" si="36"/>
        <v>0</v>
      </c>
      <c r="N129" s="17">
        <f t="shared" si="36"/>
        <v>0</v>
      </c>
      <c r="O129" s="18">
        <f t="shared" si="36"/>
        <v>0</v>
      </c>
      <c r="P129" s="17">
        <f t="shared" si="33"/>
        <v>0</v>
      </c>
      <c r="Q129" s="18">
        <f t="shared" si="33"/>
        <v>0</v>
      </c>
      <c r="R129" s="17">
        <f t="shared" si="33"/>
        <v>0</v>
      </c>
      <c r="S129" s="18">
        <f t="shared" si="33"/>
        <v>0</v>
      </c>
      <c r="T129" s="17">
        <f t="shared" si="33"/>
        <v>0</v>
      </c>
      <c r="U129" s="17">
        <f t="shared" si="23"/>
        <v>0</v>
      </c>
      <c r="V129" s="17">
        <f t="shared" si="24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25"/>
        <v>0</v>
      </c>
      <c r="AN129" s="17">
        <f t="shared" si="26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27"/>
        <v>0</v>
      </c>
      <c r="BF129" s="17">
        <f t="shared" si="28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29"/>
        <v>0</v>
      </c>
      <c r="BX129" s="17">
        <f t="shared" si="30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6"/>
    </row>
    <row r="130" spans="1:93" ht="30" x14ac:dyDescent="0.25">
      <c r="A130" s="26">
        <f>1+A128</f>
        <v>102</v>
      </c>
      <c r="B130" s="28" t="s">
        <v>102</v>
      </c>
      <c r="C130" s="17">
        <f t="shared" si="21"/>
        <v>168119434.06</v>
      </c>
      <c r="D130" s="17">
        <f t="shared" si="22"/>
        <v>79572657.200000003</v>
      </c>
      <c r="E130" s="18">
        <f t="shared" si="37"/>
        <v>78876</v>
      </c>
      <c r="F130" s="17">
        <f t="shared" si="37"/>
        <v>30641260.399999999</v>
      </c>
      <c r="G130" s="18">
        <f t="shared" si="36"/>
        <v>15466</v>
      </c>
      <c r="H130" s="17">
        <f t="shared" si="36"/>
        <v>7215146.04</v>
      </c>
      <c r="I130" s="18">
        <f t="shared" si="36"/>
        <v>36038</v>
      </c>
      <c r="J130" s="17">
        <f t="shared" si="36"/>
        <v>41716250.759999998</v>
      </c>
      <c r="K130" s="18">
        <f t="shared" si="36"/>
        <v>1158</v>
      </c>
      <c r="L130" s="17">
        <f t="shared" si="36"/>
        <v>11357295.539999999</v>
      </c>
      <c r="M130" s="18">
        <f t="shared" si="36"/>
        <v>2686</v>
      </c>
      <c r="N130" s="17">
        <f t="shared" si="36"/>
        <v>62120047.520000003</v>
      </c>
      <c r="O130" s="18">
        <f t="shared" si="36"/>
        <v>0</v>
      </c>
      <c r="P130" s="17">
        <f t="shared" si="33"/>
        <v>0</v>
      </c>
      <c r="Q130" s="18">
        <f t="shared" si="33"/>
        <v>0</v>
      </c>
      <c r="R130" s="17">
        <f t="shared" si="33"/>
        <v>0</v>
      </c>
      <c r="S130" s="18">
        <f t="shared" si="33"/>
        <v>8367</v>
      </c>
      <c r="T130" s="17">
        <f t="shared" si="33"/>
        <v>15069433.800000001</v>
      </c>
      <c r="U130" s="17">
        <f t="shared" si="23"/>
        <v>38825473.390000001</v>
      </c>
      <c r="V130" s="17">
        <f t="shared" si="24"/>
        <v>19738357.539999999</v>
      </c>
      <c r="W130" s="18">
        <v>17089</v>
      </c>
      <c r="X130" s="17">
        <v>6741241.5899999999</v>
      </c>
      <c r="Y130" s="18">
        <v>3992</v>
      </c>
      <c r="Z130" s="17">
        <v>1862389.62</v>
      </c>
      <c r="AA130" s="18">
        <v>9410</v>
      </c>
      <c r="AB130" s="17">
        <v>11134726.33</v>
      </c>
      <c r="AC130" s="18">
        <v>274</v>
      </c>
      <c r="AD130" s="17">
        <v>2730374.51</v>
      </c>
      <c r="AE130" s="18">
        <v>674</v>
      </c>
      <c r="AF130" s="17">
        <v>12681402.640000001</v>
      </c>
      <c r="AG130" s="18">
        <v>0</v>
      </c>
      <c r="AH130" s="17">
        <v>0</v>
      </c>
      <c r="AI130" s="18">
        <v>0</v>
      </c>
      <c r="AJ130" s="17">
        <v>0</v>
      </c>
      <c r="AK130" s="18">
        <v>2060</v>
      </c>
      <c r="AL130" s="17">
        <v>3675338.7</v>
      </c>
      <c r="AM130" s="17">
        <f t="shared" si="25"/>
        <v>45695117.380000003</v>
      </c>
      <c r="AN130" s="17">
        <f t="shared" si="26"/>
        <v>19192182.100000001</v>
      </c>
      <c r="AO130" s="18">
        <v>20279</v>
      </c>
      <c r="AP130" s="17">
        <v>6964308.71</v>
      </c>
      <c r="AQ130" s="18">
        <v>3801</v>
      </c>
      <c r="AR130" s="17">
        <v>1773224.38</v>
      </c>
      <c r="AS130" s="18">
        <v>8843</v>
      </c>
      <c r="AT130" s="17">
        <v>10454649.01</v>
      </c>
      <c r="AU130" s="18">
        <v>286</v>
      </c>
      <c r="AV130" s="17">
        <v>2784867.24</v>
      </c>
      <c r="AW130" s="18">
        <v>981</v>
      </c>
      <c r="AX130" s="17">
        <v>19948581.920000002</v>
      </c>
      <c r="AY130" s="18">
        <v>0</v>
      </c>
      <c r="AZ130" s="17">
        <v>0</v>
      </c>
      <c r="BA130" s="18">
        <v>0</v>
      </c>
      <c r="BB130" s="17">
        <v>0</v>
      </c>
      <c r="BC130" s="18">
        <v>2094</v>
      </c>
      <c r="BD130" s="17">
        <v>3769486.12</v>
      </c>
      <c r="BE130" s="17">
        <f t="shared" si="27"/>
        <v>41988551.630000003</v>
      </c>
      <c r="BF130" s="17">
        <f t="shared" si="28"/>
        <v>18582987.91</v>
      </c>
      <c r="BG130" s="18">
        <v>18787</v>
      </c>
      <c r="BH130" s="17">
        <v>7283826.1900000004</v>
      </c>
      <c r="BI130" s="18">
        <v>3517</v>
      </c>
      <c r="BJ130" s="17">
        <v>1630606.22</v>
      </c>
      <c r="BK130" s="18">
        <v>8247</v>
      </c>
      <c r="BL130" s="17">
        <v>9668555.5</v>
      </c>
      <c r="BM130" s="18">
        <v>288</v>
      </c>
      <c r="BN130" s="17">
        <v>3531206.96</v>
      </c>
      <c r="BO130" s="18">
        <v>534</v>
      </c>
      <c r="BP130" s="17">
        <v>16081932.27</v>
      </c>
      <c r="BQ130" s="18">
        <v>0</v>
      </c>
      <c r="BR130" s="17">
        <v>0</v>
      </c>
      <c r="BS130" s="18">
        <v>0</v>
      </c>
      <c r="BT130" s="17">
        <v>0</v>
      </c>
      <c r="BU130" s="18">
        <v>2095</v>
      </c>
      <c r="BV130" s="17">
        <v>3792424.49</v>
      </c>
      <c r="BW130" s="17">
        <f t="shared" si="29"/>
        <v>41610291.659999996</v>
      </c>
      <c r="BX130" s="17">
        <f t="shared" si="30"/>
        <v>22059129.649999999</v>
      </c>
      <c r="BY130" s="18">
        <v>22721</v>
      </c>
      <c r="BZ130" s="17">
        <v>9651883.9100000001</v>
      </c>
      <c r="CA130" s="18">
        <v>4156</v>
      </c>
      <c r="CB130" s="17">
        <v>1948925.82</v>
      </c>
      <c r="CC130" s="18">
        <v>9538</v>
      </c>
      <c r="CD130" s="17">
        <v>10458319.92</v>
      </c>
      <c r="CE130" s="18">
        <v>310</v>
      </c>
      <c r="CF130" s="17">
        <v>2310846.83</v>
      </c>
      <c r="CG130" s="18">
        <v>497</v>
      </c>
      <c r="CH130" s="17">
        <v>13408130.689999999</v>
      </c>
      <c r="CI130" s="18">
        <v>0</v>
      </c>
      <c r="CJ130" s="17">
        <v>0</v>
      </c>
      <c r="CK130" s="18">
        <v>0</v>
      </c>
      <c r="CL130" s="17">
        <v>0</v>
      </c>
      <c r="CM130" s="18">
        <v>2118</v>
      </c>
      <c r="CN130" s="17">
        <v>3832184.49</v>
      </c>
      <c r="CO130" s="36"/>
    </row>
    <row r="131" spans="1:93" x14ac:dyDescent="0.25">
      <c r="A131" s="26"/>
      <c r="B131" s="50" t="s">
        <v>103</v>
      </c>
      <c r="C131" s="17">
        <f t="shared" si="21"/>
        <v>0</v>
      </c>
      <c r="D131" s="17">
        <f t="shared" si="22"/>
        <v>0</v>
      </c>
      <c r="E131" s="18">
        <f t="shared" si="37"/>
        <v>0</v>
      </c>
      <c r="F131" s="17">
        <f t="shared" si="37"/>
        <v>0</v>
      </c>
      <c r="G131" s="18">
        <f t="shared" si="36"/>
        <v>0</v>
      </c>
      <c r="H131" s="17">
        <f t="shared" si="36"/>
        <v>0</v>
      </c>
      <c r="I131" s="18">
        <f t="shared" si="36"/>
        <v>0</v>
      </c>
      <c r="J131" s="17">
        <f t="shared" si="36"/>
        <v>0</v>
      </c>
      <c r="K131" s="18">
        <f t="shared" si="36"/>
        <v>0</v>
      </c>
      <c r="L131" s="17">
        <f t="shared" si="36"/>
        <v>0</v>
      </c>
      <c r="M131" s="18">
        <f t="shared" si="36"/>
        <v>0</v>
      </c>
      <c r="N131" s="17">
        <f t="shared" si="36"/>
        <v>0</v>
      </c>
      <c r="O131" s="18">
        <f t="shared" si="36"/>
        <v>0</v>
      </c>
      <c r="P131" s="17">
        <f t="shared" si="33"/>
        <v>0</v>
      </c>
      <c r="Q131" s="18">
        <f t="shared" si="33"/>
        <v>0</v>
      </c>
      <c r="R131" s="17">
        <f t="shared" si="33"/>
        <v>0</v>
      </c>
      <c r="S131" s="18">
        <f t="shared" si="33"/>
        <v>0</v>
      </c>
      <c r="T131" s="17">
        <f t="shared" si="33"/>
        <v>0</v>
      </c>
      <c r="U131" s="17">
        <f t="shared" si="23"/>
        <v>0</v>
      </c>
      <c r="V131" s="17">
        <f t="shared" si="24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25"/>
        <v>0</v>
      </c>
      <c r="AN131" s="17">
        <f t="shared" si="26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27"/>
        <v>0</v>
      </c>
      <c r="BF131" s="17">
        <f t="shared" si="28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29"/>
        <v>0</v>
      </c>
      <c r="BX131" s="17">
        <f t="shared" si="30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6"/>
    </row>
    <row r="132" spans="1:93" ht="30" x14ac:dyDescent="0.25">
      <c r="A132" s="26">
        <f>1+A130</f>
        <v>103</v>
      </c>
      <c r="B132" s="28" t="s">
        <v>160</v>
      </c>
      <c r="C132" s="17">
        <f t="shared" si="21"/>
        <v>36242446.18</v>
      </c>
      <c r="D132" s="17">
        <f t="shared" si="22"/>
        <v>0</v>
      </c>
      <c r="E132" s="18">
        <f t="shared" si="37"/>
        <v>0</v>
      </c>
      <c r="F132" s="17">
        <f t="shared" si="37"/>
        <v>0</v>
      </c>
      <c r="G132" s="18">
        <f t="shared" si="36"/>
        <v>0</v>
      </c>
      <c r="H132" s="17">
        <f t="shared" si="36"/>
        <v>0</v>
      </c>
      <c r="I132" s="18">
        <f t="shared" si="36"/>
        <v>0</v>
      </c>
      <c r="J132" s="17">
        <f t="shared" si="36"/>
        <v>0</v>
      </c>
      <c r="K132" s="18">
        <f t="shared" si="36"/>
        <v>0</v>
      </c>
      <c r="L132" s="17">
        <f t="shared" si="36"/>
        <v>0</v>
      </c>
      <c r="M132" s="18">
        <f t="shared" si="36"/>
        <v>210</v>
      </c>
      <c r="N132" s="17">
        <f t="shared" si="36"/>
        <v>36242446.18</v>
      </c>
      <c r="O132" s="18">
        <f t="shared" si="36"/>
        <v>0</v>
      </c>
      <c r="P132" s="17">
        <f t="shared" si="33"/>
        <v>0</v>
      </c>
      <c r="Q132" s="18">
        <f t="shared" si="33"/>
        <v>210</v>
      </c>
      <c r="R132" s="17">
        <f t="shared" si="33"/>
        <v>36242446.18</v>
      </c>
      <c r="S132" s="18">
        <f t="shared" si="33"/>
        <v>0</v>
      </c>
      <c r="T132" s="17">
        <f t="shared" si="33"/>
        <v>0</v>
      </c>
      <c r="U132" s="17">
        <f t="shared" si="23"/>
        <v>15450951</v>
      </c>
      <c r="V132" s="17">
        <f t="shared" si="24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82</v>
      </c>
      <c r="AF132" s="17">
        <v>15450951</v>
      </c>
      <c r="AG132" s="18">
        <v>0</v>
      </c>
      <c r="AH132" s="17">
        <v>0</v>
      </c>
      <c r="AI132" s="18">
        <v>82</v>
      </c>
      <c r="AJ132" s="17">
        <v>15450951</v>
      </c>
      <c r="AK132" s="18">
        <v>0</v>
      </c>
      <c r="AL132" s="17">
        <v>0</v>
      </c>
      <c r="AM132" s="17">
        <f t="shared" si="25"/>
        <v>9084671.5999999996</v>
      </c>
      <c r="AN132" s="17">
        <f t="shared" si="26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53</v>
      </c>
      <c r="AX132" s="17">
        <v>9084671.5999999996</v>
      </c>
      <c r="AY132" s="18">
        <v>0</v>
      </c>
      <c r="AZ132" s="17">
        <v>0</v>
      </c>
      <c r="BA132" s="18">
        <v>53</v>
      </c>
      <c r="BB132" s="17">
        <v>9084671.5999999996</v>
      </c>
      <c r="BC132" s="18">
        <v>0</v>
      </c>
      <c r="BD132" s="17">
        <v>0</v>
      </c>
      <c r="BE132" s="17">
        <f t="shared" si="27"/>
        <v>8826005.8800000008</v>
      </c>
      <c r="BF132" s="17">
        <f t="shared" si="28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58</v>
      </c>
      <c r="BP132" s="17">
        <v>8826005.8800000008</v>
      </c>
      <c r="BQ132" s="18">
        <v>0</v>
      </c>
      <c r="BR132" s="17">
        <v>0</v>
      </c>
      <c r="BS132" s="18">
        <v>58</v>
      </c>
      <c r="BT132" s="17">
        <v>8826005.8800000008</v>
      </c>
      <c r="BU132" s="18">
        <v>0</v>
      </c>
      <c r="BV132" s="17">
        <v>0</v>
      </c>
      <c r="BW132" s="17">
        <f t="shared" si="29"/>
        <v>2880817.7</v>
      </c>
      <c r="BX132" s="17">
        <f t="shared" si="30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17</v>
      </c>
      <c r="CH132" s="17">
        <v>2880817.7</v>
      </c>
      <c r="CI132" s="18">
        <v>0</v>
      </c>
      <c r="CJ132" s="17">
        <v>0</v>
      </c>
      <c r="CK132" s="18">
        <v>17</v>
      </c>
      <c r="CL132" s="17">
        <v>2880817.7</v>
      </c>
      <c r="CM132" s="18">
        <v>0</v>
      </c>
      <c r="CN132" s="17">
        <v>0</v>
      </c>
      <c r="CO132" s="36"/>
    </row>
    <row r="133" spans="1:93" x14ac:dyDescent="0.25">
      <c r="A133" s="26"/>
      <c r="B133" s="50" t="s">
        <v>105</v>
      </c>
      <c r="C133" s="17">
        <f t="shared" si="21"/>
        <v>0</v>
      </c>
      <c r="D133" s="17">
        <f t="shared" si="22"/>
        <v>0</v>
      </c>
      <c r="E133" s="18">
        <f t="shared" si="37"/>
        <v>0</v>
      </c>
      <c r="F133" s="17">
        <f t="shared" si="37"/>
        <v>0</v>
      </c>
      <c r="G133" s="18">
        <f t="shared" si="36"/>
        <v>0</v>
      </c>
      <c r="H133" s="17">
        <f t="shared" si="36"/>
        <v>0</v>
      </c>
      <c r="I133" s="18">
        <f t="shared" si="36"/>
        <v>0</v>
      </c>
      <c r="J133" s="17">
        <f t="shared" si="36"/>
        <v>0</v>
      </c>
      <c r="K133" s="18">
        <f t="shared" si="36"/>
        <v>0</v>
      </c>
      <c r="L133" s="17">
        <f t="shared" si="36"/>
        <v>0</v>
      </c>
      <c r="M133" s="18">
        <f t="shared" si="36"/>
        <v>0</v>
      </c>
      <c r="N133" s="17">
        <f t="shared" si="36"/>
        <v>0</v>
      </c>
      <c r="O133" s="18">
        <f t="shared" si="36"/>
        <v>0</v>
      </c>
      <c r="P133" s="17">
        <f t="shared" si="33"/>
        <v>0</v>
      </c>
      <c r="Q133" s="18">
        <f t="shared" si="33"/>
        <v>0</v>
      </c>
      <c r="R133" s="17">
        <f t="shared" si="33"/>
        <v>0</v>
      </c>
      <c r="S133" s="18">
        <f t="shared" si="33"/>
        <v>0</v>
      </c>
      <c r="T133" s="17">
        <f t="shared" si="33"/>
        <v>0</v>
      </c>
      <c r="U133" s="17">
        <f t="shared" si="23"/>
        <v>0</v>
      </c>
      <c r="V133" s="17">
        <f t="shared" si="24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25"/>
        <v>0</v>
      </c>
      <c r="AN133" s="17">
        <f t="shared" si="26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27"/>
        <v>0</v>
      </c>
      <c r="BF133" s="17">
        <f t="shared" si="28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29"/>
        <v>0</v>
      </c>
      <c r="BX133" s="17">
        <f t="shared" si="30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6"/>
    </row>
    <row r="134" spans="1:93" ht="30" x14ac:dyDescent="0.25">
      <c r="A134" s="26">
        <f>1+A132</f>
        <v>104</v>
      </c>
      <c r="B134" s="28" t="s">
        <v>161</v>
      </c>
      <c r="C134" s="17">
        <f t="shared" si="21"/>
        <v>73482690.209999993</v>
      </c>
      <c r="D134" s="17">
        <f t="shared" si="22"/>
        <v>5887973.8799999999</v>
      </c>
      <c r="E134" s="18">
        <f t="shared" si="37"/>
        <v>13265</v>
      </c>
      <c r="F134" s="17">
        <f t="shared" si="37"/>
        <v>3465691.2</v>
      </c>
      <c r="G134" s="18">
        <f t="shared" si="36"/>
        <v>258</v>
      </c>
      <c r="H134" s="17">
        <f t="shared" si="36"/>
        <v>108841.88</v>
      </c>
      <c r="I134" s="18">
        <f t="shared" si="36"/>
        <v>3659</v>
      </c>
      <c r="J134" s="17">
        <f t="shared" si="36"/>
        <v>2313440.7999999998</v>
      </c>
      <c r="K134" s="18">
        <f t="shared" si="36"/>
        <v>842</v>
      </c>
      <c r="L134" s="17">
        <f t="shared" si="36"/>
        <v>11296334.76</v>
      </c>
      <c r="M134" s="18">
        <f t="shared" si="36"/>
        <v>1202</v>
      </c>
      <c r="N134" s="17">
        <f t="shared" si="36"/>
        <v>53481522.100000001</v>
      </c>
      <c r="O134" s="18">
        <f t="shared" si="36"/>
        <v>1197</v>
      </c>
      <c r="P134" s="17">
        <f t="shared" si="33"/>
        <v>53005857.100000001</v>
      </c>
      <c r="Q134" s="18">
        <f t="shared" si="33"/>
        <v>5</v>
      </c>
      <c r="R134" s="17">
        <f t="shared" si="33"/>
        <v>475665</v>
      </c>
      <c r="S134" s="18">
        <f t="shared" si="33"/>
        <v>2000</v>
      </c>
      <c r="T134" s="17">
        <f t="shared" si="33"/>
        <v>2816859.47</v>
      </c>
      <c r="U134" s="17">
        <f t="shared" si="23"/>
        <v>13650728.25</v>
      </c>
      <c r="V134" s="17">
        <f t="shared" si="24"/>
        <v>1293116.1399999999</v>
      </c>
      <c r="W134" s="18">
        <v>2292</v>
      </c>
      <c r="X134" s="17">
        <v>832227.03</v>
      </c>
      <c r="Y134" s="18">
        <v>51</v>
      </c>
      <c r="Z134" s="17">
        <v>21584.73</v>
      </c>
      <c r="AA134" s="18">
        <v>955</v>
      </c>
      <c r="AB134" s="17">
        <v>439304.38</v>
      </c>
      <c r="AC134" s="18">
        <v>152</v>
      </c>
      <c r="AD134" s="17">
        <v>2030880.31</v>
      </c>
      <c r="AE134" s="18">
        <v>245</v>
      </c>
      <c r="AF134" s="17">
        <v>9637411.3599999994</v>
      </c>
      <c r="AG134" s="18">
        <v>245</v>
      </c>
      <c r="AH134" s="17">
        <v>9637411.3599999994</v>
      </c>
      <c r="AI134" s="18">
        <v>0</v>
      </c>
      <c r="AJ134" s="17">
        <v>0</v>
      </c>
      <c r="AK134" s="18">
        <v>367</v>
      </c>
      <c r="AL134" s="17">
        <v>689320.44</v>
      </c>
      <c r="AM134" s="17">
        <f t="shared" si="25"/>
        <v>19290194.84</v>
      </c>
      <c r="AN134" s="17">
        <f t="shared" si="26"/>
        <v>1400998.22</v>
      </c>
      <c r="AO134" s="18">
        <v>3631</v>
      </c>
      <c r="AP134" s="17">
        <v>974426.26</v>
      </c>
      <c r="AQ134" s="18">
        <v>83</v>
      </c>
      <c r="AR134" s="17">
        <v>35389.54</v>
      </c>
      <c r="AS134" s="18">
        <v>993</v>
      </c>
      <c r="AT134" s="17">
        <v>391182.42</v>
      </c>
      <c r="AU134" s="18">
        <v>220</v>
      </c>
      <c r="AV134" s="17">
        <v>3649533.97</v>
      </c>
      <c r="AW134" s="18">
        <v>309</v>
      </c>
      <c r="AX134" s="17">
        <v>13566292.74</v>
      </c>
      <c r="AY134" s="18">
        <v>309</v>
      </c>
      <c r="AZ134" s="17">
        <v>13566292.74</v>
      </c>
      <c r="BA134" s="18">
        <v>0</v>
      </c>
      <c r="BB134" s="17">
        <v>0</v>
      </c>
      <c r="BC134" s="18">
        <v>543</v>
      </c>
      <c r="BD134" s="17">
        <v>673369.91</v>
      </c>
      <c r="BE134" s="17">
        <f t="shared" si="27"/>
        <v>17407898.899999999</v>
      </c>
      <c r="BF134" s="17">
        <f t="shared" si="28"/>
        <v>1451965.41</v>
      </c>
      <c r="BG134" s="18">
        <v>3460</v>
      </c>
      <c r="BH134" s="17">
        <v>583607.44999999995</v>
      </c>
      <c r="BI134" s="18">
        <v>59</v>
      </c>
      <c r="BJ134" s="17">
        <v>24292.66</v>
      </c>
      <c r="BK134" s="18">
        <v>779</v>
      </c>
      <c r="BL134" s="17">
        <v>844065.3</v>
      </c>
      <c r="BM134" s="18">
        <v>209</v>
      </c>
      <c r="BN134" s="17">
        <v>2168098.9300000002</v>
      </c>
      <c r="BO134" s="18">
        <v>280</v>
      </c>
      <c r="BP134" s="17">
        <v>13080630</v>
      </c>
      <c r="BQ134" s="18">
        <v>277</v>
      </c>
      <c r="BR134" s="17">
        <v>12795231</v>
      </c>
      <c r="BS134" s="18">
        <v>3</v>
      </c>
      <c r="BT134" s="17">
        <v>285399</v>
      </c>
      <c r="BU134" s="18">
        <v>543</v>
      </c>
      <c r="BV134" s="17">
        <v>707204.56</v>
      </c>
      <c r="BW134" s="17">
        <f t="shared" si="29"/>
        <v>23133868.219999999</v>
      </c>
      <c r="BX134" s="17">
        <f t="shared" si="30"/>
        <v>1741894.11</v>
      </c>
      <c r="BY134" s="18">
        <v>3882</v>
      </c>
      <c r="BZ134" s="17">
        <v>1075430.46</v>
      </c>
      <c r="CA134" s="18">
        <v>65</v>
      </c>
      <c r="CB134" s="17">
        <v>27574.95</v>
      </c>
      <c r="CC134" s="18">
        <v>932</v>
      </c>
      <c r="CD134" s="17">
        <v>638888.69999999995</v>
      </c>
      <c r="CE134" s="18">
        <v>261</v>
      </c>
      <c r="CF134" s="17">
        <v>3447821.55</v>
      </c>
      <c r="CG134" s="18">
        <v>368</v>
      </c>
      <c r="CH134" s="17">
        <v>17197188</v>
      </c>
      <c r="CI134" s="18">
        <v>366</v>
      </c>
      <c r="CJ134" s="17">
        <v>17006922</v>
      </c>
      <c r="CK134" s="18">
        <v>2</v>
      </c>
      <c r="CL134" s="17">
        <v>190266</v>
      </c>
      <c r="CM134" s="18">
        <v>547</v>
      </c>
      <c r="CN134" s="17">
        <v>746964.56</v>
      </c>
      <c r="CO134" s="36"/>
    </row>
    <row r="135" spans="1:93" x14ac:dyDescent="0.25">
      <c r="A135" s="26"/>
      <c r="B135" s="50" t="s">
        <v>106</v>
      </c>
      <c r="C135" s="17">
        <f t="shared" si="21"/>
        <v>0</v>
      </c>
      <c r="D135" s="17">
        <f t="shared" si="22"/>
        <v>0</v>
      </c>
      <c r="E135" s="18">
        <f t="shared" si="37"/>
        <v>0</v>
      </c>
      <c r="F135" s="17">
        <f t="shared" si="37"/>
        <v>0</v>
      </c>
      <c r="G135" s="18">
        <f t="shared" si="36"/>
        <v>0</v>
      </c>
      <c r="H135" s="17">
        <f t="shared" si="36"/>
        <v>0</v>
      </c>
      <c r="I135" s="18">
        <f t="shared" si="36"/>
        <v>0</v>
      </c>
      <c r="J135" s="17">
        <f t="shared" si="36"/>
        <v>0</v>
      </c>
      <c r="K135" s="18">
        <f t="shared" si="36"/>
        <v>0</v>
      </c>
      <c r="L135" s="17">
        <f t="shared" si="36"/>
        <v>0</v>
      </c>
      <c r="M135" s="18">
        <f t="shared" si="36"/>
        <v>0</v>
      </c>
      <c r="N135" s="17">
        <f t="shared" si="36"/>
        <v>0</v>
      </c>
      <c r="O135" s="18">
        <f t="shared" si="36"/>
        <v>0</v>
      </c>
      <c r="P135" s="17">
        <f t="shared" si="33"/>
        <v>0</v>
      </c>
      <c r="Q135" s="18">
        <f t="shared" si="33"/>
        <v>0</v>
      </c>
      <c r="R135" s="17">
        <f t="shared" si="33"/>
        <v>0</v>
      </c>
      <c r="S135" s="18">
        <f t="shared" si="33"/>
        <v>0</v>
      </c>
      <c r="T135" s="17">
        <f t="shared" si="33"/>
        <v>0</v>
      </c>
      <c r="U135" s="17">
        <f t="shared" si="23"/>
        <v>0</v>
      </c>
      <c r="V135" s="17">
        <f t="shared" si="24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25"/>
        <v>0</v>
      </c>
      <c r="AN135" s="17">
        <f t="shared" si="26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27"/>
        <v>0</v>
      </c>
      <c r="BF135" s="17">
        <f t="shared" si="28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29"/>
        <v>0</v>
      </c>
      <c r="BX135" s="17">
        <f t="shared" si="30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6"/>
    </row>
    <row r="136" spans="1:93" x14ac:dyDescent="0.25">
      <c r="A136" s="26">
        <f>1+A134</f>
        <v>105</v>
      </c>
      <c r="B136" s="28" t="s">
        <v>107</v>
      </c>
      <c r="C136" s="17">
        <f t="shared" si="21"/>
        <v>812543.89</v>
      </c>
      <c r="D136" s="17">
        <f t="shared" si="22"/>
        <v>0</v>
      </c>
      <c r="E136" s="18">
        <f t="shared" si="37"/>
        <v>0</v>
      </c>
      <c r="F136" s="17">
        <f t="shared" si="37"/>
        <v>0</v>
      </c>
      <c r="G136" s="18">
        <f t="shared" si="36"/>
        <v>0</v>
      </c>
      <c r="H136" s="17">
        <f t="shared" si="36"/>
        <v>0</v>
      </c>
      <c r="I136" s="18">
        <f t="shared" si="36"/>
        <v>0</v>
      </c>
      <c r="J136" s="17">
        <f t="shared" si="36"/>
        <v>0</v>
      </c>
      <c r="K136" s="18">
        <f t="shared" si="36"/>
        <v>14</v>
      </c>
      <c r="L136" s="17">
        <f t="shared" si="36"/>
        <v>812543.89</v>
      </c>
      <c r="M136" s="18">
        <f t="shared" si="36"/>
        <v>0</v>
      </c>
      <c r="N136" s="17">
        <f t="shared" si="36"/>
        <v>0</v>
      </c>
      <c r="O136" s="18">
        <f t="shared" si="36"/>
        <v>0</v>
      </c>
      <c r="P136" s="17">
        <f t="shared" si="33"/>
        <v>0</v>
      </c>
      <c r="Q136" s="18">
        <f t="shared" si="33"/>
        <v>0</v>
      </c>
      <c r="R136" s="17">
        <f t="shared" si="33"/>
        <v>0</v>
      </c>
      <c r="S136" s="18">
        <f t="shared" si="33"/>
        <v>0</v>
      </c>
      <c r="T136" s="17">
        <f t="shared" si="33"/>
        <v>0</v>
      </c>
      <c r="U136" s="17">
        <f t="shared" si="23"/>
        <v>363283.4</v>
      </c>
      <c r="V136" s="17">
        <f t="shared" si="24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3</v>
      </c>
      <c r="AD136" s="17">
        <v>363283.4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25"/>
        <v>328166.02</v>
      </c>
      <c r="AN136" s="17">
        <f t="shared" si="26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10</v>
      </c>
      <c r="AV136" s="17">
        <v>328166.02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27"/>
        <v>121094.47</v>
      </c>
      <c r="BF136" s="17">
        <f t="shared" si="28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1</v>
      </c>
      <c r="BN136" s="17">
        <v>121094.47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29"/>
        <v>0</v>
      </c>
      <c r="BX136" s="17">
        <f t="shared" si="30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6"/>
    </row>
    <row r="137" spans="1:93" x14ac:dyDescent="0.25">
      <c r="A137" s="26"/>
      <c r="B137" s="50" t="s">
        <v>162</v>
      </c>
      <c r="C137" s="17">
        <f t="shared" si="21"/>
        <v>0</v>
      </c>
      <c r="D137" s="17">
        <f t="shared" si="22"/>
        <v>0</v>
      </c>
      <c r="E137" s="18">
        <f t="shared" si="37"/>
        <v>0</v>
      </c>
      <c r="F137" s="17">
        <f t="shared" si="37"/>
        <v>0</v>
      </c>
      <c r="G137" s="18">
        <f t="shared" si="36"/>
        <v>0</v>
      </c>
      <c r="H137" s="17">
        <f t="shared" si="36"/>
        <v>0</v>
      </c>
      <c r="I137" s="18">
        <f t="shared" si="36"/>
        <v>0</v>
      </c>
      <c r="J137" s="17">
        <f t="shared" si="36"/>
        <v>0</v>
      </c>
      <c r="K137" s="18">
        <f t="shared" si="36"/>
        <v>0</v>
      </c>
      <c r="L137" s="17">
        <f t="shared" si="36"/>
        <v>0</v>
      </c>
      <c r="M137" s="18">
        <f t="shared" si="36"/>
        <v>0</v>
      </c>
      <c r="N137" s="17">
        <f t="shared" si="36"/>
        <v>0</v>
      </c>
      <c r="O137" s="18">
        <f t="shared" si="36"/>
        <v>0</v>
      </c>
      <c r="P137" s="17">
        <f t="shared" si="33"/>
        <v>0</v>
      </c>
      <c r="Q137" s="18">
        <f t="shared" si="33"/>
        <v>0</v>
      </c>
      <c r="R137" s="17">
        <f t="shared" si="33"/>
        <v>0</v>
      </c>
      <c r="S137" s="18">
        <f t="shared" si="33"/>
        <v>0</v>
      </c>
      <c r="T137" s="17">
        <f t="shared" si="33"/>
        <v>0</v>
      </c>
      <c r="U137" s="17">
        <f t="shared" si="23"/>
        <v>0</v>
      </c>
      <c r="V137" s="17">
        <f t="shared" si="24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25"/>
        <v>0</v>
      </c>
      <c r="AN137" s="17">
        <f t="shared" si="26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27"/>
        <v>0</v>
      </c>
      <c r="BF137" s="17">
        <f t="shared" si="28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29"/>
        <v>0</v>
      </c>
      <c r="BX137" s="17">
        <f t="shared" si="30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6"/>
    </row>
    <row r="138" spans="1:93" x14ac:dyDescent="0.25">
      <c r="A138" s="26">
        <f>1+A136</f>
        <v>106</v>
      </c>
      <c r="B138" s="28" t="s">
        <v>108</v>
      </c>
      <c r="C138" s="17">
        <f t="shared" si="21"/>
        <v>1398217.15</v>
      </c>
      <c r="D138" s="17">
        <f t="shared" si="22"/>
        <v>0</v>
      </c>
      <c r="E138" s="18">
        <f t="shared" si="37"/>
        <v>0</v>
      </c>
      <c r="F138" s="17">
        <f t="shared" si="37"/>
        <v>0</v>
      </c>
      <c r="G138" s="18">
        <f t="shared" si="36"/>
        <v>0</v>
      </c>
      <c r="H138" s="17">
        <f t="shared" si="36"/>
        <v>0</v>
      </c>
      <c r="I138" s="18">
        <f t="shared" si="36"/>
        <v>0</v>
      </c>
      <c r="J138" s="17">
        <f t="shared" si="36"/>
        <v>0</v>
      </c>
      <c r="K138" s="18">
        <f t="shared" si="36"/>
        <v>17</v>
      </c>
      <c r="L138" s="17">
        <f t="shared" si="36"/>
        <v>1398217.15</v>
      </c>
      <c r="M138" s="18">
        <f t="shared" si="36"/>
        <v>0</v>
      </c>
      <c r="N138" s="17">
        <f t="shared" si="36"/>
        <v>0</v>
      </c>
      <c r="O138" s="18">
        <f t="shared" si="36"/>
        <v>0</v>
      </c>
      <c r="P138" s="17">
        <f t="shared" si="33"/>
        <v>0</v>
      </c>
      <c r="Q138" s="18">
        <f t="shared" si="33"/>
        <v>0</v>
      </c>
      <c r="R138" s="17">
        <f t="shared" si="33"/>
        <v>0</v>
      </c>
      <c r="S138" s="18">
        <f t="shared" si="33"/>
        <v>0</v>
      </c>
      <c r="T138" s="17">
        <f t="shared" si="33"/>
        <v>0</v>
      </c>
      <c r="U138" s="17">
        <f t="shared" si="23"/>
        <v>236134.22</v>
      </c>
      <c r="V138" s="17">
        <f t="shared" si="24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6</v>
      </c>
      <c r="AD138" s="17">
        <v>236134.22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25"/>
        <v>627269.35</v>
      </c>
      <c r="AN138" s="17">
        <f t="shared" si="26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7</v>
      </c>
      <c r="AV138" s="17">
        <v>627269.35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27"/>
        <v>193091.08</v>
      </c>
      <c r="BF138" s="17">
        <f t="shared" si="28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1</v>
      </c>
      <c r="BN138" s="17">
        <v>193091.08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29"/>
        <v>341722.5</v>
      </c>
      <c r="BX138" s="17">
        <f t="shared" si="30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3</v>
      </c>
      <c r="CF138" s="17">
        <v>341722.5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6"/>
    </row>
    <row r="139" spans="1:93" x14ac:dyDescent="0.25">
      <c r="A139" s="26">
        <f>1+A138</f>
        <v>107</v>
      </c>
      <c r="B139" s="28" t="s">
        <v>110</v>
      </c>
      <c r="C139" s="17">
        <f t="shared" ref="C139:C154" si="38">D139+L139+N139+T139</f>
        <v>0</v>
      </c>
      <c r="D139" s="17">
        <f t="shared" ref="D139:D154" si="39">F139+H139+J139</f>
        <v>0</v>
      </c>
      <c r="E139" s="18">
        <f t="shared" si="37"/>
        <v>0</v>
      </c>
      <c r="F139" s="17">
        <f t="shared" si="37"/>
        <v>0</v>
      </c>
      <c r="G139" s="18">
        <f t="shared" si="36"/>
        <v>0</v>
      </c>
      <c r="H139" s="17">
        <f t="shared" si="36"/>
        <v>0</v>
      </c>
      <c r="I139" s="18">
        <f t="shared" si="36"/>
        <v>0</v>
      </c>
      <c r="J139" s="17">
        <f t="shared" si="36"/>
        <v>0</v>
      </c>
      <c r="K139" s="18">
        <f t="shared" si="36"/>
        <v>0</v>
      </c>
      <c r="L139" s="17">
        <f t="shared" si="36"/>
        <v>0</v>
      </c>
      <c r="M139" s="18">
        <f t="shared" si="36"/>
        <v>0</v>
      </c>
      <c r="N139" s="17">
        <f t="shared" si="36"/>
        <v>0</v>
      </c>
      <c r="O139" s="18">
        <f t="shared" si="36"/>
        <v>0</v>
      </c>
      <c r="P139" s="17">
        <f t="shared" si="33"/>
        <v>0</v>
      </c>
      <c r="Q139" s="18">
        <f t="shared" si="33"/>
        <v>0</v>
      </c>
      <c r="R139" s="17">
        <f t="shared" si="33"/>
        <v>0</v>
      </c>
      <c r="S139" s="18">
        <f t="shared" si="33"/>
        <v>0</v>
      </c>
      <c r="T139" s="17">
        <f t="shared" si="33"/>
        <v>0</v>
      </c>
      <c r="U139" s="17">
        <f t="shared" ref="U139:U154" si="40">V139+AD139+AF139+AL139</f>
        <v>0</v>
      </c>
      <c r="V139" s="17">
        <f t="shared" ref="V139:V154" si="41">X139+Z139+AB139</f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25"/>
        <v>0</v>
      </c>
      <c r="AN139" s="17">
        <f t="shared" si="26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27"/>
        <v>0</v>
      </c>
      <c r="BF139" s="17">
        <f t="shared" si="28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29"/>
        <v>0</v>
      </c>
      <c r="BX139" s="17">
        <f t="shared" si="30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6"/>
    </row>
    <row r="140" spans="1:93" x14ac:dyDescent="0.25">
      <c r="A140" s="26">
        <f>1+A139</f>
        <v>108</v>
      </c>
      <c r="B140" s="28" t="s">
        <v>104</v>
      </c>
      <c r="C140" s="17">
        <f t="shared" si="38"/>
        <v>341722.5</v>
      </c>
      <c r="D140" s="17">
        <f t="shared" si="39"/>
        <v>0</v>
      </c>
      <c r="E140" s="18">
        <f t="shared" si="37"/>
        <v>0</v>
      </c>
      <c r="F140" s="17">
        <f t="shared" si="37"/>
        <v>0</v>
      </c>
      <c r="G140" s="18">
        <f t="shared" si="36"/>
        <v>0</v>
      </c>
      <c r="H140" s="17">
        <f t="shared" si="36"/>
        <v>0</v>
      </c>
      <c r="I140" s="18">
        <f t="shared" si="36"/>
        <v>0</v>
      </c>
      <c r="J140" s="17">
        <f t="shared" si="36"/>
        <v>0</v>
      </c>
      <c r="K140" s="18">
        <f t="shared" si="36"/>
        <v>3</v>
      </c>
      <c r="L140" s="17">
        <f t="shared" si="36"/>
        <v>341722.5</v>
      </c>
      <c r="M140" s="18">
        <f t="shared" si="36"/>
        <v>0</v>
      </c>
      <c r="N140" s="17">
        <f t="shared" si="36"/>
        <v>0</v>
      </c>
      <c r="O140" s="18">
        <f t="shared" si="36"/>
        <v>0</v>
      </c>
      <c r="P140" s="17">
        <f t="shared" si="33"/>
        <v>0</v>
      </c>
      <c r="Q140" s="18">
        <f t="shared" si="33"/>
        <v>0</v>
      </c>
      <c r="R140" s="17">
        <f t="shared" si="33"/>
        <v>0</v>
      </c>
      <c r="S140" s="18">
        <f t="shared" si="33"/>
        <v>0</v>
      </c>
      <c r="T140" s="17">
        <f t="shared" si="33"/>
        <v>0</v>
      </c>
      <c r="U140" s="17">
        <f t="shared" si="40"/>
        <v>0</v>
      </c>
      <c r="V140" s="17">
        <f t="shared" si="41"/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2">AN140+AV140+AX140+BD140</f>
        <v>0</v>
      </c>
      <c r="AN140" s="17">
        <f t="shared" ref="AN140:AN149" si="43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44">BF140+BN140+BP140+BV140</f>
        <v>227815</v>
      </c>
      <c r="BF140" s="17">
        <f t="shared" ref="BF140:BF149" si="45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2</v>
      </c>
      <c r="BN140" s="17">
        <v>227815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46">BX140+CF140+CH140+CN140</f>
        <v>113907.5</v>
      </c>
      <c r="BX140" s="17">
        <f t="shared" ref="BX140:BX149" si="47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1</v>
      </c>
      <c r="CF140" s="17">
        <v>113907.5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6"/>
    </row>
    <row r="141" spans="1:93" x14ac:dyDescent="0.25">
      <c r="A141" s="26">
        <f>1+A140</f>
        <v>109</v>
      </c>
      <c r="B141" s="28" t="s">
        <v>163</v>
      </c>
      <c r="C141" s="17">
        <f t="shared" si="38"/>
        <v>0</v>
      </c>
      <c r="D141" s="17">
        <f t="shared" si="39"/>
        <v>0</v>
      </c>
      <c r="E141" s="18">
        <f t="shared" si="37"/>
        <v>0</v>
      </c>
      <c r="F141" s="17">
        <f t="shared" si="37"/>
        <v>0</v>
      </c>
      <c r="G141" s="18">
        <f t="shared" si="36"/>
        <v>0</v>
      </c>
      <c r="H141" s="17">
        <f t="shared" si="36"/>
        <v>0</v>
      </c>
      <c r="I141" s="18">
        <f t="shared" si="36"/>
        <v>0</v>
      </c>
      <c r="J141" s="17">
        <f t="shared" si="36"/>
        <v>0</v>
      </c>
      <c r="K141" s="18">
        <f t="shared" si="36"/>
        <v>0</v>
      </c>
      <c r="L141" s="17">
        <f t="shared" si="36"/>
        <v>0</v>
      </c>
      <c r="M141" s="18">
        <f t="shared" si="36"/>
        <v>0</v>
      </c>
      <c r="N141" s="17">
        <f t="shared" si="36"/>
        <v>0</v>
      </c>
      <c r="O141" s="18">
        <f t="shared" si="36"/>
        <v>0</v>
      </c>
      <c r="P141" s="17">
        <f t="shared" si="33"/>
        <v>0</v>
      </c>
      <c r="Q141" s="18">
        <f t="shared" si="33"/>
        <v>0</v>
      </c>
      <c r="R141" s="17">
        <f t="shared" si="33"/>
        <v>0</v>
      </c>
      <c r="S141" s="18">
        <f t="shared" si="33"/>
        <v>0</v>
      </c>
      <c r="T141" s="17">
        <f t="shared" si="33"/>
        <v>0</v>
      </c>
      <c r="U141" s="17">
        <f t="shared" si="40"/>
        <v>0</v>
      </c>
      <c r="V141" s="17">
        <f t="shared" si="41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2"/>
        <v>0</v>
      </c>
      <c r="AN141" s="17">
        <f t="shared" si="43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44"/>
        <v>0</v>
      </c>
      <c r="BF141" s="17">
        <f t="shared" si="45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46"/>
        <v>0</v>
      </c>
      <c r="BX141" s="17">
        <f t="shared" si="47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6"/>
    </row>
    <row r="142" spans="1:93" x14ac:dyDescent="0.25">
      <c r="A142" s="26">
        <f>1+A141</f>
        <v>110</v>
      </c>
      <c r="B142" s="28" t="s">
        <v>144</v>
      </c>
      <c r="C142" s="17">
        <f t="shared" si="38"/>
        <v>2049548.01</v>
      </c>
      <c r="D142" s="17">
        <f t="shared" si="39"/>
        <v>0</v>
      </c>
      <c r="E142" s="18">
        <f t="shared" si="37"/>
        <v>0</v>
      </c>
      <c r="F142" s="17">
        <f t="shared" si="37"/>
        <v>0</v>
      </c>
      <c r="G142" s="18">
        <f t="shared" si="36"/>
        <v>0</v>
      </c>
      <c r="H142" s="17">
        <f t="shared" si="36"/>
        <v>0</v>
      </c>
      <c r="I142" s="18">
        <f t="shared" si="36"/>
        <v>0</v>
      </c>
      <c r="J142" s="17">
        <f t="shared" si="36"/>
        <v>0</v>
      </c>
      <c r="K142" s="18">
        <f t="shared" si="36"/>
        <v>17</v>
      </c>
      <c r="L142" s="17">
        <f t="shared" si="36"/>
        <v>2049548.01</v>
      </c>
      <c r="M142" s="18">
        <f t="shared" si="36"/>
        <v>0</v>
      </c>
      <c r="N142" s="17">
        <f t="shared" si="36"/>
        <v>0</v>
      </c>
      <c r="O142" s="18">
        <f t="shared" si="36"/>
        <v>0</v>
      </c>
      <c r="P142" s="17">
        <f t="shared" si="33"/>
        <v>0</v>
      </c>
      <c r="Q142" s="18">
        <f t="shared" si="33"/>
        <v>0</v>
      </c>
      <c r="R142" s="17">
        <f t="shared" si="33"/>
        <v>0</v>
      </c>
      <c r="S142" s="18">
        <f t="shared" si="33"/>
        <v>0</v>
      </c>
      <c r="T142" s="17">
        <f t="shared" si="33"/>
        <v>0</v>
      </c>
      <c r="U142" s="17">
        <f t="shared" si="40"/>
        <v>617581.79</v>
      </c>
      <c r="V142" s="17">
        <f t="shared" si="41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5</v>
      </c>
      <c r="AD142" s="17">
        <v>617581.79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2"/>
        <v>520706.22</v>
      </c>
      <c r="AN142" s="17">
        <f t="shared" si="43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4</v>
      </c>
      <c r="AV142" s="17">
        <v>520706.22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44"/>
        <v>683445</v>
      </c>
      <c r="BF142" s="17">
        <f t="shared" si="45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6</v>
      </c>
      <c r="BN142" s="17">
        <v>683445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46"/>
        <v>227815</v>
      </c>
      <c r="BX142" s="17">
        <f t="shared" si="47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2</v>
      </c>
      <c r="CF142" s="17">
        <v>227815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6"/>
    </row>
    <row r="143" spans="1:93" x14ac:dyDescent="0.25">
      <c r="A143" s="26"/>
      <c r="B143" s="50" t="s">
        <v>111</v>
      </c>
      <c r="C143" s="17">
        <f t="shared" si="38"/>
        <v>0</v>
      </c>
      <c r="D143" s="17">
        <f t="shared" si="39"/>
        <v>0</v>
      </c>
      <c r="E143" s="18">
        <f t="shared" si="37"/>
        <v>0</v>
      </c>
      <c r="F143" s="17">
        <f t="shared" si="37"/>
        <v>0</v>
      </c>
      <c r="G143" s="18">
        <f t="shared" si="36"/>
        <v>0</v>
      </c>
      <c r="H143" s="17">
        <f t="shared" si="36"/>
        <v>0</v>
      </c>
      <c r="I143" s="18">
        <f t="shared" si="36"/>
        <v>0</v>
      </c>
      <c r="J143" s="17">
        <f t="shared" si="36"/>
        <v>0</v>
      </c>
      <c r="K143" s="18">
        <f t="shared" si="36"/>
        <v>0</v>
      </c>
      <c r="L143" s="17">
        <f t="shared" si="36"/>
        <v>0</v>
      </c>
      <c r="M143" s="18">
        <f t="shared" si="36"/>
        <v>0</v>
      </c>
      <c r="N143" s="17">
        <f t="shared" si="36"/>
        <v>0</v>
      </c>
      <c r="O143" s="18">
        <f t="shared" si="36"/>
        <v>0</v>
      </c>
      <c r="P143" s="17">
        <f t="shared" si="33"/>
        <v>0</v>
      </c>
      <c r="Q143" s="18">
        <f t="shared" si="33"/>
        <v>0</v>
      </c>
      <c r="R143" s="17">
        <f t="shared" si="33"/>
        <v>0</v>
      </c>
      <c r="S143" s="18">
        <f t="shared" si="33"/>
        <v>0</v>
      </c>
      <c r="T143" s="17">
        <f t="shared" si="33"/>
        <v>0</v>
      </c>
      <c r="U143" s="17">
        <f t="shared" si="40"/>
        <v>0</v>
      </c>
      <c r="V143" s="17">
        <f t="shared" si="41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2"/>
        <v>0</v>
      </c>
      <c r="AN143" s="17">
        <f t="shared" si="43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44"/>
        <v>0</v>
      </c>
      <c r="BF143" s="17">
        <f t="shared" si="45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46"/>
        <v>0</v>
      </c>
      <c r="BX143" s="17">
        <f t="shared" si="47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6"/>
    </row>
    <row r="144" spans="1:93" ht="45" x14ac:dyDescent="0.25">
      <c r="A144" s="26">
        <f>1+A142</f>
        <v>111</v>
      </c>
      <c r="B144" s="28" t="s">
        <v>112</v>
      </c>
      <c r="C144" s="17">
        <f t="shared" si="38"/>
        <v>16336094.42</v>
      </c>
      <c r="D144" s="17">
        <f t="shared" si="39"/>
        <v>0</v>
      </c>
      <c r="E144" s="18">
        <f t="shared" si="37"/>
        <v>0</v>
      </c>
      <c r="F144" s="17">
        <f t="shared" si="37"/>
        <v>0</v>
      </c>
      <c r="G144" s="18">
        <f t="shared" si="36"/>
        <v>0</v>
      </c>
      <c r="H144" s="17">
        <f t="shared" si="36"/>
        <v>0</v>
      </c>
      <c r="I144" s="18">
        <f t="shared" si="36"/>
        <v>0</v>
      </c>
      <c r="J144" s="17">
        <f t="shared" si="36"/>
        <v>0</v>
      </c>
      <c r="K144" s="18">
        <f t="shared" si="36"/>
        <v>30</v>
      </c>
      <c r="L144" s="17">
        <f t="shared" si="36"/>
        <v>442440.01</v>
      </c>
      <c r="M144" s="18">
        <f t="shared" si="36"/>
        <v>362</v>
      </c>
      <c r="N144" s="17">
        <f t="shared" si="36"/>
        <v>15893654.41</v>
      </c>
      <c r="O144" s="18">
        <f t="shared" si="36"/>
        <v>361</v>
      </c>
      <c r="P144" s="17">
        <f t="shared" si="33"/>
        <v>15770312.41</v>
      </c>
      <c r="Q144" s="18">
        <f t="shared" si="33"/>
        <v>1</v>
      </c>
      <c r="R144" s="17">
        <f t="shared" si="33"/>
        <v>123342</v>
      </c>
      <c r="S144" s="18">
        <f t="shared" si="33"/>
        <v>0</v>
      </c>
      <c r="T144" s="17">
        <f t="shared" si="33"/>
        <v>0</v>
      </c>
      <c r="U144" s="17">
        <f t="shared" si="40"/>
        <v>798438.06</v>
      </c>
      <c r="V144" s="17">
        <f t="shared" si="41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15</v>
      </c>
      <c r="AF144" s="17">
        <v>798438.06</v>
      </c>
      <c r="AG144" s="18">
        <v>15</v>
      </c>
      <c r="AH144" s="17">
        <v>798438.06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2"/>
        <v>4380675.43</v>
      </c>
      <c r="AN144" s="17">
        <f t="shared" si="43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88</v>
      </c>
      <c r="AX144" s="17">
        <v>4380675.43</v>
      </c>
      <c r="AY144" s="18">
        <v>88</v>
      </c>
      <c r="AZ144" s="17">
        <v>4380675.43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44"/>
        <v>5162152.29</v>
      </c>
      <c r="BF144" s="17">
        <f t="shared" si="45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125</v>
      </c>
      <c r="BP144" s="17">
        <v>5162152.29</v>
      </c>
      <c r="BQ144" s="18">
        <v>125</v>
      </c>
      <c r="BR144" s="17">
        <v>5162152.29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46"/>
        <v>5994828.6399999997</v>
      </c>
      <c r="BX144" s="17">
        <f t="shared" si="47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30</v>
      </c>
      <c r="CF144" s="17">
        <v>442440.01</v>
      </c>
      <c r="CG144" s="18">
        <v>134</v>
      </c>
      <c r="CH144" s="17">
        <v>5552388.6299999999</v>
      </c>
      <c r="CI144" s="18">
        <v>133</v>
      </c>
      <c r="CJ144" s="17">
        <v>5429046.6299999999</v>
      </c>
      <c r="CK144" s="18">
        <v>1</v>
      </c>
      <c r="CL144" s="17">
        <v>123342</v>
      </c>
      <c r="CM144" s="18">
        <v>0</v>
      </c>
      <c r="CN144" s="17">
        <v>0</v>
      </c>
      <c r="CO144" s="36"/>
    </row>
    <row r="145" spans="1:93" x14ac:dyDescent="0.25">
      <c r="A145" s="26"/>
      <c r="B145" s="50" t="s">
        <v>164</v>
      </c>
      <c r="C145" s="17">
        <f t="shared" si="38"/>
        <v>0</v>
      </c>
      <c r="D145" s="17">
        <f t="shared" si="39"/>
        <v>0</v>
      </c>
      <c r="E145" s="18">
        <f t="shared" si="37"/>
        <v>0</v>
      </c>
      <c r="F145" s="17">
        <f t="shared" si="37"/>
        <v>0</v>
      </c>
      <c r="G145" s="18">
        <f t="shared" si="36"/>
        <v>0</v>
      </c>
      <c r="H145" s="17">
        <f t="shared" si="36"/>
        <v>0</v>
      </c>
      <c r="I145" s="18">
        <f t="shared" si="36"/>
        <v>0</v>
      </c>
      <c r="J145" s="17">
        <f t="shared" si="36"/>
        <v>0</v>
      </c>
      <c r="K145" s="18">
        <f t="shared" si="36"/>
        <v>0</v>
      </c>
      <c r="L145" s="17">
        <f t="shared" si="36"/>
        <v>0</v>
      </c>
      <c r="M145" s="18">
        <f t="shared" si="36"/>
        <v>0</v>
      </c>
      <c r="N145" s="17">
        <f t="shared" si="36"/>
        <v>0</v>
      </c>
      <c r="O145" s="18">
        <f t="shared" si="36"/>
        <v>0</v>
      </c>
      <c r="P145" s="17">
        <f t="shared" si="33"/>
        <v>0</v>
      </c>
      <c r="Q145" s="18">
        <f t="shared" ref="Q145:T154" si="48">AI145+BA145+BS145+CK145</f>
        <v>0</v>
      </c>
      <c r="R145" s="17">
        <f t="shared" si="48"/>
        <v>0</v>
      </c>
      <c r="S145" s="18">
        <f t="shared" si="48"/>
        <v>0</v>
      </c>
      <c r="T145" s="17">
        <f t="shared" si="48"/>
        <v>0</v>
      </c>
      <c r="U145" s="17">
        <f t="shared" si="40"/>
        <v>0</v>
      </c>
      <c r="V145" s="17">
        <f t="shared" si="41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2"/>
        <v>0</v>
      </c>
      <c r="AN145" s="17">
        <f t="shared" si="43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44"/>
        <v>0</v>
      </c>
      <c r="BF145" s="17">
        <f t="shared" si="45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46"/>
        <v>0</v>
      </c>
      <c r="BX145" s="17">
        <f t="shared" si="47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6"/>
    </row>
    <row r="146" spans="1:93" x14ac:dyDescent="0.25">
      <c r="A146" s="26">
        <f>1+A144</f>
        <v>112</v>
      </c>
      <c r="B146" s="28" t="s">
        <v>165</v>
      </c>
      <c r="C146" s="17">
        <f t="shared" si="38"/>
        <v>127702.44</v>
      </c>
      <c r="D146" s="17">
        <f t="shared" si="39"/>
        <v>127702.44</v>
      </c>
      <c r="E146" s="18">
        <f t="shared" si="37"/>
        <v>0</v>
      </c>
      <c r="F146" s="17">
        <f t="shared" si="37"/>
        <v>0</v>
      </c>
      <c r="G146" s="18">
        <f t="shared" si="36"/>
        <v>0</v>
      </c>
      <c r="H146" s="17">
        <f t="shared" si="36"/>
        <v>0</v>
      </c>
      <c r="I146" s="18">
        <f t="shared" si="36"/>
        <v>159</v>
      </c>
      <c r="J146" s="17">
        <f t="shared" ref="J146:P154" si="49">AB146+AT146+BL146+CD146</f>
        <v>127702.44</v>
      </c>
      <c r="K146" s="18">
        <f t="shared" si="49"/>
        <v>0</v>
      </c>
      <c r="L146" s="17">
        <f t="shared" si="49"/>
        <v>0</v>
      </c>
      <c r="M146" s="18">
        <f t="shared" si="49"/>
        <v>0</v>
      </c>
      <c r="N146" s="17">
        <f t="shared" si="49"/>
        <v>0</v>
      </c>
      <c r="O146" s="18">
        <f t="shared" si="49"/>
        <v>0</v>
      </c>
      <c r="P146" s="17">
        <f t="shared" si="49"/>
        <v>0</v>
      </c>
      <c r="Q146" s="18">
        <f t="shared" si="48"/>
        <v>0</v>
      </c>
      <c r="R146" s="17">
        <f t="shared" si="48"/>
        <v>0</v>
      </c>
      <c r="S146" s="18">
        <f t="shared" si="48"/>
        <v>0</v>
      </c>
      <c r="T146" s="17">
        <f t="shared" si="48"/>
        <v>0</v>
      </c>
      <c r="U146" s="17">
        <f t="shared" si="40"/>
        <v>0</v>
      </c>
      <c r="V146" s="17">
        <f t="shared" si="41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2"/>
        <v>0</v>
      </c>
      <c r="AN146" s="17">
        <f t="shared" si="43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44"/>
        <v>64252.800000000003</v>
      </c>
      <c r="BF146" s="17">
        <f t="shared" si="45"/>
        <v>64252.800000000003</v>
      </c>
      <c r="BG146" s="18">
        <v>0</v>
      </c>
      <c r="BH146" s="17">
        <v>0</v>
      </c>
      <c r="BI146" s="18">
        <v>0</v>
      </c>
      <c r="BJ146" s="17">
        <v>0</v>
      </c>
      <c r="BK146" s="18">
        <v>80</v>
      </c>
      <c r="BL146" s="17">
        <v>64252.800000000003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46"/>
        <v>63449.64</v>
      </c>
      <c r="BX146" s="17">
        <f t="shared" si="47"/>
        <v>63449.64</v>
      </c>
      <c r="BY146" s="18">
        <v>0</v>
      </c>
      <c r="BZ146" s="17">
        <v>0</v>
      </c>
      <c r="CA146" s="18">
        <v>0</v>
      </c>
      <c r="CB146" s="17">
        <v>0</v>
      </c>
      <c r="CC146" s="18">
        <v>79</v>
      </c>
      <c r="CD146" s="17">
        <v>63449.64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6"/>
    </row>
    <row r="147" spans="1:93" ht="28.5" x14ac:dyDescent="0.25">
      <c r="A147" s="29"/>
      <c r="B147" s="50" t="s">
        <v>166</v>
      </c>
      <c r="C147" s="17">
        <f t="shared" si="38"/>
        <v>0</v>
      </c>
      <c r="D147" s="17">
        <f t="shared" si="39"/>
        <v>0</v>
      </c>
      <c r="E147" s="18">
        <f t="shared" si="37"/>
        <v>0</v>
      </c>
      <c r="F147" s="17">
        <f t="shared" si="37"/>
        <v>0</v>
      </c>
      <c r="G147" s="18">
        <f t="shared" si="37"/>
        <v>0</v>
      </c>
      <c r="H147" s="17">
        <f t="shared" si="37"/>
        <v>0</v>
      </c>
      <c r="I147" s="18">
        <f t="shared" si="37"/>
        <v>0</v>
      </c>
      <c r="J147" s="17">
        <f t="shared" si="49"/>
        <v>0</v>
      </c>
      <c r="K147" s="18">
        <f t="shared" si="49"/>
        <v>0</v>
      </c>
      <c r="L147" s="17">
        <f t="shared" si="49"/>
        <v>0</v>
      </c>
      <c r="M147" s="18">
        <f t="shared" si="49"/>
        <v>0</v>
      </c>
      <c r="N147" s="17">
        <f t="shared" si="49"/>
        <v>0</v>
      </c>
      <c r="O147" s="18">
        <f t="shared" si="49"/>
        <v>0</v>
      </c>
      <c r="P147" s="17">
        <f t="shared" si="49"/>
        <v>0</v>
      </c>
      <c r="Q147" s="18">
        <f t="shared" si="48"/>
        <v>0</v>
      </c>
      <c r="R147" s="17">
        <f t="shared" si="48"/>
        <v>0</v>
      </c>
      <c r="S147" s="18">
        <f t="shared" si="48"/>
        <v>0</v>
      </c>
      <c r="T147" s="17">
        <f t="shared" si="48"/>
        <v>0</v>
      </c>
      <c r="U147" s="17">
        <f t="shared" si="40"/>
        <v>0</v>
      </c>
      <c r="V147" s="17">
        <f t="shared" si="41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2"/>
        <v>0</v>
      </c>
      <c r="AN147" s="17">
        <f t="shared" si="43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44"/>
        <v>0</v>
      </c>
      <c r="BF147" s="17">
        <f t="shared" si="45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46"/>
        <v>0</v>
      </c>
      <c r="BX147" s="17">
        <f t="shared" si="47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6"/>
    </row>
    <row r="148" spans="1:93" s="19" customFormat="1" x14ac:dyDescent="0.2">
      <c r="A148" s="26">
        <f>1+A146</f>
        <v>113</v>
      </c>
      <c r="B148" s="28" t="s">
        <v>167</v>
      </c>
      <c r="C148" s="17">
        <f t="shared" si="38"/>
        <v>23997800.420000002</v>
      </c>
      <c r="D148" s="17">
        <f t="shared" si="39"/>
        <v>194927.7</v>
      </c>
      <c r="E148" s="18">
        <f t="shared" si="37"/>
        <v>0</v>
      </c>
      <c r="F148" s="17">
        <f t="shared" si="37"/>
        <v>0</v>
      </c>
      <c r="G148" s="18">
        <f t="shared" si="37"/>
        <v>0</v>
      </c>
      <c r="H148" s="17">
        <f t="shared" si="37"/>
        <v>0</v>
      </c>
      <c r="I148" s="18">
        <f t="shared" si="37"/>
        <v>330</v>
      </c>
      <c r="J148" s="17">
        <f t="shared" si="49"/>
        <v>194927.7</v>
      </c>
      <c r="K148" s="18">
        <f t="shared" si="49"/>
        <v>228</v>
      </c>
      <c r="L148" s="17">
        <f t="shared" si="49"/>
        <v>23802872.719999999</v>
      </c>
      <c r="M148" s="18">
        <f t="shared" si="49"/>
        <v>0</v>
      </c>
      <c r="N148" s="17">
        <f t="shared" si="49"/>
        <v>0</v>
      </c>
      <c r="O148" s="18">
        <f t="shared" si="49"/>
        <v>0</v>
      </c>
      <c r="P148" s="17">
        <f t="shared" si="49"/>
        <v>0</v>
      </c>
      <c r="Q148" s="18">
        <f t="shared" si="48"/>
        <v>0</v>
      </c>
      <c r="R148" s="17">
        <f t="shared" si="48"/>
        <v>0</v>
      </c>
      <c r="S148" s="18">
        <f t="shared" si="48"/>
        <v>0</v>
      </c>
      <c r="T148" s="17">
        <f t="shared" si="48"/>
        <v>0</v>
      </c>
      <c r="U148" s="17">
        <f t="shared" si="40"/>
        <v>0</v>
      </c>
      <c r="V148" s="17">
        <f t="shared" si="41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2"/>
        <v>11163551.98</v>
      </c>
      <c r="AN148" s="17">
        <f t="shared" si="43"/>
        <v>64975.9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64975.9</v>
      </c>
      <c r="AU148" s="18">
        <v>109</v>
      </c>
      <c r="AV148" s="17">
        <v>11098576.08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44"/>
        <v>3019860.35</v>
      </c>
      <c r="BF148" s="17">
        <f t="shared" si="45"/>
        <v>64975.9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64975.9</v>
      </c>
      <c r="BM148" s="18">
        <v>30</v>
      </c>
      <c r="BN148" s="17">
        <v>2954884.45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46"/>
        <v>9814388.0899999999</v>
      </c>
      <c r="BX148" s="17">
        <f t="shared" si="47"/>
        <v>64975.9</v>
      </c>
      <c r="BY148" s="18">
        <v>0</v>
      </c>
      <c r="BZ148" s="17">
        <v>0</v>
      </c>
      <c r="CA148" s="18">
        <v>0</v>
      </c>
      <c r="CB148" s="17">
        <v>0</v>
      </c>
      <c r="CC148" s="18">
        <v>110</v>
      </c>
      <c r="CD148" s="17">
        <v>64975.9</v>
      </c>
      <c r="CE148" s="18">
        <v>89</v>
      </c>
      <c r="CF148" s="17">
        <v>9749412.1899999995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6"/>
    </row>
    <row r="149" spans="1:93" x14ac:dyDescent="0.25">
      <c r="A149" s="26">
        <v>114</v>
      </c>
      <c r="B149" s="28" t="s">
        <v>168</v>
      </c>
      <c r="C149" s="17">
        <f t="shared" si="38"/>
        <v>212321.54</v>
      </c>
      <c r="D149" s="17">
        <f t="shared" si="39"/>
        <v>212321.54</v>
      </c>
      <c r="E149" s="18">
        <f t="shared" si="37"/>
        <v>0</v>
      </c>
      <c r="F149" s="17">
        <f t="shared" si="37"/>
        <v>0</v>
      </c>
      <c r="G149" s="18">
        <f t="shared" si="37"/>
        <v>0</v>
      </c>
      <c r="H149" s="17">
        <f t="shared" si="37"/>
        <v>0</v>
      </c>
      <c r="I149" s="18">
        <f t="shared" si="37"/>
        <v>0</v>
      </c>
      <c r="J149" s="17">
        <f t="shared" si="49"/>
        <v>212321.54</v>
      </c>
      <c r="K149" s="18">
        <f t="shared" si="49"/>
        <v>0</v>
      </c>
      <c r="L149" s="17">
        <f t="shared" si="49"/>
        <v>0</v>
      </c>
      <c r="M149" s="18">
        <f t="shared" si="49"/>
        <v>0</v>
      </c>
      <c r="N149" s="17">
        <f t="shared" si="49"/>
        <v>0</v>
      </c>
      <c r="O149" s="18">
        <f t="shared" si="49"/>
        <v>0</v>
      </c>
      <c r="P149" s="17">
        <f t="shared" si="49"/>
        <v>0</v>
      </c>
      <c r="Q149" s="18">
        <f t="shared" si="48"/>
        <v>0</v>
      </c>
      <c r="R149" s="17">
        <f t="shared" si="48"/>
        <v>0</v>
      </c>
      <c r="S149" s="18">
        <f t="shared" si="48"/>
        <v>0</v>
      </c>
      <c r="T149" s="17">
        <f t="shared" si="48"/>
        <v>0</v>
      </c>
      <c r="U149" s="17">
        <f t="shared" si="40"/>
        <v>0</v>
      </c>
      <c r="V149" s="17">
        <f t="shared" si="41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2"/>
        <v>212321.54</v>
      </c>
      <c r="AN149" s="17">
        <f t="shared" si="43"/>
        <v>212321.54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212321.54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44"/>
        <v>0</v>
      </c>
      <c r="BF149" s="17">
        <f t="shared" si="45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46"/>
        <v>0</v>
      </c>
      <c r="BX149" s="17">
        <f t="shared" si="47"/>
        <v>0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6"/>
    </row>
    <row r="150" spans="1:93" s="19" customFormat="1" ht="14.25" x14ac:dyDescent="0.2">
      <c r="A150" s="29"/>
      <c r="B150" s="50" t="s">
        <v>169</v>
      </c>
      <c r="C150" s="46">
        <f t="shared" ref="C150:V150" si="50">SUM(C10:C149)</f>
        <v>8684378031.3299999</v>
      </c>
      <c r="D150" s="46">
        <f t="shared" si="50"/>
        <v>3096066800.3800001</v>
      </c>
      <c r="E150" s="47">
        <f t="shared" si="50"/>
        <v>2312471</v>
      </c>
      <c r="F150" s="46">
        <f t="shared" si="50"/>
        <v>926755562.36000001</v>
      </c>
      <c r="G150" s="47">
        <f t="shared" si="50"/>
        <v>464793</v>
      </c>
      <c r="H150" s="46">
        <f t="shared" si="50"/>
        <v>212113932.66</v>
      </c>
      <c r="I150" s="47">
        <f t="shared" si="50"/>
        <v>1455584</v>
      </c>
      <c r="J150" s="46">
        <f t="shared" si="50"/>
        <v>1957197305.3599999</v>
      </c>
      <c r="K150" s="47">
        <f t="shared" si="50"/>
        <v>48929</v>
      </c>
      <c r="L150" s="46">
        <f t="shared" si="50"/>
        <v>802853963.41999996</v>
      </c>
      <c r="M150" s="47">
        <f t="shared" si="50"/>
        <v>133435</v>
      </c>
      <c r="N150" s="46">
        <f t="shared" si="50"/>
        <v>4275148578.8400002</v>
      </c>
      <c r="O150" s="47">
        <f t="shared" si="50"/>
        <v>2694</v>
      </c>
      <c r="P150" s="46">
        <f t="shared" si="50"/>
        <v>108851663.64</v>
      </c>
      <c r="Q150" s="47">
        <f t="shared" si="50"/>
        <v>3949</v>
      </c>
      <c r="R150" s="46">
        <f t="shared" si="50"/>
        <v>650597132.74000001</v>
      </c>
      <c r="S150" s="47">
        <f t="shared" si="50"/>
        <v>253535</v>
      </c>
      <c r="T150" s="46">
        <f t="shared" si="50"/>
        <v>510308688.69</v>
      </c>
      <c r="U150" s="46">
        <f t="shared" si="50"/>
        <v>2181247037.71</v>
      </c>
      <c r="V150" s="46">
        <f t="shared" si="50"/>
        <v>793127802.13</v>
      </c>
      <c r="W150" s="47">
        <f>SUM(W10:W149)</f>
        <v>582807</v>
      </c>
      <c r="X150" s="46">
        <f t="shared" ref="X150:CI150" si="51">SUM(X10:X149)</f>
        <v>247693224.30000001</v>
      </c>
      <c r="Y150" s="47">
        <f t="shared" si="51"/>
        <v>116876</v>
      </c>
      <c r="Z150" s="46">
        <f t="shared" si="51"/>
        <v>54724749.390000001</v>
      </c>
      <c r="AA150" s="47">
        <f t="shared" si="51"/>
        <v>357649</v>
      </c>
      <c r="AB150" s="46">
        <f t="shared" si="51"/>
        <v>490709828.44</v>
      </c>
      <c r="AC150" s="47">
        <f t="shared" si="51"/>
        <v>11900</v>
      </c>
      <c r="AD150" s="46">
        <f t="shared" si="51"/>
        <v>186313430.22</v>
      </c>
      <c r="AE150" s="47">
        <f t="shared" si="51"/>
        <v>35880</v>
      </c>
      <c r="AF150" s="46">
        <f t="shared" si="51"/>
        <v>1073330187.99</v>
      </c>
      <c r="AG150" s="47">
        <f t="shared" si="51"/>
        <v>595</v>
      </c>
      <c r="AH150" s="46">
        <f t="shared" si="51"/>
        <v>23982392.629999999</v>
      </c>
      <c r="AI150" s="47">
        <f t="shared" si="51"/>
        <v>1060</v>
      </c>
      <c r="AJ150" s="46">
        <f t="shared" si="51"/>
        <v>173040882.03999999</v>
      </c>
      <c r="AK150" s="47">
        <f t="shared" si="51"/>
        <v>62729</v>
      </c>
      <c r="AL150" s="46">
        <f t="shared" si="51"/>
        <v>128475617.37</v>
      </c>
      <c r="AM150" s="46">
        <f t="shared" si="51"/>
        <v>2214249062.23</v>
      </c>
      <c r="AN150" s="46">
        <f t="shared" si="51"/>
        <v>719464746.78999996</v>
      </c>
      <c r="AO150" s="47">
        <f t="shared" si="51"/>
        <v>525201</v>
      </c>
      <c r="AP150" s="46">
        <f t="shared" si="51"/>
        <v>179658687.03</v>
      </c>
      <c r="AQ150" s="47">
        <f t="shared" si="51"/>
        <v>108875</v>
      </c>
      <c r="AR150" s="46">
        <f t="shared" si="51"/>
        <v>48722606.670000002</v>
      </c>
      <c r="AS150" s="47">
        <f t="shared" si="51"/>
        <v>310554</v>
      </c>
      <c r="AT150" s="46">
        <f t="shared" si="51"/>
        <v>491083453.08999997</v>
      </c>
      <c r="AU150" s="47">
        <f t="shared" si="51"/>
        <v>11919</v>
      </c>
      <c r="AV150" s="46">
        <f t="shared" si="51"/>
        <v>198315849.94999999</v>
      </c>
      <c r="AW150" s="47">
        <f t="shared" si="51"/>
        <v>34571</v>
      </c>
      <c r="AX150" s="46">
        <f t="shared" si="51"/>
        <v>1171653934.24</v>
      </c>
      <c r="AY150" s="47">
        <f t="shared" si="51"/>
        <v>709</v>
      </c>
      <c r="AZ150" s="46">
        <f t="shared" si="51"/>
        <v>30137651.859999999</v>
      </c>
      <c r="BA150" s="47">
        <f t="shared" si="51"/>
        <v>987</v>
      </c>
      <c r="BB150" s="46">
        <f t="shared" si="51"/>
        <v>163026633.65000001</v>
      </c>
      <c r="BC150" s="47">
        <f t="shared" si="51"/>
        <v>60163</v>
      </c>
      <c r="BD150" s="46">
        <f t="shared" si="51"/>
        <v>124814531.25</v>
      </c>
      <c r="BE150" s="46">
        <f t="shared" si="51"/>
        <v>2170852598.4299998</v>
      </c>
      <c r="BF150" s="46">
        <f t="shared" si="51"/>
        <v>776348384.44000006</v>
      </c>
      <c r="BG150" s="47">
        <f t="shared" si="51"/>
        <v>539742</v>
      </c>
      <c r="BH150" s="46">
        <f t="shared" si="51"/>
        <v>253840326.62</v>
      </c>
      <c r="BI150" s="47">
        <f t="shared" si="51"/>
        <v>103625</v>
      </c>
      <c r="BJ150" s="46">
        <f t="shared" si="51"/>
        <v>46810409.130000003</v>
      </c>
      <c r="BK150" s="47">
        <f t="shared" si="51"/>
        <v>333302</v>
      </c>
      <c r="BL150" s="46">
        <f t="shared" si="51"/>
        <v>475697648.69</v>
      </c>
      <c r="BM150" s="47">
        <f t="shared" si="51"/>
        <v>11989</v>
      </c>
      <c r="BN150" s="46">
        <f t="shared" si="51"/>
        <v>172244762.66</v>
      </c>
      <c r="BO150" s="47">
        <f t="shared" si="51"/>
        <v>32909</v>
      </c>
      <c r="BP150" s="46">
        <f t="shared" si="51"/>
        <v>1093978054.29</v>
      </c>
      <c r="BQ150" s="47">
        <f t="shared" si="51"/>
        <v>701</v>
      </c>
      <c r="BR150" s="46">
        <f t="shared" si="51"/>
        <v>27664692.100000001</v>
      </c>
      <c r="BS150" s="47">
        <f t="shared" si="51"/>
        <v>1127</v>
      </c>
      <c r="BT150" s="46">
        <f t="shared" si="51"/>
        <v>188638523.53</v>
      </c>
      <c r="BU150" s="47">
        <f t="shared" si="51"/>
        <v>56455</v>
      </c>
      <c r="BV150" s="46">
        <f t="shared" si="51"/>
        <v>128281397.04000001</v>
      </c>
      <c r="BW150" s="46">
        <f t="shared" si="51"/>
        <v>2118029332.96</v>
      </c>
      <c r="BX150" s="46">
        <f t="shared" si="51"/>
        <v>807125867.01999998</v>
      </c>
      <c r="BY150" s="47">
        <f t="shared" si="51"/>
        <v>664721</v>
      </c>
      <c r="BZ150" s="46">
        <f t="shared" si="51"/>
        <v>245563324.41</v>
      </c>
      <c r="CA150" s="47">
        <f t="shared" si="51"/>
        <v>135417</v>
      </c>
      <c r="CB150" s="46">
        <f t="shared" si="51"/>
        <v>61856167.469999999</v>
      </c>
      <c r="CC150" s="47">
        <f t="shared" si="51"/>
        <v>454079</v>
      </c>
      <c r="CD150" s="46">
        <f t="shared" si="51"/>
        <v>499706375.13999999</v>
      </c>
      <c r="CE150" s="47">
        <f t="shared" si="51"/>
        <v>13121</v>
      </c>
      <c r="CF150" s="46">
        <f t="shared" si="51"/>
        <v>245979920.59</v>
      </c>
      <c r="CG150" s="47">
        <f t="shared" si="51"/>
        <v>30075</v>
      </c>
      <c r="CH150" s="46">
        <f t="shared" si="51"/>
        <v>936186402.32000005</v>
      </c>
      <c r="CI150" s="47">
        <f t="shared" si="51"/>
        <v>689</v>
      </c>
      <c r="CJ150" s="46">
        <f t="shared" ref="CJ150:CN150" si="52">SUM(CJ10:CJ149)</f>
        <v>27066927.050000001</v>
      </c>
      <c r="CK150" s="47">
        <f t="shared" si="52"/>
        <v>775</v>
      </c>
      <c r="CL150" s="46">
        <f t="shared" si="52"/>
        <v>125891093.52</v>
      </c>
      <c r="CM150" s="47">
        <f t="shared" si="52"/>
        <v>74188</v>
      </c>
      <c r="CN150" s="46">
        <f t="shared" si="52"/>
        <v>128737143.03</v>
      </c>
      <c r="CO150" s="51"/>
    </row>
    <row r="151" spans="1:93" x14ac:dyDescent="0.25"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</row>
    <row r="152" spans="1:93" x14ac:dyDescent="0.25">
      <c r="B152" s="77" t="s">
        <v>173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"/>
    </row>
    <row r="153" spans="1:93" x14ac:dyDescent="0.25"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9"/>
      <c r="O153" s="79"/>
      <c r="P153" s="78"/>
      <c r="Q153" s="78"/>
      <c r="R153" s="78"/>
      <c r="S153" s="78"/>
      <c r="T153" s="7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"/>
    </row>
    <row r="154" spans="1:93" x14ac:dyDescent="0.25">
      <c r="B154" s="77" t="s">
        <v>174</v>
      </c>
      <c r="C154" s="79">
        <f>C150-U150-AM150-BE150-BW150</f>
        <v>0</v>
      </c>
      <c r="D154" s="79">
        <f t="shared" ref="D154:T154" si="53">D150-V150-AN150-BF150-BX150</f>
        <v>0</v>
      </c>
      <c r="E154" s="79">
        <f t="shared" si="53"/>
        <v>0</v>
      </c>
      <c r="F154" s="79">
        <f t="shared" si="53"/>
        <v>0</v>
      </c>
      <c r="G154" s="79">
        <f t="shared" si="53"/>
        <v>0</v>
      </c>
      <c r="H154" s="79">
        <f t="shared" si="53"/>
        <v>0</v>
      </c>
      <c r="I154" s="79">
        <f t="shared" si="53"/>
        <v>0</v>
      </c>
      <c r="J154" s="79">
        <f t="shared" si="53"/>
        <v>0</v>
      </c>
      <c r="K154" s="79">
        <f t="shared" si="53"/>
        <v>0</v>
      </c>
      <c r="L154" s="79">
        <f t="shared" si="53"/>
        <v>0</v>
      </c>
      <c r="M154" s="79">
        <f t="shared" si="53"/>
        <v>0</v>
      </c>
      <c r="N154" s="79">
        <f t="shared" si="53"/>
        <v>0</v>
      </c>
      <c r="O154" s="79">
        <f t="shared" si="53"/>
        <v>0</v>
      </c>
      <c r="P154" s="79">
        <f t="shared" si="53"/>
        <v>0</v>
      </c>
      <c r="Q154" s="79">
        <f t="shared" si="53"/>
        <v>0</v>
      </c>
      <c r="R154" s="79">
        <f t="shared" si="53"/>
        <v>0</v>
      </c>
      <c r="S154" s="79">
        <f t="shared" si="53"/>
        <v>0</v>
      </c>
      <c r="T154" s="79">
        <f t="shared" si="53"/>
        <v>0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"/>
    </row>
  </sheetData>
  <customSheetViews>
    <customSheetView guid="{40AA6847-ADDF-4C74-8B3E-D1CCBEEB7235}" scale="60" showPageBreaks="1" zeroValues="0" view="pageBreakPreview">
      <pane xSplit="2" ySplit="9" topLeftCell="C79" activePane="bottomRight" state="frozen"/>
      <selection pane="bottomRight" activeCell="V98" sqref="V98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1"/>
    </customSheetView>
    <customSheetView guid="{2AE181D0-EBE1-4976-8A10-E11977F7D69E}" scale="60" showPageBreaks="1" zeroValues="0" fitToPage="1" view="pageBreakPreview">
      <pane xSplit="2" ySplit="9" topLeftCell="C10" activePane="bottomRight" state="frozen"/>
      <selection pane="bottomRight" activeCell="Q2" sqref="Q2"/>
      <pageMargins left="0.39370078740157483" right="0.39370078740157483" top="0.59055118110236227" bottom="0.39370078740157483" header="0.31496062992125984" footer="0.31496062992125984"/>
      <pageSetup paperSize="8" scale="58" fitToHeight="3" orientation="landscape" r:id="rId2"/>
    </customSheetView>
    <customSheetView guid="{A438F315-6496-4240-8882-7C29E0FE4492}" scale="60" showPageBreaks="1" view="pageBreakPreview">
      <pane xSplit="2" ySplit="9" topLeftCell="BN45" activePane="bottomRight" state="frozen"/>
      <selection pane="bottomRight" activeCell="CD45" sqref="CD45:CD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3"/>
    </customSheetView>
    <customSheetView guid="{EDC71DCB-7AA5-4C5F-98A0-59C6796EDD33}" scale="90" showPageBreaks="1" view="pageBreakPreview">
      <pane xSplit="2" ySplit="9" topLeftCell="BX145" activePane="bottomRight" state="frozen"/>
      <selection pane="bottomRight" activeCell="CF73" sqref="CF73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4"/>
    </customSheetView>
    <customSheetView guid="{6ACAC417-79FB-499C-A411-B589206B17E5}" scale="90" showPageBreaks="1" view="pageBreakPreview">
      <pane xSplit="2" ySplit="9" topLeftCell="AA138" activePane="bottomRight" state="frozen"/>
      <selection pane="bottomRight" activeCell="AD147" sqref="AD14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5"/>
    </customSheetView>
    <customSheetView guid="{856964FD-C69B-4DBD-A2ED-FC82A1EDBD1D}" scale="90" showPageBreaks="1" view="pageBreakPreview">
      <pane xSplit="2" ySplit="9" topLeftCell="C31" activePane="bottomRight" state="frozen"/>
      <selection pane="bottomRight" activeCell="CN34" sqref="CN34:CN137"/>
      <colBreaks count="2" manualBreakCount="2">
        <brk id="38" max="1048575" man="1"/>
        <brk id="74" max="1048575" man="1"/>
      </colBreaks>
      <pageMargins left="0.39370078740157483" right="0.39370078740157483" top="0.59055118110236227" bottom="0.39370078740157483" header="0.31496062992125984" footer="0.31496062992125984"/>
      <pageSetup paperSize="8" scale="30" fitToWidth="3" fitToHeight="0" orientation="landscape" r:id="rId6"/>
    </customSheetView>
  </customSheetViews>
  <mergeCells count="95">
    <mergeCell ref="CI7:CJ7"/>
    <mergeCell ref="CK7:CL7"/>
    <mergeCell ref="CM7:CM8"/>
    <mergeCell ref="CN7:CN8"/>
    <mergeCell ref="CC7:CD7"/>
    <mergeCell ref="CE7:CE8"/>
    <mergeCell ref="CF7:CF8"/>
    <mergeCell ref="CG7:CG8"/>
    <mergeCell ref="CH7:CH8"/>
    <mergeCell ref="BD7:BD8"/>
    <mergeCell ref="BF7:BF8"/>
    <mergeCell ref="BG7:BH7"/>
    <mergeCell ref="BI7:BJ7"/>
    <mergeCell ref="BK7:BL7"/>
    <mergeCell ref="AW7:AW8"/>
    <mergeCell ref="AX7:AX8"/>
    <mergeCell ref="AY7:AZ7"/>
    <mergeCell ref="BA7:BB7"/>
    <mergeCell ref="BC7:BC8"/>
    <mergeCell ref="AO7:AP7"/>
    <mergeCell ref="AQ7:AR7"/>
    <mergeCell ref="AS7:AT7"/>
    <mergeCell ref="AU7:AU8"/>
    <mergeCell ref="AV7:AV8"/>
    <mergeCell ref="CE6:CF6"/>
    <mergeCell ref="CG6:CL6"/>
    <mergeCell ref="CM6:CN6"/>
    <mergeCell ref="V7:V8"/>
    <mergeCell ref="W7:X7"/>
    <mergeCell ref="Y7:Z7"/>
    <mergeCell ref="AA7:AB7"/>
    <mergeCell ref="AC7:AC8"/>
    <mergeCell ref="AD7:AD8"/>
    <mergeCell ref="AE7:AE8"/>
    <mergeCell ref="AF7:AF8"/>
    <mergeCell ref="AG7:AH7"/>
    <mergeCell ref="AI7:AJ7"/>
    <mergeCell ref="AK7:AK8"/>
    <mergeCell ref="AL7:AL8"/>
    <mergeCell ref="AN7:AN8"/>
    <mergeCell ref="BM6:BN6"/>
    <mergeCell ref="BO6:BT6"/>
    <mergeCell ref="BU6:BV6"/>
    <mergeCell ref="BW6:BW8"/>
    <mergeCell ref="BX6:CD6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U5:AL5"/>
    <mergeCell ref="AM5:BD5"/>
    <mergeCell ref="BE5:BV5"/>
    <mergeCell ref="BW5:CN5"/>
    <mergeCell ref="U6:U8"/>
    <mergeCell ref="V6:AB6"/>
    <mergeCell ref="AC6:AD6"/>
    <mergeCell ref="AE6:AJ6"/>
    <mergeCell ref="AK6:AL6"/>
    <mergeCell ref="AM6:AM8"/>
    <mergeCell ref="AN6:AT6"/>
    <mergeCell ref="AU6:AV6"/>
    <mergeCell ref="AW6:BB6"/>
    <mergeCell ref="BC6:BD6"/>
    <mergeCell ref="BE6:BE8"/>
    <mergeCell ref="BF6:BL6"/>
    <mergeCell ref="C3:T3"/>
    <mergeCell ref="B1:E1"/>
    <mergeCell ref="Q1:T1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C6:C8"/>
    <mergeCell ref="D6:J6"/>
    <mergeCell ref="K6:L6"/>
    <mergeCell ref="M6:R6"/>
    <mergeCell ref="S6:T6"/>
    <mergeCell ref="A5:A8"/>
    <mergeCell ref="B5:B8"/>
    <mergeCell ref="C5:T5"/>
    <mergeCell ref="Q7:R7"/>
    <mergeCell ref="S7:S8"/>
    <mergeCell ref="T7:T8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7"/>
  <colBreaks count="2" manualBreakCount="2">
    <brk id="39" max="1048575" man="1"/>
    <brk id="7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138" activePane="bottomRight" state="frozen"/>
      <selection pane="topRight" activeCell="C1" sqref="C1"/>
      <selection pane="bottomLeft" activeCell="A10" sqref="A10"/>
      <selection pane="bottomRight" activeCell="A5" sqref="A5:CO154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1" width="15.7109375" style="14" customWidth="1"/>
    <col min="22" max="16384" width="9.140625" style="12"/>
  </cols>
  <sheetData>
    <row r="1" spans="1:93" ht="51.75" customHeight="1" x14ac:dyDescent="0.25">
      <c r="A1" s="12"/>
      <c r="B1" s="71"/>
      <c r="C1" s="72"/>
      <c r="D1" s="72"/>
      <c r="E1" s="72"/>
      <c r="Q1" s="63" t="s">
        <v>172</v>
      </c>
      <c r="R1" s="64"/>
      <c r="S1" s="64"/>
      <c r="T1" s="64"/>
      <c r="U1" s="37"/>
    </row>
    <row r="2" spans="1:93" x14ac:dyDescent="0.25">
      <c r="A2" s="12"/>
      <c r="B2" s="13"/>
    </row>
    <row r="3" spans="1:93" ht="18.75" x14ac:dyDescent="0.3">
      <c r="A3" s="38"/>
      <c r="B3" s="40"/>
      <c r="C3" s="69" t="s">
        <v>145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39"/>
    </row>
    <row r="4" spans="1:93" x14ac:dyDescent="0.25">
      <c r="A4" s="12"/>
      <c r="B4" s="13"/>
    </row>
    <row r="5" spans="1:93" ht="15" customHeight="1" x14ac:dyDescent="0.25">
      <c r="A5" s="67" t="s">
        <v>0</v>
      </c>
      <c r="B5" s="67" t="s">
        <v>1</v>
      </c>
      <c r="C5" s="55" t="s">
        <v>149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5" t="s">
        <v>151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5" t="s">
        <v>150</v>
      </c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5" t="s">
        <v>152</v>
      </c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5" t="s">
        <v>153</v>
      </c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32"/>
    </row>
    <row r="6" spans="1:93" ht="44.25" customHeight="1" x14ac:dyDescent="0.25">
      <c r="A6" s="68"/>
      <c r="B6" s="68"/>
      <c r="C6" s="73" t="s">
        <v>127</v>
      </c>
      <c r="D6" s="65" t="s">
        <v>113</v>
      </c>
      <c r="E6" s="66"/>
      <c r="F6" s="66"/>
      <c r="G6" s="66"/>
      <c r="H6" s="66"/>
      <c r="I6" s="66"/>
      <c r="J6" s="66"/>
      <c r="K6" s="65" t="s">
        <v>120</v>
      </c>
      <c r="L6" s="66"/>
      <c r="M6" s="65" t="s">
        <v>123</v>
      </c>
      <c r="N6" s="66"/>
      <c r="O6" s="66"/>
      <c r="P6" s="66"/>
      <c r="Q6" s="66"/>
      <c r="R6" s="66"/>
      <c r="S6" s="65" t="s">
        <v>124</v>
      </c>
      <c r="T6" s="66"/>
      <c r="U6" s="73" t="s">
        <v>127</v>
      </c>
      <c r="V6" s="65" t="s">
        <v>113</v>
      </c>
      <c r="W6" s="66"/>
      <c r="X6" s="66"/>
      <c r="Y6" s="66"/>
      <c r="Z6" s="66"/>
      <c r="AA6" s="66"/>
      <c r="AB6" s="66"/>
      <c r="AC6" s="65" t="s">
        <v>120</v>
      </c>
      <c r="AD6" s="66"/>
      <c r="AE6" s="65" t="s">
        <v>123</v>
      </c>
      <c r="AF6" s="66"/>
      <c r="AG6" s="66"/>
      <c r="AH6" s="66"/>
      <c r="AI6" s="66"/>
      <c r="AJ6" s="66"/>
      <c r="AK6" s="65" t="s">
        <v>124</v>
      </c>
      <c r="AL6" s="66"/>
      <c r="AM6" s="73" t="s">
        <v>127</v>
      </c>
      <c r="AN6" s="65" t="s">
        <v>113</v>
      </c>
      <c r="AO6" s="66"/>
      <c r="AP6" s="66"/>
      <c r="AQ6" s="66"/>
      <c r="AR6" s="66"/>
      <c r="AS6" s="66"/>
      <c r="AT6" s="66"/>
      <c r="AU6" s="65" t="s">
        <v>120</v>
      </c>
      <c r="AV6" s="66"/>
      <c r="AW6" s="65" t="s">
        <v>123</v>
      </c>
      <c r="AX6" s="66"/>
      <c r="AY6" s="66"/>
      <c r="AZ6" s="66"/>
      <c r="BA6" s="66"/>
      <c r="BB6" s="66"/>
      <c r="BC6" s="65" t="s">
        <v>124</v>
      </c>
      <c r="BD6" s="66"/>
      <c r="BE6" s="73" t="s">
        <v>127</v>
      </c>
      <c r="BF6" s="65" t="s">
        <v>113</v>
      </c>
      <c r="BG6" s="66"/>
      <c r="BH6" s="66"/>
      <c r="BI6" s="66"/>
      <c r="BJ6" s="66"/>
      <c r="BK6" s="66"/>
      <c r="BL6" s="66"/>
      <c r="BM6" s="65" t="s">
        <v>120</v>
      </c>
      <c r="BN6" s="66"/>
      <c r="BO6" s="65" t="s">
        <v>123</v>
      </c>
      <c r="BP6" s="66"/>
      <c r="BQ6" s="66"/>
      <c r="BR6" s="66"/>
      <c r="BS6" s="66"/>
      <c r="BT6" s="66"/>
      <c r="BU6" s="65" t="s">
        <v>124</v>
      </c>
      <c r="BV6" s="66"/>
      <c r="BW6" s="73" t="s">
        <v>127</v>
      </c>
      <c r="BX6" s="65" t="s">
        <v>113</v>
      </c>
      <c r="BY6" s="66"/>
      <c r="BZ6" s="66"/>
      <c r="CA6" s="66"/>
      <c r="CB6" s="66"/>
      <c r="CC6" s="66"/>
      <c r="CD6" s="66"/>
      <c r="CE6" s="65" t="s">
        <v>120</v>
      </c>
      <c r="CF6" s="66"/>
      <c r="CG6" s="65" t="s">
        <v>123</v>
      </c>
      <c r="CH6" s="66"/>
      <c r="CI6" s="66"/>
      <c r="CJ6" s="66"/>
      <c r="CK6" s="66"/>
      <c r="CL6" s="66"/>
      <c r="CM6" s="65" t="s">
        <v>124</v>
      </c>
      <c r="CN6" s="66"/>
      <c r="CO6" s="33"/>
    </row>
    <row r="7" spans="1:93" ht="33" customHeight="1" x14ac:dyDescent="0.25">
      <c r="A7" s="68"/>
      <c r="B7" s="68"/>
      <c r="C7" s="74"/>
      <c r="D7" s="65" t="s">
        <v>126</v>
      </c>
      <c r="E7" s="65" t="s">
        <v>115</v>
      </c>
      <c r="F7" s="66"/>
      <c r="G7" s="65" t="s">
        <v>117</v>
      </c>
      <c r="H7" s="66"/>
      <c r="I7" s="65" t="s">
        <v>118</v>
      </c>
      <c r="J7" s="66"/>
      <c r="K7" s="65" t="s">
        <v>121</v>
      </c>
      <c r="L7" s="65" t="s">
        <v>114</v>
      </c>
      <c r="M7" s="65" t="s">
        <v>131</v>
      </c>
      <c r="N7" s="65" t="s">
        <v>126</v>
      </c>
      <c r="O7" s="65" t="s">
        <v>129</v>
      </c>
      <c r="P7" s="66"/>
      <c r="Q7" s="65" t="s">
        <v>130</v>
      </c>
      <c r="R7" s="66"/>
      <c r="S7" s="65" t="s">
        <v>125</v>
      </c>
      <c r="T7" s="65" t="s">
        <v>114</v>
      </c>
      <c r="U7" s="74"/>
      <c r="V7" s="65" t="s">
        <v>126</v>
      </c>
      <c r="W7" s="65" t="s">
        <v>115</v>
      </c>
      <c r="X7" s="66"/>
      <c r="Y7" s="65" t="s">
        <v>117</v>
      </c>
      <c r="Z7" s="66"/>
      <c r="AA7" s="65" t="s">
        <v>118</v>
      </c>
      <c r="AB7" s="66"/>
      <c r="AC7" s="65" t="s">
        <v>121</v>
      </c>
      <c r="AD7" s="65" t="s">
        <v>114</v>
      </c>
      <c r="AE7" s="65" t="s">
        <v>131</v>
      </c>
      <c r="AF7" s="65" t="s">
        <v>126</v>
      </c>
      <c r="AG7" s="65" t="s">
        <v>129</v>
      </c>
      <c r="AH7" s="66"/>
      <c r="AI7" s="65" t="s">
        <v>130</v>
      </c>
      <c r="AJ7" s="66"/>
      <c r="AK7" s="65" t="s">
        <v>125</v>
      </c>
      <c r="AL7" s="65" t="s">
        <v>114</v>
      </c>
      <c r="AM7" s="74"/>
      <c r="AN7" s="65" t="s">
        <v>126</v>
      </c>
      <c r="AO7" s="65" t="s">
        <v>115</v>
      </c>
      <c r="AP7" s="66"/>
      <c r="AQ7" s="65" t="s">
        <v>117</v>
      </c>
      <c r="AR7" s="66"/>
      <c r="AS7" s="65" t="s">
        <v>118</v>
      </c>
      <c r="AT7" s="66"/>
      <c r="AU7" s="65" t="s">
        <v>121</v>
      </c>
      <c r="AV7" s="65" t="s">
        <v>114</v>
      </c>
      <c r="AW7" s="65" t="s">
        <v>131</v>
      </c>
      <c r="AX7" s="65" t="s">
        <v>126</v>
      </c>
      <c r="AY7" s="65" t="s">
        <v>129</v>
      </c>
      <c r="AZ7" s="66"/>
      <c r="BA7" s="65" t="s">
        <v>130</v>
      </c>
      <c r="BB7" s="66"/>
      <c r="BC7" s="65" t="s">
        <v>125</v>
      </c>
      <c r="BD7" s="65" t="s">
        <v>114</v>
      </c>
      <c r="BE7" s="74"/>
      <c r="BF7" s="65" t="s">
        <v>126</v>
      </c>
      <c r="BG7" s="65" t="s">
        <v>115</v>
      </c>
      <c r="BH7" s="66"/>
      <c r="BI7" s="65" t="s">
        <v>117</v>
      </c>
      <c r="BJ7" s="66"/>
      <c r="BK7" s="65" t="s">
        <v>118</v>
      </c>
      <c r="BL7" s="66"/>
      <c r="BM7" s="65" t="s">
        <v>121</v>
      </c>
      <c r="BN7" s="65" t="s">
        <v>114</v>
      </c>
      <c r="BO7" s="65" t="s">
        <v>131</v>
      </c>
      <c r="BP7" s="65" t="s">
        <v>126</v>
      </c>
      <c r="BQ7" s="65" t="s">
        <v>129</v>
      </c>
      <c r="BR7" s="66"/>
      <c r="BS7" s="65" t="s">
        <v>130</v>
      </c>
      <c r="BT7" s="66"/>
      <c r="BU7" s="65" t="s">
        <v>125</v>
      </c>
      <c r="BV7" s="65" t="s">
        <v>114</v>
      </c>
      <c r="BW7" s="74"/>
      <c r="BX7" s="65" t="s">
        <v>126</v>
      </c>
      <c r="BY7" s="65" t="s">
        <v>115</v>
      </c>
      <c r="BZ7" s="66"/>
      <c r="CA7" s="65" t="s">
        <v>117</v>
      </c>
      <c r="CB7" s="66"/>
      <c r="CC7" s="65" t="s">
        <v>118</v>
      </c>
      <c r="CD7" s="66"/>
      <c r="CE7" s="65" t="s">
        <v>121</v>
      </c>
      <c r="CF7" s="65" t="s">
        <v>114</v>
      </c>
      <c r="CG7" s="65" t="s">
        <v>131</v>
      </c>
      <c r="CH7" s="65" t="s">
        <v>126</v>
      </c>
      <c r="CI7" s="65" t="s">
        <v>129</v>
      </c>
      <c r="CJ7" s="66"/>
      <c r="CK7" s="65" t="s">
        <v>130</v>
      </c>
      <c r="CL7" s="66"/>
      <c r="CM7" s="65" t="s">
        <v>125</v>
      </c>
      <c r="CN7" s="65" t="s">
        <v>114</v>
      </c>
      <c r="CO7" s="34"/>
    </row>
    <row r="8" spans="1:93" ht="53.25" x14ac:dyDescent="0.25">
      <c r="A8" s="68"/>
      <c r="B8" s="68"/>
      <c r="C8" s="74"/>
      <c r="D8" s="66"/>
      <c r="E8" s="52" t="s">
        <v>116</v>
      </c>
      <c r="F8" s="52" t="s">
        <v>114</v>
      </c>
      <c r="G8" s="52" t="s">
        <v>116</v>
      </c>
      <c r="H8" s="52" t="s">
        <v>114</v>
      </c>
      <c r="I8" s="52" t="s">
        <v>119</v>
      </c>
      <c r="J8" s="52" t="s">
        <v>114</v>
      </c>
      <c r="K8" s="66"/>
      <c r="L8" s="66"/>
      <c r="M8" s="66"/>
      <c r="N8" s="66"/>
      <c r="O8" s="52" t="s">
        <v>132</v>
      </c>
      <c r="P8" s="52" t="s">
        <v>114</v>
      </c>
      <c r="Q8" s="52" t="s">
        <v>132</v>
      </c>
      <c r="R8" s="52" t="s">
        <v>114</v>
      </c>
      <c r="S8" s="66"/>
      <c r="T8" s="66"/>
      <c r="U8" s="74"/>
      <c r="V8" s="66"/>
      <c r="W8" s="52" t="s">
        <v>116</v>
      </c>
      <c r="X8" s="52" t="s">
        <v>114</v>
      </c>
      <c r="Y8" s="52" t="s">
        <v>116</v>
      </c>
      <c r="Z8" s="52" t="s">
        <v>114</v>
      </c>
      <c r="AA8" s="52" t="s">
        <v>119</v>
      </c>
      <c r="AB8" s="52" t="s">
        <v>114</v>
      </c>
      <c r="AC8" s="66"/>
      <c r="AD8" s="66"/>
      <c r="AE8" s="66"/>
      <c r="AF8" s="66"/>
      <c r="AG8" s="52" t="s">
        <v>132</v>
      </c>
      <c r="AH8" s="52" t="s">
        <v>114</v>
      </c>
      <c r="AI8" s="52" t="s">
        <v>132</v>
      </c>
      <c r="AJ8" s="52" t="s">
        <v>114</v>
      </c>
      <c r="AK8" s="66"/>
      <c r="AL8" s="66"/>
      <c r="AM8" s="74"/>
      <c r="AN8" s="66"/>
      <c r="AO8" s="52" t="s">
        <v>116</v>
      </c>
      <c r="AP8" s="52" t="s">
        <v>114</v>
      </c>
      <c r="AQ8" s="52" t="s">
        <v>116</v>
      </c>
      <c r="AR8" s="52" t="s">
        <v>114</v>
      </c>
      <c r="AS8" s="52" t="s">
        <v>119</v>
      </c>
      <c r="AT8" s="52" t="s">
        <v>114</v>
      </c>
      <c r="AU8" s="66"/>
      <c r="AV8" s="66"/>
      <c r="AW8" s="66"/>
      <c r="AX8" s="66"/>
      <c r="AY8" s="52" t="s">
        <v>132</v>
      </c>
      <c r="AZ8" s="52" t="s">
        <v>114</v>
      </c>
      <c r="BA8" s="52" t="s">
        <v>132</v>
      </c>
      <c r="BB8" s="52" t="s">
        <v>114</v>
      </c>
      <c r="BC8" s="66"/>
      <c r="BD8" s="66"/>
      <c r="BE8" s="74"/>
      <c r="BF8" s="66"/>
      <c r="BG8" s="52" t="s">
        <v>116</v>
      </c>
      <c r="BH8" s="52" t="s">
        <v>114</v>
      </c>
      <c r="BI8" s="52" t="s">
        <v>116</v>
      </c>
      <c r="BJ8" s="52" t="s">
        <v>114</v>
      </c>
      <c r="BK8" s="52" t="s">
        <v>119</v>
      </c>
      <c r="BL8" s="52" t="s">
        <v>114</v>
      </c>
      <c r="BM8" s="66"/>
      <c r="BN8" s="66"/>
      <c r="BO8" s="66"/>
      <c r="BP8" s="66"/>
      <c r="BQ8" s="52" t="s">
        <v>132</v>
      </c>
      <c r="BR8" s="52" t="s">
        <v>114</v>
      </c>
      <c r="BS8" s="52" t="s">
        <v>132</v>
      </c>
      <c r="BT8" s="52" t="s">
        <v>114</v>
      </c>
      <c r="BU8" s="66"/>
      <c r="BV8" s="66"/>
      <c r="BW8" s="74"/>
      <c r="BX8" s="66"/>
      <c r="BY8" s="52" t="s">
        <v>116</v>
      </c>
      <c r="BZ8" s="52" t="s">
        <v>114</v>
      </c>
      <c r="CA8" s="52" t="s">
        <v>116</v>
      </c>
      <c r="CB8" s="52" t="s">
        <v>114</v>
      </c>
      <c r="CC8" s="52" t="s">
        <v>119</v>
      </c>
      <c r="CD8" s="52" t="s">
        <v>114</v>
      </c>
      <c r="CE8" s="66"/>
      <c r="CF8" s="66"/>
      <c r="CG8" s="66"/>
      <c r="CH8" s="66"/>
      <c r="CI8" s="52" t="s">
        <v>132</v>
      </c>
      <c r="CJ8" s="52" t="s">
        <v>114</v>
      </c>
      <c r="CK8" s="52" t="s">
        <v>132</v>
      </c>
      <c r="CL8" s="52" t="s">
        <v>114</v>
      </c>
      <c r="CM8" s="66"/>
      <c r="CN8" s="66"/>
      <c r="CO8" s="33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AL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>1+B9</f>
        <v>3</v>
      </c>
      <c r="AN9" s="15">
        <f t="shared" ref="AN9:BD9" si="2">1+AM9</f>
        <v>4</v>
      </c>
      <c r="AO9" s="15">
        <f t="shared" si="2"/>
        <v>5</v>
      </c>
      <c r="AP9" s="15">
        <f t="shared" si="2"/>
        <v>6</v>
      </c>
      <c r="AQ9" s="15">
        <f t="shared" si="2"/>
        <v>7</v>
      </c>
      <c r="AR9" s="15">
        <f t="shared" si="2"/>
        <v>8</v>
      </c>
      <c r="AS9" s="15">
        <f t="shared" si="2"/>
        <v>9</v>
      </c>
      <c r="AT9" s="15">
        <f t="shared" si="2"/>
        <v>10</v>
      </c>
      <c r="AU9" s="15">
        <f t="shared" si="2"/>
        <v>11</v>
      </c>
      <c r="AV9" s="15">
        <f t="shared" si="2"/>
        <v>12</v>
      </c>
      <c r="AW9" s="15">
        <f t="shared" si="2"/>
        <v>13</v>
      </c>
      <c r="AX9" s="15">
        <f t="shared" si="2"/>
        <v>14</v>
      </c>
      <c r="AY9" s="15">
        <f t="shared" si="2"/>
        <v>15</v>
      </c>
      <c r="AZ9" s="15">
        <f t="shared" si="2"/>
        <v>16</v>
      </c>
      <c r="BA9" s="15">
        <f t="shared" si="2"/>
        <v>17</v>
      </c>
      <c r="BB9" s="15">
        <f t="shared" si="2"/>
        <v>18</v>
      </c>
      <c r="BC9" s="15">
        <f t="shared" si="2"/>
        <v>19</v>
      </c>
      <c r="BD9" s="15">
        <f t="shared" si="2"/>
        <v>20</v>
      </c>
      <c r="BE9" s="15">
        <f>1+T9</f>
        <v>21</v>
      </c>
      <c r="BF9" s="15">
        <f t="shared" ref="BF9:BV9" si="3">1+BE9</f>
        <v>22</v>
      </c>
      <c r="BG9" s="15">
        <f t="shared" si="3"/>
        <v>23</v>
      </c>
      <c r="BH9" s="15">
        <f t="shared" si="3"/>
        <v>24</v>
      </c>
      <c r="BI9" s="15">
        <f t="shared" si="3"/>
        <v>25</v>
      </c>
      <c r="BJ9" s="15">
        <f t="shared" si="3"/>
        <v>26</v>
      </c>
      <c r="BK9" s="15">
        <f t="shared" si="3"/>
        <v>27</v>
      </c>
      <c r="BL9" s="15">
        <f t="shared" si="3"/>
        <v>28</v>
      </c>
      <c r="BM9" s="15">
        <f t="shared" si="3"/>
        <v>29</v>
      </c>
      <c r="BN9" s="15">
        <f t="shared" si="3"/>
        <v>30</v>
      </c>
      <c r="BO9" s="15">
        <f t="shared" si="3"/>
        <v>31</v>
      </c>
      <c r="BP9" s="15">
        <f t="shared" si="3"/>
        <v>32</v>
      </c>
      <c r="BQ9" s="15">
        <f t="shared" si="3"/>
        <v>33</v>
      </c>
      <c r="BR9" s="15">
        <f t="shared" si="3"/>
        <v>34</v>
      </c>
      <c r="BS9" s="15">
        <f t="shared" si="3"/>
        <v>35</v>
      </c>
      <c r="BT9" s="15">
        <f t="shared" si="3"/>
        <v>36</v>
      </c>
      <c r="BU9" s="15">
        <f t="shared" si="3"/>
        <v>37</v>
      </c>
      <c r="BV9" s="15">
        <f t="shared" si="3"/>
        <v>38</v>
      </c>
      <c r="BW9" s="15">
        <f>1+AL9</f>
        <v>39</v>
      </c>
      <c r="BX9" s="15">
        <f t="shared" ref="BX9:CN9" si="4">1+BW9</f>
        <v>40</v>
      </c>
      <c r="BY9" s="15">
        <f t="shared" si="4"/>
        <v>41</v>
      </c>
      <c r="BZ9" s="15">
        <f t="shared" si="4"/>
        <v>42</v>
      </c>
      <c r="CA9" s="15">
        <f t="shared" si="4"/>
        <v>43</v>
      </c>
      <c r="CB9" s="15">
        <f t="shared" si="4"/>
        <v>44</v>
      </c>
      <c r="CC9" s="15">
        <f t="shared" si="4"/>
        <v>45</v>
      </c>
      <c r="CD9" s="15">
        <f t="shared" si="4"/>
        <v>46</v>
      </c>
      <c r="CE9" s="15">
        <f t="shared" si="4"/>
        <v>47</v>
      </c>
      <c r="CF9" s="15">
        <f t="shared" si="4"/>
        <v>48</v>
      </c>
      <c r="CG9" s="15">
        <f t="shared" si="4"/>
        <v>49</v>
      </c>
      <c r="CH9" s="15">
        <f t="shared" si="4"/>
        <v>50</v>
      </c>
      <c r="CI9" s="15">
        <f t="shared" si="4"/>
        <v>51</v>
      </c>
      <c r="CJ9" s="15">
        <f t="shared" si="4"/>
        <v>52</v>
      </c>
      <c r="CK9" s="15">
        <f t="shared" si="4"/>
        <v>53</v>
      </c>
      <c r="CL9" s="15">
        <f t="shared" si="4"/>
        <v>54</v>
      </c>
      <c r="CM9" s="15">
        <f t="shared" si="4"/>
        <v>55</v>
      </c>
      <c r="CN9" s="15">
        <f t="shared" si="4"/>
        <v>56</v>
      </c>
      <c r="CO9" s="35"/>
    </row>
    <row r="10" spans="1:93" x14ac:dyDescent="0.25">
      <c r="A10" s="26"/>
      <c r="B10" s="50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6"/>
    </row>
    <row r="11" spans="1:93" ht="30" x14ac:dyDescent="0.25">
      <c r="A11" s="26">
        <v>1</v>
      </c>
      <c r="B11" s="28" t="s">
        <v>2</v>
      </c>
      <c r="C11" s="17">
        <f t="shared" ref="C11:C74" si="5">D11+L11+N11+T11</f>
        <v>156325583.56</v>
      </c>
      <c r="D11" s="17">
        <f t="shared" ref="D11:D74" si="6">F11+H11+J11</f>
        <v>43350769.159999996</v>
      </c>
      <c r="E11" s="18">
        <f t="shared" ref="E11:T26" si="7">W11+AO11+BG11+BY11</f>
        <v>64484</v>
      </c>
      <c r="F11" s="17">
        <f t="shared" si="7"/>
        <v>20960545.34</v>
      </c>
      <c r="G11" s="18">
        <f t="shared" si="7"/>
        <v>4205</v>
      </c>
      <c r="H11" s="17">
        <f t="shared" si="7"/>
        <v>1468133.51</v>
      </c>
      <c r="I11" s="18">
        <f t="shared" si="7"/>
        <v>16742</v>
      </c>
      <c r="J11" s="17">
        <f t="shared" si="7"/>
        <v>20922090.309999999</v>
      </c>
      <c r="K11" s="18">
        <f t="shared" si="7"/>
        <v>260</v>
      </c>
      <c r="L11" s="17">
        <f t="shared" si="7"/>
        <v>3823069.49</v>
      </c>
      <c r="M11" s="18">
        <f t="shared" si="7"/>
        <v>2555</v>
      </c>
      <c r="N11" s="17">
        <f t="shared" si="7"/>
        <v>109151744.91</v>
      </c>
      <c r="O11" s="18">
        <f t="shared" si="7"/>
        <v>0</v>
      </c>
      <c r="P11" s="17">
        <f t="shared" si="7"/>
        <v>0</v>
      </c>
      <c r="Q11" s="18">
        <f t="shared" si="7"/>
        <v>51</v>
      </c>
      <c r="R11" s="17">
        <f t="shared" si="7"/>
        <v>11134713.58</v>
      </c>
      <c r="S11" s="18">
        <f t="shared" si="7"/>
        <v>0</v>
      </c>
      <c r="T11" s="17">
        <f t="shared" si="7"/>
        <v>0</v>
      </c>
      <c r="U11" s="17">
        <f t="shared" ref="U11:U74" si="8">V11+AD11+AF11+AL11</f>
        <v>40719181.030000001</v>
      </c>
      <c r="V11" s="17">
        <f t="shared" ref="V11:V74" si="9">X11+Z11+AB11</f>
        <v>10613323.4</v>
      </c>
      <c r="W11" s="18">
        <v>18848</v>
      </c>
      <c r="X11" s="17">
        <v>5737410.2300000004</v>
      </c>
      <c r="Y11" s="18">
        <v>1058</v>
      </c>
      <c r="Z11" s="17">
        <v>419557.41</v>
      </c>
      <c r="AA11" s="18">
        <v>4084</v>
      </c>
      <c r="AB11" s="17">
        <v>4456355.76</v>
      </c>
      <c r="AC11" s="18">
        <v>54</v>
      </c>
      <c r="AD11" s="17">
        <v>780068.52</v>
      </c>
      <c r="AE11" s="18">
        <v>697</v>
      </c>
      <c r="AF11" s="17">
        <v>29325789.109999999</v>
      </c>
      <c r="AG11" s="18">
        <v>0</v>
      </c>
      <c r="AH11" s="17">
        <v>0</v>
      </c>
      <c r="AI11" s="18">
        <v>9</v>
      </c>
      <c r="AJ11" s="17">
        <v>2555902</v>
      </c>
      <c r="AK11" s="18">
        <v>0</v>
      </c>
      <c r="AL11" s="17">
        <v>0</v>
      </c>
      <c r="AM11" s="17">
        <f>AN11+AV11+AX11+BD11</f>
        <v>41115631.329999998</v>
      </c>
      <c r="AN11" s="17">
        <f>AP11+AR11+AT11</f>
        <v>10294648.859999999</v>
      </c>
      <c r="AO11" s="18">
        <v>12672</v>
      </c>
      <c r="AP11" s="17">
        <v>4687421.18</v>
      </c>
      <c r="AQ11" s="18">
        <v>920</v>
      </c>
      <c r="AR11" s="17">
        <v>357815.73</v>
      </c>
      <c r="AS11" s="18">
        <v>4782</v>
      </c>
      <c r="AT11" s="17">
        <v>5249411.95</v>
      </c>
      <c r="AU11" s="18">
        <v>77</v>
      </c>
      <c r="AV11" s="17">
        <v>954271.73</v>
      </c>
      <c r="AW11" s="18">
        <v>626</v>
      </c>
      <c r="AX11" s="17">
        <v>29866710.739999998</v>
      </c>
      <c r="AY11" s="18">
        <v>0</v>
      </c>
      <c r="AZ11" s="17">
        <v>0</v>
      </c>
      <c r="BA11" s="18">
        <v>27</v>
      </c>
      <c r="BB11" s="17">
        <v>6604917.5</v>
      </c>
      <c r="BC11" s="18">
        <v>0</v>
      </c>
      <c r="BD11" s="17">
        <v>0</v>
      </c>
      <c r="BE11" s="17">
        <f>BF11+BN11+BP11+BV11</f>
        <v>39354503.560000002</v>
      </c>
      <c r="BF11" s="17">
        <f>BH11+BJ11+BL11</f>
        <v>10748530.369999999</v>
      </c>
      <c r="BG11" s="18">
        <v>11475</v>
      </c>
      <c r="BH11" s="17">
        <v>4580876.57</v>
      </c>
      <c r="BI11" s="18">
        <v>1007</v>
      </c>
      <c r="BJ11" s="17">
        <v>308413.27</v>
      </c>
      <c r="BK11" s="18">
        <v>2449</v>
      </c>
      <c r="BL11" s="17">
        <v>5859240.5300000003</v>
      </c>
      <c r="BM11" s="18">
        <v>69</v>
      </c>
      <c r="BN11" s="17">
        <v>1034919.59</v>
      </c>
      <c r="BO11" s="18">
        <v>686</v>
      </c>
      <c r="BP11" s="17">
        <v>27571053.600000001</v>
      </c>
      <c r="BQ11" s="18">
        <v>0</v>
      </c>
      <c r="BR11" s="17">
        <v>0</v>
      </c>
      <c r="BS11" s="18">
        <v>9</v>
      </c>
      <c r="BT11" s="17">
        <v>1210530.69</v>
      </c>
      <c r="BU11" s="18">
        <v>0</v>
      </c>
      <c r="BV11" s="17">
        <v>0</v>
      </c>
      <c r="BW11" s="17">
        <f>BX11+CF11+CH11+CN11</f>
        <v>35136267.640000001</v>
      </c>
      <c r="BX11" s="17">
        <f>BZ11+CB11+CD11</f>
        <v>11694266.529999999</v>
      </c>
      <c r="BY11" s="18">
        <v>21489</v>
      </c>
      <c r="BZ11" s="17">
        <v>5954837.3600000003</v>
      </c>
      <c r="CA11" s="18">
        <v>1220</v>
      </c>
      <c r="CB11" s="17">
        <v>382347.1</v>
      </c>
      <c r="CC11" s="18">
        <v>5427</v>
      </c>
      <c r="CD11" s="17">
        <v>5357082.07</v>
      </c>
      <c r="CE11" s="18">
        <v>60</v>
      </c>
      <c r="CF11" s="17">
        <v>1053809.6499999999</v>
      </c>
      <c r="CG11" s="18">
        <v>546</v>
      </c>
      <c r="CH11" s="17">
        <v>22388191.460000001</v>
      </c>
      <c r="CI11" s="18">
        <v>0</v>
      </c>
      <c r="CJ11" s="17">
        <v>0</v>
      </c>
      <c r="CK11" s="18">
        <v>6</v>
      </c>
      <c r="CL11" s="17">
        <v>763363.39</v>
      </c>
      <c r="CM11" s="18">
        <v>0</v>
      </c>
      <c r="CN11" s="17">
        <v>0</v>
      </c>
      <c r="CO11" s="36"/>
    </row>
    <row r="12" spans="1:93" ht="30" x14ac:dyDescent="0.25">
      <c r="A12" s="26">
        <f t="shared" ref="A12:A19" si="10">1+A11</f>
        <v>2</v>
      </c>
      <c r="B12" s="28" t="s">
        <v>3</v>
      </c>
      <c r="C12" s="17">
        <f t="shared" si="5"/>
        <v>18509553.75</v>
      </c>
      <c r="D12" s="17">
        <f t="shared" si="6"/>
        <v>3028390.78</v>
      </c>
      <c r="E12" s="18">
        <f t="shared" si="7"/>
        <v>7042</v>
      </c>
      <c r="F12" s="17">
        <f t="shared" si="7"/>
        <v>1339490.98</v>
      </c>
      <c r="G12" s="18">
        <f t="shared" si="7"/>
        <v>0</v>
      </c>
      <c r="H12" s="17">
        <f t="shared" si="7"/>
        <v>0</v>
      </c>
      <c r="I12" s="18">
        <f t="shared" si="7"/>
        <v>3790</v>
      </c>
      <c r="J12" s="17">
        <f t="shared" si="7"/>
        <v>1688899.8</v>
      </c>
      <c r="K12" s="18">
        <f t="shared" si="7"/>
        <v>387</v>
      </c>
      <c r="L12" s="17">
        <f t="shared" si="7"/>
        <v>10407466.460000001</v>
      </c>
      <c r="M12" s="18">
        <f t="shared" si="7"/>
        <v>152</v>
      </c>
      <c r="N12" s="17">
        <f t="shared" si="7"/>
        <v>5073696.51</v>
      </c>
      <c r="O12" s="18">
        <f t="shared" si="7"/>
        <v>0</v>
      </c>
      <c r="P12" s="17">
        <f t="shared" si="7"/>
        <v>0</v>
      </c>
      <c r="Q12" s="18">
        <f t="shared" si="7"/>
        <v>6</v>
      </c>
      <c r="R12" s="17">
        <f t="shared" si="7"/>
        <v>586074</v>
      </c>
      <c r="S12" s="18">
        <f t="shared" si="7"/>
        <v>0</v>
      </c>
      <c r="T12" s="17">
        <f t="shared" si="7"/>
        <v>0</v>
      </c>
      <c r="U12" s="17">
        <f t="shared" si="8"/>
        <v>4418772</v>
      </c>
      <c r="V12" s="17">
        <f t="shared" si="9"/>
        <v>882809.08</v>
      </c>
      <c r="W12" s="18">
        <v>1750</v>
      </c>
      <c r="X12" s="17">
        <v>401769.15</v>
      </c>
      <c r="Y12" s="18">
        <v>0</v>
      </c>
      <c r="Z12" s="17">
        <v>0</v>
      </c>
      <c r="AA12" s="18">
        <v>872</v>
      </c>
      <c r="AB12" s="17">
        <v>481039.93</v>
      </c>
      <c r="AC12" s="18">
        <v>129</v>
      </c>
      <c r="AD12" s="17">
        <v>2202650.69</v>
      </c>
      <c r="AE12" s="18">
        <v>43</v>
      </c>
      <c r="AF12" s="17">
        <v>1333312.23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11">AN12+AV12+AX12+BD12</f>
        <v>4752701.6900000004</v>
      </c>
      <c r="AN12" s="17">
        <f t="shared" ref="AN12:AN75" si="12">AP12+AR12+AT12</f>
        <v>625160</v>
      </c>
      <c r="AO12" s="18">
        <v>1546</v>
      </c>
      <c r="AP12" s="17">
        <v>243479.61</v>
      </c>
      <c r="AQ12" s="18">
        <v>0</v>
      </c>
      <c r="AR12" s="17">
        <v>0</v>
      </c>
      <c r="AS12" s="18">
        <v>1064</v>
      </c>
      <c r="AT12" s="17">
        <v>381680.39</v>
      </c>
      <c r="AU12" s="18">
        <v>95</v>
      </c>
      <c r="AV12" s="17">
        <v>2989149.07</v>
      </c>
      <c r="AW12" s="18">
        <v>33</v>
      </c>
      <c r="AX12" s="17">
        <v>1138392.6200000001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13">BF12+BN12+BP12+BV12</f>
        <v>5976711.7599999998</v>
      </c>
      <c r="BF12" s="17">
        <f t="shared" ref="BF12:BF75" si="14">BH12+BJ12+BL12</f>
        <v>714005.04</v>
      </c>
      <c r="BG12" s="18">
        <v>1817</v>
      </c>
      <c r="BH12" s="17">
        <v>338347.38</v>
      </c>
      <c r="BI12" s="18">
        <v>0</v>
      </c>
      <c r="BJ12" s="17">
        <v>0</v>
      </c>
      <c r="BK12" s="18">
        <v>843</v>
      </c>
      <c r="BL12" s="17">
        <v>375657.66</v>
      </c>
      <c r="BM12" s="18">
        <v>113</v>
      </c>
      <c r="BN12" s="17">
        <v>3739562.21</v>
      </c>
      <c r="BO12" s="18">
        <v>39</v>
      </c>
      <c r="BP12" s="17">
        <v>1523144.51</v>
      </c>
      <c r="BQ12" s="18">
        <v>0</v>
      </c>
      <c r="BR12" s="17">
        <v>0</v>
      </c>
      <c r="BS12" s="18">
        <v>3</v>
      </c>
      <c r="BT12" s="17">
        <v>293037</v>
      </c>
      <c r="BU12" s="18">
        <v>0</v>
      </c>
      <c r="BV12" s="17">
        <v>0</v>
      </c>
      <c r="BW12" s="17">
        <f t="shared" ref="BW12:BW75" si="15">BX12+CF12+CH12+CN12</f>
        <v>3361368.3</v>
      </c>
      <c r="BX12" s="17">
        <f t="shared" ref="BX12:BX75" si="16">BZ12+CB12+CD12</f>
        <v>806416.66</v>
      </c>
      <c r="BY12" s="18">
        <v>1929</v>
      </c>
      <c r="BZ12" s="17">
        <v>355894.84</v>
      </c>
      <c r="CA12" s="18">
        <v>0</v>
      </c>
      <c r="CB12" s="17">
        <v>0</v>
      </c>
      <c r="CC12" s="18">
        <v>1011</v>
      </c>
      <c r="CD12" s="17">
        <v>450521.82</v>
      </c>
      <c r="CE12" s="18">
        <v>50</v>
      </c>
      <c r="CF12" s="17">
        <v>1476104.49</v>
      </c>
      <c r="CG12" s="18">
        <v>37</v>
      </c>
      <c r="CH12" s="17">
        <v>1078847.1499999999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6"/>
    </row>
    <row r="13" spans="1:93" x14ac:dyDescent="0.25">
      <c r="A13" s="26">
        <f t="shared" si="10"/>
        <v>3</v>
      </c>
      <c r="B13" s="28" t="s">
        <v>4</v>
      </c>
      <c r="C13" s="17">
        <f t="shared" si="5"/>
        <v>308396532.11000001</v>
      </c>
      <c r="D13" s="17">
        <f t="shared" si="6"/>
        <v>34339735.030000001</v>
      </c>
      <c r="E13" s="18">
        <f t="shared" si="7"/>
        <v>21353</v>
      </c>
      <c r="F13" s="17">
        <f t="shared" si="7"/>
        <v>7195754.0899999999</v>
      </c>
      <c r="G13" s="18">
        <f t="shared" si="7"/>
        <v>0</v>
      </c>
      <c r="H13" s="17">
        <f t="shared" si="7"/>
        <v>0</v>
      </c>
      <c r="I13" s="18">
        <f t="shared" si="7"/>
        <v>4</v>
      </c>
      <c r="J13" s="17">
        <f t="shared" si="7"/>
        <v>27143980.940000001</v>
      </c>
      <c r="K13" s="18">
        <f t="shared" si="7"/>
        <v>225</v>
      </c>
      <c r="L13" s="17">
        <f t="shared" si="7"/>
        <v>14441564.09</v>
      </c>
      <c r="M13" s="18">
        <f t="shared" si="7"/>
        <v>4988</v>
      </c>
      <c r="N13" s="17">
        <f t="shared" si="7"/>
        <v>259615232.99000001</v>
      </c>
      <c r="O13" s="18">
        <f t="shared" si="7"/>
        <v>0</v>
      </c>
      <c r="P13" s="17">
        <f t="shared" si="7"/>
        <v>0</v>
      </c>
      <c r="Q13" s="18">
        <f t="shared" si="7"/>
        <v>590</v>
      </c>
      <c r="R13" s="17">
        <f t="shared" si="7"/>
        <v>96762137</v>
      </c>
      <c r="S13" s="18">
        <f t="shared" si="7"/>
        <v>0</v>
      </c>
      <c r="T13" s="17">
        <f t="shared" si="7"/>
        <v>0</v>
      </c>
      <c r="U13" s="17">
        <f t="shared" si="8"/>
        <v>73297612.540000007</v>
      </c>
      <c r="V13" s="17">
        <f t="shared" si="9"/>
        <v>8408867.6300000008</v>
      </c>
      <c r="W13" s="18">
        <v>6149</v>
      </c>
      <c r="X13" s="17">
        <v>1913298.59</v>
      </c>
      <c r="Y13" s="18">
        <v>0</v>
      </c>
      <c r="Z13" s="17">
        <v>0</v>
      </c>
      <c r="AA13" s="18">
        <v>1</v>
      </c>
      <c r="AB13" s="17">
        <v>6495569.04</v>
      </c>
      <c r="AC13" s="18">
        <v>52</v>
      </c>
      <c r="AD13" s="17">
        <v>3039845.46</v>
      </c>
      <c r="AE13" s="18">
        <v>1237</v>
      </c>
      <c r="AF13" s="17">
        <v>61848899.450000003</v>
      </c>
      <c r="AG13" s="18">
        <v>0</v>
      </c>
      <c r="AH13" s="17">
        <v>0</v>
      </c>
      <c r="AI13" s="18">
        <v>165</v>
      </c>
      <c r="AJ13" s="17">
        <v>27470504.469999999</v>
      </c>
      <c r="AK13" s="18">
        <v>0</v>
      </c>
      <c r="AL13" s="17">
        <v>0</v>
      </c>
      <c r="AM13" s="17">
        <f t="shared" si="11"/>
        <v>86232961.640000001</v>
      </c>
      <c r="AN13" s="17">
        <f t="shared" si="12"/>
        <v>6203575.6699999999</v>
      </c>
      <c r="AO13" s="18">
        <v>4116</v>
      </c>
      <c r="AP13" s="17">
        <v>1274564.0900000001</v>
      </c>
      <c r="AQ13" s="18">
        <v>0</v>
      </c>
      <c r="AR13" s="17">
        <v>0</v>
      </c>
      <c r="AS13" s="18">
        <v>1</v>
      </c>
      <c r="AT13" s="17">
        <v>4929011.58</v>
      </c>
      <c r="AU13" s="18">
        <v>30</v>
      </c>
      <c r="AV13" s="17">
        <v>2476525.85</v>
      </c>
      <c r="AW13" s="18">
        <v>1443</v>
      </c>
      <c r="AX13" s="17">
        <v>77552860.120000005</v>
      </c>
      <c r="AY13" s="18">
        <v>0</v>
      </c>
      <c r="AZ13" s="17">
        <v>0</v>
      </c>
      <c r="BA13" s="18">
        <v>136</v>
      </c>
      <c r="BB13" s="17">
        <v>21845126.530000001</v>
      </c>
      <c r="BC13" s="18">
        <v>0</v>
      </c>
      <c r="BD13" s="17">
        <v>0</v>
      </c>
      <c r="BE13" s="17">
        <f t="shared" si="13"/>
        <v>90461148.209999993</v>
      </c>
      <c r="BF13" s="17">
        <f t="shared" si="14"/>
        <v>14075501.390000001</v>
      </c>
      <c r="BG13" s="18">
        <v>5250</v>
      </c>
      <c r="BH13" s="17">
        <v>2093036.87</v>
      </c>
      <c r="BI13" s="18">
        <v>0</v>
      </c>
      <c r="BJ13" s="17">
        <v>0</v>
      </c>
      <c r="BK13" s="18">
        <v>1</v>
      </c>
      <c r="BL13" s="17">
        <v>11982464.52</v>
      </c>
      <c r="BM13" s="18">
        <v>70</v>
      </c>
      <c r="BN13" s="17">
        <v>4372437.0599999996</v>
      </c>
      <c r="BO13" s="18">
        <v>1409</v>
      </c>
      <c r="BP13" s="17">
        <v>72013209.760000005</v>
      </c>
      <c r="BQ13" s="18">
        <v>0</v>
      </c>
      <c r="BR13" s="17">
        <v>0</v>
      </c>
      <c r="BS13" s="18">
        <v>176</v>
      </c>
      <c r="BT13" s="17">
        <v>28824299.25</v>
      </c>
      <c r="BU13" s="18">
        <v>0</v>
      </c>
      <c r="BV13" s="17">
        <v>0</v>
      </c>
      <c r="BW13" s="17">
        <f t="shared" si="15"/>
        <v>58404809.719999999</v>
      </c>
      <c r="BX13" s="17">
        <f t="shared" si="16"/>
        <v>5651790.3399999999</v>
      </c>
      <c r="BY13" s="18">
        <v>5838</v>
      </c>
      <c r="BZ13" s="17">
        <v>1914854.54</v>
      </c>
      <c r="CA13" s="18">
        <v>0</v>
      </c>
      <c r="CB13" s="17">
        <v>0</v>
      </c>
      <c r="CC13" s="18">
        <v>1</v>
      </c>
      <c r="CD13" s="17">
        <v>3736935.8</v>
      </c>
      <c r="CE13" s="18">
        <v>73</v>
      </c>
      <c r="CF13" s="17">
        <v>4552755.72</v>
      </c>
      <c r="CG13" s="18">
        <v>899</v>
      </c>
      <c r="CH13" s="17">
        <v>48200263.659999996</v>
      </c>
      <c r="CI13" s="18">
        <v>0</v>
      </c>
      <c r="CJ13" s="17">
        <v>0</v>
      </c>
      <c r="CK13" s="18">
        <v>113</v>
      </c>
      <c r="CL13" s="17">
        <v>18622206.75</v>
      </c>
      <c r="CM13" s="18">
        <v>0</v>
      </c>
      <c r="CN13" s="17">
        <v>0</v>
      </c>
      <c r="CO13" s="36"/>
    </row>
    <row r="14" spans="1:93" ht="30" x14ac:dyDescent="0.25">
      <c r="A14" s="26">
        <f t="shared" si="10"/>
        <v>4</v>
      </c>
      <c r="B14" s="28" t="s">
        <v>5</v>
      </c>
      <c r="C14" s="17">
        <f t="shared" si="5"/>
        <v>246384902.03999999</v>
      </c>
      <c r="D14" s="17">
        <f t="shared" si="6"/>
        <v>11951718.93</v>
      </c>
      <c r="E14" s="18">
        <f t="shared" si="7"/>
        <v>11407</v>
      </c>
      <c r="F14" s="17">
        <f t="shared" si="7"/>
        <v>3107360.25</v>
      </c>
      <c r="G14" s="18">
        <f t="shared" si="7"/>
        <v>0</v>
      </c>
      <c r="H14" s="17">
        <f t="shared" si="7"/>
        <v>0</v>
      </c>
      <c r="I14" s="18">
        <f t="shared" si="7"/>
        <v>1167</v>
      </c>
      <c r="J14" s="17">
        <f t="shared" si="7"/>
        <v>8844358.6799999997</v>
      </c>
      <c r="K14" s="18">
        <f t="shared" si="7"/>
        <v>898</v>
      </c>
      <c r="L14" s="17">
        <f t="shared" si="7"/>
        <v>59844713.590000004</v>
      </c>
      <c r="M14" s="18">
        <f t="shared" si="7"/>
        <v>2113</v>
      </c>
      <c r="N14" s="17">
        <f t="shared" si="7"/>
        <v>174588469.52000001</v>
      </c>
      <c r="O14" s="18">
        <f t="shared" si="7"/>
        <v>0</v>
      </c>
      <c r="P14" s="17">
        <f t="shared" si="7"/>
        <v>0</v>
      </c>
      <c r="Q14" s="18">
        <f t="shared" si="7"/>
        <v>148</v>
      </c>
      <c r="R14" s="17">
        <f t="shared" si="7"/>
        <v>18219887.420000002</v>
      </c>
      <c r="S14" s="18">
        <f t="shared" si="7"/>
        <v>0</v>
      </c>
      <c r="T14" s="17">
        <f t="shared" si="7"/>
        <v>0</v>
      </c>
      <c r="U14" s="17">
        <f t="shared" si="8"/>
        <v>63221161.579999998</v>
      </c>
      <c r="V14" s="17">
        <f t="shared" si="9"/>
        <v>4889471.1900000004</v>
      </c>
      <c r="W14" s="18">
        <v>2993</v>
      </c>
      <c r="X14" s="17">
        <v>815118.87</v>
      </c>
      <c r="Y14" s="18">
        <v>0</v>
      </c>
      <c r="Z14" s="17">
        <v>0</v>
      </c>
      <c r="AA14" s="18">
        <v>307</v>
      </c>
      <c r="AB14" s="17">
        <v>4074352.32</v>
      </c>
      <c r="AC14" s="18">
        <v>515</v>
      </c>
      <c r="AD14" s="17">
        <v>16924529.34</v>
      </c>
      <c r="AE14" s="18">
        <v>587</v>
      </c>
      <c r="AF14" s="17">
        <v>41407161.049999997</v>
      </c>
      <c r="AG14" s="18">
        <v>0</v>
      </c>
      <c r="AH14" s="17">
        <v>0</v>
      </c>
      <c r="AI14" s="18">
        <v>36</v>
      </c>
      <c r="AJ14" s="17">
        <v>4393111.9000000004</v>
      </c>
      <c r="AK14" s="18">
        <v>0</v>
      </c>
      <c r="AL14" s="17">
        <v>0</v>
      </c>
      <c r="AM14" s="17">
        <f t="shared" si="11"/>
        <v>61289792.170000002</v>
      </c>
      <c r="AN14" s="17">
        <f t="shared" si="12"/>
        <v>1066270.79</v>
      </c>
      <c r="AO14" s="18">
        <v>2658</v>
      </c>
      <c r="AP14" s="17">
        <v>724191.86</v>
      </c>
      <c r="AQ14" s="18">
        <v>0</v>
      </c>
      <c r="AR14" s="17">
        <v>0</v>
      </c>
      <c r="AS14" s="18">
        <v>273</v>
      </c>
      <c r="AT14" s="17">
        <v>342078.93</v>
      </c>
      <c r="AU14" s="18">
        <v>18</v>
      </c>
      <c r="AV14" s="17">
        <v>12796887.41</v>
      </c>
      <c r="AW14" s="18">
        <v>474</v>
      </c>
      <c r="AX14" s="17">
        <v>47426633.969999999</v>
      </c>
      <c r="AY14" s="18">
        <v>0</v>
      </c>
      <c r="AZ14" s="17">
        <v>0</v>
      </c>
      <c r="BA14" s="18">
        <v>35</v>
      </c>
      <c r="BB14" s="17">
        <v>4332367.5199999996</v>
      </c>
      <c r="BC14" s="18">
        <v>0</v>
      </c>
      <c r="BD14" s="17">
        <v>0</v>
      </c>
      <c r="BE14" s="17">
        <f t="shared" si="13"/>
        <v>43657179.039999999</v>
      </c>
      <c r="BF14" s="17">
        <f t="shared" si="14"/>
        <v>1020221.38</v>
      </c>
      <c r="BG14" s="18">
        <v>188</v>
      </c>
      <c r="BH14" s="17">
        <v>51214.96</v>
      </c>
      <c r="BI14" s="18">
        <v>0</v>
      </c>
      <c r="BJ14" s="17">
        <v>0</v>
      </c>
      <c r="BK14" s="18">
        <v>24</v>
      </c>
      <c r="BL14" s="17">
        <v>969006.42</v>
      </c>
      <c r="BM14" s="18">
        <v>4</v>
      </c>
      <c r="BN14" s="17">
        <v>1801741.28</v>
      </c>
      <c r="BO14" s="18">
        <v>484</v>
      </c>
      <c r="BP14" s="17">
        <v>40835216.380000003</v>
      </c>
      <c r="BQ14" s="18">
        <v>0</v>
      </c>
      <c r="BR14" s="17">
        <v>0</v>
      </c>
      <c r="BS14" s="18">
        <v>39</v>
      </c>
      <c r="BT14" s="17">
        <v>4808856</v>
      </c>
      <c r="BU14" s="18">
        <v>0</v>
      </c>
      <c r="BV14" s="17">
        <v>0</v>
      </c>
      <c r="BW14" s="17">
        <f t="shared" si="15"/>
        <v>78216769.25</v>
      </c>
      <c r="BX14" s="17">
        <f t="shared" si="16"/>
        <v>4975755.57</v>
      </c>
      <c r="BY14" s="18">
        <v>5568</v>
      </c>
      <c r="BZ14" s="17">
        <v>1516834.56</v>
      </c>
      <c r="CA14" s="18">
        <v>0</v>
      </c>
      <c r="CB14" s="17">
        <v>0</v>
      </c>
      <c r="CC14" s="18">
        <v>563</v>
      </c>
      <c r="CD14" s="17">
        <v>3458921.01</v>
      </c>
      <c r="CE14" s="18">
        <v>361</v>
      </c>
      <c r="CF14" s="17">
        <v>28321555.559999999</v>
      </c>
      <c r="CG14" s="18">
        <v>568</v>
      </c>
      <c r="CH14" s="17">
        <v>44919458.119999997</v>
      </c>
      <c r="CI14" s="18">
        <v>0</v>
      </c>
      <c r="CJ14" s="17">
        <v>0</v>
      </c>
      <c r="CK14" s="18">
        <v>38</v>
      </c>
      <c r="CL14" s="17">
        <v>4685552</v>
      </c>
      <c r="CM14" s="18">
        <v>0</v>
      </c>
      <c r="CN14" s="17">
        <v>0</v>
      </c>
      <c r="CO14" s="36"/>
    </row>
    <row r="15" spans="1:93" ht="30" x14ac:dyDescent="0.25">
      <c r="A15" s="26">
        <f t="shared" si="10"/>
        <v>5</v>
      </c>
      <c r="B15" s="28" t="s">
        <v>6</v>
      </c>
      <c r="C15" s="17">
        <f t="shared" si="5"/>
        <v>7495352.3499999996</v>
      </c>
      <c r="D15" s="17">
        <f t="shared" si="6"/>
        <v>7495352.3499999996</v>
      </c>
      <c r="E15" s="18">
        <f t="shared" si="7"/>
        <v>1886</v>
      </c>
      <c r="F15" s="17">
        <f t="shared" si="7"/>
        <v>575211.63</v>
      </c>
      <c r="G15" s="18">
        <f t="shared" si="7"/>
        <v>2511</v>
      </c>
      <c r="H15" s="17">
        <f t="shared" si="7"/>
        <v>1421110.23</v>
      </c>
      <c r="I15" s="18">
        <f t="shared" si="7"/>
        <v>5726</v>
      </c>
      <c r="J15" s="17">
        <f t="shared" si="7"/>
        <v>5499030.4900000002</v>
      </c>
      <c r="K15" s="18">
        <f t="shared" si="7"/>
        <v>0</v>
      </c>
      <c r="L15" s="17">
        <f t="shared" si="7"/>
        <v>0</v>
      </c>
      <c r="M15" s="18">
        <f t="shared" si="7"/>
        <v>0</v>
      </c>
      <c r="N15" s="17">
        <f t="shared" si="7"/>
        <v>0</v>
      </c>
      <c r="O15" s="18">
        <f t="shared" si="7"/>
        <v>0</v>
      </c>
      <c r="P15" s="17">
        <f t="shared" si="7"/>
        <v>0</v>
      </c>
      <c r="Q15" s="18">
        <f t="shared" si="7"/>
        <v>0</v>
      </c>
      <c r="R15" s="17">
        <f t="shared" si="7"/>
        <v>0</v>
      </c>
      <c r="S15" s="18">
        <f t="shared" si="7"/>
        <v>0</v>
      </c>
      <c r="T15" s="17">
        <f t="shared" si="7"/>
        <v>0</v>
      </c>
      <c r="U15" s="17">
        <f t="shared" si="8"/>
        <v>1868669.34</v>
      </c>
      <c r="V15" s="17">
        <f t="shared" si="9"/>
        <v>1868669.34</v>
      </c>
      <c r="W15" s="18">
        <v>469</v>
      </c>
      <c r="X15" s="17">
        <v>143058.87</v>
      </c>
      <c r="Y15" s="18">
        <v>625</v>
      </c>
      <c r="Z15" s="17">
        <v>353614.37</v>
      </c>
      <c r="AA15" s="18">
        <v>1429</v>
      </c>
      <c r="AB15" s="17">
        <v>1371996.1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11"/>
        <v>1848910.07</v>
      </c>
      <c r="AN15" s="17">
        <f t="shared" si="12"/>
        <v>1848910.07</v>
      </c>
      <c r="AO15" s="18">
        <v>462</v>
      </c>
      <c r="AP15" s="17">
        <v>140998.45000000001</v>
      </c>
      <c r="AQ15" s="18">
        <v>613</v>
      </c>
      <c r="AR15" s="17">
        <v>346961.6</v>
      </c>
      <c r="AS15" s="18">
        <v>1418</v>
      </c>
      <c r="AT15" s="17">
        <v>1360950.02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13"/>
        <v>1872891.79</v>
      </c>
      <c r="BF15" s="17">
        <f t="shared" si="14"/>
        <v>1872891.79</v>
      </c>
      <c r="BG15" s="18">
        <v>472</v>
      </c>
      <c r="BH15" s="17">
        <v>144050.93</v>
      </c>
      <c r="BI15" s="18">
        <v>633</v>
      </c>
      <c r="BJ15" s="17">
        <v>358285.56</v>
      </c>
      <c r="BK15" s="18">
        <v>1428</v>
      </c>
      <c r="BL15" s="17">
        <v>1370555.3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15"/>
        <v>1904881.15</v>
      </c>
      <c r="BX15" s="17">
        <f t="shared" si="16"/>
        <v>1904881.15</v>
      </c>
      <c r="BY15" s="18">
        <v>483</v>
      </c>
      <c r="BZ15" s="17">
        <v>147103.38</v>
      </c>
      <c r="CA15" s="18">
        <v>640</v>
      </c>
      <c r="CB15" s="17">
        <v>362248.7</v>
      </c>
      <c r="CC15" s="18">
        <v>1451</v>
      </c>
      <c r="CD15" s="17">
        <v>1395529.07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6"/>
    </row>
    <row r="16" spans="1:93" x14ac:dyDescent="0.25">
      <c r="A16" s="26">
        <f t="shared" si="10"/>
        <v>6</v>
      </c>
      <c r="B16" s="28" t="s">
        <v>7</v>
      </c>
      <c r="C16" s="17">
        <f t="shared" si="5"/>
        <v>5888743.3600000003</v>
      </c>
      <c r="D16" s="17">
        <f t="shared" si="6"/>
        <v>0</v>
      </c>
      <c r="E16" s="18">
        <f t="shared" si="7"/>
        <v>0</v>
      </c>
      <c r="F16" s="17">
        <f t="shared" si="7"/>
        <v>0</v>
      </c>
      <c r="G16" s="18">
        <f t="shared" si="7"/>
        <v>0</v>
      </c>
      <c r="H16" s="17">
        <f t="shared" si="7"/>
        <v>0</v>
      </c>
      <c r="I16" s="18">
        <f t="shared" si="7"/>
        <v>0</v>
      </c>
      <c r="J16" s="17">
        <f t="shared" si="7"/>
        <v>0</v>
      </c>
      <c r="K16" s="18">
        <f t="shared" si="7"/>
        <v>0</v>
      </c>
      <c r="L16" s="17">
        <f t="shared" si="7"/>
        <v>0</v>
      </c>
      <c r="M16" s="18">
        <f t="shared" si="7"/>
        <v>326</v>
      </c>
      <c r="N16" s="17">
        <f t="shared" si="7"/>
        <v>5888743.3600000003</v>
      </c>
      <c r="O16" s="18">
        <f t="shared" si="7"/>
        <v>0</v>
      </c>
      <c r="P16" s="17">
        <f t="shared" si="7"/>
        <v>0</v>
      </c>
      <c r="Q16" s="18">
        <f t="shared" si="7"/>
        <v>0</v>
      </c>
      <c r="R16" s="17">
        <f t="shared" si="7"/>
        <v>0</v>
      </c>
      <c r="S16" s="18">
        <f t="shared" si="7"/>
        <v>0</v>
      </c>
      <c r="T16" s="17">
        <f t="shared" si="7"/>
        <v>0</v>
      </c>
      <c r="U16" s="17">
        <f t="shared" si="8"/>
        <v>1482492.09</v>
      </c>
      <c r="V16" s="17">
        <f t="shared" si="9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85</v>
      </c>
      <c r="AF16" s="17">
        <v>1482492.09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11"/>
        <v>1332284.4099999999</v>
      </c>
      <c r="AN16" s="17">
        <f t="shared" si="12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70</v>
      </c>
      <c r="AX16" s="17">
        <v>1332284.4099999999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13"/>
        <v>2143901.73</v>
      </c>
      <c r="BF16" s="17">
        <f t="shared" si="14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100</v>
      </c>
      <c r="BP16" s="17">
        <v>2143901.73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15"/>
        <v>930065.13</v>
      </c>
      <c r="BX16" s="17">
        <f t="shared" si="16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71</v>
      </c>
      <c r="CH16" s="17">
        <v>930065.13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6"/>
    </row>
    <row r="17" spans="1:93" ht="30" x14ac:dyDescent="0.25">
      <c r="A17" s="26">
        <f t="shared" si="10"/>
        <v>7</v>
      </c>
      <c r="B17" s="28" t="s">
        <v>8</v>
      </c>
      <c r="C17" s="17">
        <f t="shared" si="5"/>
        <v>2620112.16</v>
      </c>
      <c r="D17" s="17">
        <f t="shared" si="6"/>
        <v>498620.14</v>
      </c>
      <c r="E17" s="18">
        <f t="shared" si="7"/>
        <v>658</v>
      </c>
      <c r="F17" s="17">
        <f t="shared" si="7"/>
        <v>498620.14</v>
      </c>
      <c r="G17" s="18">
        <f t="shared" si="7"/>
        <v>0</v>
      </c>
      <c r="H17" s="17">
        <f t="shared" si="7"/>
        <v>0</v>
      </c>
      <c r="I17" s="18">
        <f t="shared" si="7"/>
        <v>0</v>
      </c>
      <c r="J17" s="17">
        <f t="shared" si="7"/>
        <v>0</v>
      </c>
      <c r="K17" s="18">
        <f t="shared" si="7"/>
        <v>211</v>
      </c>
      <c r="L17" s="17">
        <f t="shared" si="7"/>
        <v>2121492.02</v>
      </c>
      <c r="M17" s="18">
        <f t="shared" si="7"/>
        <v>0</v>
      </c>
      <c r="N17" s="17">
        <f t="shared" si="7"/>
        <v>0</v>
      </c>
      <c r="O17" s="18">
        <f t="shared" si="7"/>
        <v>0</v>
      </c>
      <c r="P17" s="17">
        <f t="shared" si="7"/>
        <v>0</v>
      </c>
      <c r="Q17" s="18">
        <f t="shared" si="7"/>
        <v>0</v>
      </c>
      <c r="R17" s="17">
        <f t="shared" si="7"/>
        <v>0</v>
      </c>
      <c r="S17" s="18">
        <f t="shared" si="7"/>
        <v>0</v>
      </c>
      <c r="T17" s="17">
        <f t="shared" si="7"/>
        <v>0</v>
      </c>
      <c r="U17" s="17">
        <f t="shared" si="8"/>
        <v>864884.52</v>
      </c>
      <c r="V17" s="17">
        <f t="shared" si="9"/>
        <v>118474.02</v>
      </c>
      <c r="W17" s="18">
        <v>153</v>
      </c>
      <c r="X17" s="17">
        <v>118474.02</v>
      </c>
      <c r="Y17" s="18">
        <v>0</v>
      </c>
      <c r="Z17" s="17">
        <v>0</v>
      </c>
      <c r="AA17" s="18">
        <v>0</v>
      </c>
      <c r="AB17" s="17">
        <v>0</v>
      </c>
      <c r="AC17" s="18">
        <v>75</v>
      </c>
      <c r="AD17" s="17">
        <v>746410.5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11"/>
        <v>1131250.8600000001</v>
      </c>
      <c r="AN17" s="17">
        <f t="shared" si="12"/>
        <v>159875.49</v>
      </c>
      <c r="AO17" s="18">
        <v>222</v>
      </c>
      <c r="AP17" s="17">
        <v>159875.49</v>
      </c>
      <c r="AQ17" s="18">
        <v>0</v>
      </c>
      <c r="AR17" s="17">
        <v>0</v>
      </c>
      <c r="AS17" s="18">
        <v>0</v>
      </c>
      <c r="AT17" s="17">
        <v>0</v>
      </c>
      <c r="AU17" s="18">
        <v>97</v>
      </c>
      <c r="AV17" s="17">
        <v>971375.37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13"/>
        <v>498629.72</v>
      </c>
      <c r="BF17" s="17">
        <f t="shared" si="14"/>
        <v>94923.57</v>
      </c>
      <c r="BG17" s="18">
        <v>118</v>
      </c>
      <c r="BH17" s="17">
        <v>94923.57</v>
      </c>
      <c r="BI17" s="18">
        <v>0</v>
      </c>
      <c r="BJ17" s="17">
        <v>0</v>
      </c>
      <c r="BK17" s="18">
        <v>0</v>
      </c>
      <c r="BL17" s="17">
        <v>0</v>
      </c>
      <c r="BM17" s="18">
        <v>39</v>
      </c>
      <c r="BN17" s="17">
        <v>403706.15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15"/>
        <v>125347.06</v>
      </c>
      <c r="BX17" s="17">
        <f t="shared" si="16"/>
        <v>125347.06</v>
      </c>
      <c r="BY17" s="18">
        <v>165</v>
      </c>
      <c r="BZ17" s="17">
        <v>125347.06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6"/>
    </row>
    <row r="18" spans="1:93" ht="30" x14ac:dyDescent="0.25">
      <c r="A18" s="26">
        <f t="shared" si="10"/>
        <v>8</v>
      </c>
      <c r="B18" s="28" t="s">
        <v>9</v>
      </c>
      <c r="C18" s="17">
        <f t="shared" si="5"/>
        <v>23673905.469999999</v>
      </c>
      <c r="D18" s="17">
        <f t="shared" si="6"/>
        <v>186223.78</v>
      </c>
      <c r="E18" s="18">
        <f t="shared" si="7"/>
        <v>759</v>
      </c>
      <c r="F18" s="17">
        <f t="shared" si="7"/>
        <v>186223.78</v>
      </c>
      <c r="G18" s="18">
        <f t="shared" si="7"/>
        <v>0</v>
      </c>
      <c r="H18" s="17">
        <f t="shared" si="7"/>
        <v>0</v>
      </c>
      <c r="I18" s="18">
        <f t="shared" si="7"/>
        <v>0</v>
      </c>
      <c r="J18" s="17">
        <f t="shared" si="7"/>
        <v>0</v>
      </c>
      <c r="K18" s="18">
        <f t="shared" si="7"/>
        <v>0</v>
      </c>
      <c r="L18" s="17">
        <f t="shared" si="7"/>
        <v>0</v>
      </c>
      <c r="M18" s="18">
        <f t="shared" si="7"/>
        <v>558</v>
      </c>
      <c r="N18" s="17">
        <f t="shared" si="7"/>
        <v>23487681.690000001</v>
      </c>
      <c r="O18" s="18">
        <f t="shared" si="7"/>
        <v>276</v>
      </c>
      <c r="P18" s="17">
        <f t="shared" si="7"/>
        <v>11235547.199999999</v>
      </c>
      <c r="Q18" s="18">
        <f t="shared" si="7"/>
        <v>43</v>
      </c>
      <c r="R18" s="17">
        <f t="shared" si="7"/>
        <v>6193422</v>
      </c>
      <c r="S18" s="18">
        <f t="shared" si="7"/>
        <v>0</v>
      </c>
      <c r="T18" s="17">
        <f t="shared" si="7"/>
        <v>0</v>
      </c>
      <c r="U18" s="17">
        <f t="shared" si="8"/>
        <v>6652518.0599999996</v>
      </c>
      <c r="V18" s="17">
        <f t="shared" si="9"/>
        <v>45421.35</v>
      </c>
      <c r="W18" s="18">
        <v>187</v>
      </c>
      <c r="X18" s="17">
        <v>45421.35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172</v>
      </c>
      <c r="AF18" s="17">
        <v>6607096.71</v>
      </c>
      <c r="AG18" s="18">
        <v>76</v>
      </c>
      <c r="AH18" s="17">
        <v>3468860.77</v>
      </c>
      <c r="AI18" s="18">
        <v>16</v>
      </c>
      <c r="AJ18" s="17">
        <v>2382327.25</v>
      </c>
      <c r="AK18" s="18">
        <v>0</v>
      </c>
      <c r="AL18" s="17">
        <v>0</v>
      </c>
      <c r="AM18" s="17">
        <f t="shared" si="11"/>
        <v>6182853.7599999998</v>
      </c>
      <c r="AN18" s="17">
        <f t="shared" si="12"/>
        <v>25629.71</v>
      </c>
      <c r="AO18" s="18">
        <v>114</v>
      </c>
      <c r="AP18" s="17">
        <v>25629.71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163</v>
      </c>
      <c r="AX18" s="17">
        <v>6157224.0499999998</v>
      </c>
      <c r="AY18" s="18">
        <v>62</v>
      </c>
      <c r="AZ18" s="17">
        <v>3271281.63</v>
      </c>
      <c r="BA18" s="18">
        <v>2</v>
      </c>
      <c r="BB18" s="17">
        <v>231598.75</v>
      </c>
      <c r="BC18" s="18">
        <v>0</v>
      </c>
      <c r="BD18" s="17">
        <v>0</v>
      </c>
      <c r="BE18" s="17">
        <f t="shared" si="13"/>
        <v>8437520.4600000009</v>
      </c>
      <c r="BF18" s="17">
        <f t="shared" si="14"/>
        <v>68388.960000000006</v>
      </c>
      <c r="BG18" s="18">
        <v>273</v>
      </c>
      <c r="BH18" s="17">
        <v>68388.960000000006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155</v>
      </c>
      <c r="BP18" s="17">
        <v>8369131.5</v>
      </c>
      <c r="BQ18" s="18">
        <v>90</v>
      </c>
      <c r="BR18" s="17">
        <v>3137484.7999999998</v>
      </c>
      <c r="BS18" s="18">
        <v>25</v>
      </c>
      <c r="BT18" s="17">
        <v>3579496</v>
      </c>
      <c r="BU18" s="18">
        <v>0</v>
      </c>
      <c r="BV18" s="17">
        <v>0</v>
      </c>
      <c r="BW18" s="17">
        <f t="shared" si="15"/>
        <v>2401013.19</v>
      </c>
      <c r="BX18" s="17">
        <f t="shared" si="16"/>
        <v>46783.76</v>
      </c>
      <c r="BY18" s="18">
        <v>185</v>
      </c>
      <c r="BZ18" s="17">
        <v>46783.76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68</v>
      </c>
      <c r="CH18" s="17">
        <v>2354229.4300000002</v>
      </c>
      <c r="CI18" s="18">
        <v>48</v>
      </c>
      <c r="CJ18" s="17">
        <v>1357920</v>
      </c>
      <c r="CK18" s="18">
        <v>0</v>
      </c>
      <c r="CL18" s="17">
        <v>0</v>
      </c>
      <c r="CM18" s="18">
        <v>0</v>
      </c>
      <c r="CN18" s="17">
        <v>0</v>
      </c>
      <c r="CO18" s="36"/>
    </row>
    <row r="19" spans="1:93" x14ac:dyDescent="0.25">
      <c r="A19" s="26">
        <f t="shared" si="10"/>
        <v>9</v>
      </c>
      <c r="B19" s="28" t="s">
        <v>10</v>
      </c>
      <c r="C19" s="17">
        <f t="shared" si="5"/>
        <v>51487260.149999999</v>
      </c>
      <c r="D19" s="17">
        <f t="shared" si="6"/>
        <v>69346.100000000006</v>
      </c>
      <c r="E19" s="18">
        <f t="shared" si="7"/>
        <v>215</v>
      </c>
      <c r="F19" s="17">
        <f t="shared" si="7"/>
        <v>69346.100000000006</v>
      </c>
      <c r="G19" s="18">
        <f t="shared" si="7"/>
        <v>0</v>
      </c>
      <c r="H19" s="17">
        <f t="shared" si="7"/>
        <v>0</v>
      </c>
      <c r="I19" s="18">
        <f t="shared" si="7"/>
        <v>0</v>
      </c>
      <c r="J19" s="17">
        <f t="shared" si="7"/>
        <v>0</v>
      </c>
      <c r="K19" s="18">
        <f t="shared" si="7"/>
        <v>0</v>
      </c>
      <c r="L19" s="17">
        <f t="shared" si="7"/>
        <v>0</v>
      </c>
      <c r="M19" s="18">
        <f t="shared" si="7"/>
        <v>1372</v>
      </c>
      <c r="N19" s="17">
        <f t="shared" si="7"/>
        <v>51417914.049999997</v>
      </c>
      <c r="O19" s="18">
        <f t="shared" si="7"/>
        <v>0</v>
      </c>
      <c r="P19" s="17">
        <f t="shared" si="7"/>
        <v>0</v>
      </c>
      <c r="Q19" s="18">
        <f t="shared" si="7"/>
        <v>0</v>
      </c>
      <c r="R19" s="17">
        <f t="shared" si="7"/>
        <v>0</v>
      </c>
      <c r="S19" s="18">
        <f t="shared" si="7"/>
        <v>0</v>
      </c>
      <c r="T19" s="17">
        <f t="shared" si="7"/>
        <v>0</v>
      </c>
      <c r="U19" s="17">
        <f t="shared" si="8"/>
        <v>12822041.73</v>
      </c>
      <c r="V19" s="17">
        <f t="shared" si="9"/>
        <v>26448.28</v>
      </c>
      <c r="W19" s="18">
        <v>82</v>
      </c>
      <c r="X19" s="17">
        <v>26448.28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325</v>
      </c>
      <c r="AF19" s="17">
        <v>12795593.449999999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11"/>
        <v>14363324.390000001</v>
      </c>
      <c r="AN19" s="17">
        <f t="shared" si="12"/>
        <v>24513.040000000001</v>
      </c>
      <c r="AO19" s="18">
        <v>76</v>
      </c>
      <c r="AP19" s="17">
        <v>24513.040000000001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375</v>
      </c>
      <c r="AX19" s="17">
        <v>14338811.35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13"/>
        <v>15963590.48</v>
      </c>
      <c r="BF19" s="17">
        <f t="shared" si="14"/>
        <v>18384.78</v>
      </c>
      <c r="BG19" s="18">
        <v>57</v>
      </c>
      <c r="BH19" s="17">
        <v>18384.78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470</v>
      </c>
      <c r="BP19" s="17">
        <v>15945205.699999999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15"/>
        <v>8338303.5499999998</v>
      </c>
      <c r="BX19" s="17">
        <f t="shared" si="16"/>
        <v>0</v>
      </c>
      <c r="BY19" s="18">
        <v>0</v>
      </c>
      <c r="BZ19" s="17">
        <v>0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202</v>
      </c>
      <c r="CH19" s="17">
        <v>8338303.5499999998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6"/>
    </row>
    <row r="20" spans="1:93" x14ac:dyDescent="0.25">
      <c r="A20" s="26"/>
      <c r="B20" s="50" t="s">
        <v>11</v>
      </c>
      <c r="C20" s="17">
        <f t="shared" si="5"/>
        <v>0</v>
      </c>
      <c r="D20" s="17">
        <f t="shared" si="6"/>
        <v>0</v>
      </c>
      <c r="E20" s="18">
        <f t="shared" si="7"/>
        <v>0</v>
      </c>
      <c r="F20" s="17">
        <f t="shared" si="7"/>
        <v>0</v>
      </c>
      <c r="G20" s="18">
        <f t="shared" si="7"/>
        <v>0</v>
      </c>
      <c r="H20" s="17">
        <f t="shared" si="7"/>
        <v>0</v>
      </c>
      <c r="I20" s="18">
        <f t="shared" si="7"/>
        <v>0</v>
      </c>
      <c r="J20" s="17">
        <f t="shared" si="7"/>
        <v>0</v>
      </c>
      <c r="K20" s="18">
        <f t="shared" si="7"/>
        <v>0</v>
      </c>
      <c r="L20" s="17">
        <f t="shared" si="7"/>
        <v>0</v>
      </c>
      <c r="M20" s="18">
        <f t="shared" si="7"/>
        <v>0</v>
      </c>
      <c r="N20" s="17">
        <f t="shared" si="7"/>
        <v>0</v>
      </c>
      <c r="O20" s="18">
        <f t="shared" si="7"/>
        <v>0</v>
      </c>
      <c r="P20" s="17">
        <f t="shared" si="7"/>
        <v>0</v>
      </c>
      <c r="Q20" s="18">
        <f t="shared" si="7"/>
        <v>0</v>
      </c>
      <c r="R20" s="17">
        <f t="shared" si="7"/>
        <v>0</v>
      </c>
      <c r="S20" s="18">
        <f t="shared" si="7"/>
        <v>0</v>
      </c>
      <c r="T20" s="17">
        <f t="shared" si="7"/>
        <v>0</v>
      </c>
      <c r="U20" s="17">
        <f t="shared" si="8"/>
        <v>0</v>
      </c>
      <c r="V20" s="17">
        <f t="shared" si="9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11"/>
        <v>0</v>
      </c>
      <c r="AN20" s="17">
        <f t="shared" si="12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13"/>
        <v>0</v>
      </c>
      <c r="BF20" s="17">
        <f t="shared" si="14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15"/>
        <v>0</v>
      </c>
      <c r="BX20" s="17">
        <f t="shared" si="16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6"/>
    </row>
    <row r="21" spans="1:93" ht="30" x14ac:dyDescent="0.25">
      <c r="A21" s="26">
        <f>1+A19</f>
        <v>10</v>
      </c>
      <c r="B21" s="28" t="s">
        <v>12</v>
      </c>
      <c r="C21" s="17">
        <f t="shared" si="5"/>
        <v>257109832</v>
      </c>
      <c r="D21" s="17">
        <f t="shared" si="6"/>
        <v>107936448.11</v>
      </c>
      <c r="E21" s="18">
        <f t="shared" si="7"/>
        <v>41311</v>
      </c>
      <c r="F21" s="17">
        <f t="shared" si="7"/>
        <v>22898021.850000001</v>
      </c>
      <c r="G21" s="18">
        <f t="shared" si="7"/>
        <v>17755</v>
      </c>
      <c r="H21" s="17">
        <f t="shared" si="7"/>
        <v>8219375.9000000004</v>
      </c>
      <c r="I21" s="18">
        <f t="shared" si="7"/>
        <v>70885</v>
      </c>
      <c r="J21" s="17">
        <f t="shared" si="7"/>
        <v>76819050.359999999</v>
      </c>
      <c r="K21" s="18">
        <f t="shared" si="7"/>
        <v>2525</v>
      </c>
      <c r="L21" s="17">
        <f t="shared" si="7"/>
        <v>36332689.880000003</v>
      </c>
      <c r="M21" s="18">
        <f t="shared" si="7"/>
        <v>4108</v>
      </c>
      <c r="N21" s="17">
        <f t="shared" si="7"/>
        <v>112840694.01000001</v>
      </c>
      <c r="O21" s="18">
        <f t="shared" si="7"/>
        <v>0</v>
      </c>
      <c r="P21" s="17">
        <f t="shared" si="7"/>
        <v>0</v>
      </c>
      <c r="Q21" s="18">
        <f t="shared" si="7"/>
        <v>37</v>
      </c>
      <c r="R21" s="17">
        <f t="shared" si="7"/>
        <v>4819639</v>
      </c>
      <c r="S21" s="18">
        <f t="shared" si="7"/>
        <v>0</v>
      </c>
      <c r="T21" s="17">
        <f t="shared" si="7"/>
        <v>0</v>
      </c>
      <c r="U21" s="17">
        <f t="shared" si="8"/>
        <v>63250883.960000001</v>
      </c>
      <c r="V21" s="17">
        <f t="shared" si="9"/>
        <v>26471646.870000001</v>
      </c>
      <c r="W21" s="18">
        <v>11297</v>
      </c>
      <c r="X21" s="17">
        <v>5510148.3200000003</v>
      </c>
      <c r="Y21" s="18">
        <v>4305</v>
      </c>
      <c r="Z21" s="17">
        <v>2018445.32</v>
      </c>
      <c r="AA21" s="18">
        <v>17145</v>
      </c>
      <c r="AB21" s="17">
        <v>18943053.23</v>
      </c>
      <c r="AC21" s="18">
        <v>603</v>
      </c>
      <c r="AD21" s="17">
        <v>8586875.5999999996</v>
      </c>
      <c r="AE21" s="18">
        <v>1076</v>
      </c>
      <c r="AF21" s="17">
        <v>28192361.489999998</v>
      </c>
      <c r="AG21" s="18">
        <v>0</v>
      </c>
      <c r="AH21" s="17">
        <v>0</v>
      </c>
      <c r="AI21" s="18">
        <v>4</v>
      </c>
      <c r="AJ21" s="17">
        <v>509196</v>
      </c>
      <c r="AK21" s="18">
        <v>0</v>
      </c>
      <c r="AL21" s="17">
        <v>0</v>
      </c>
      <c r="AM21" s="17">
        <f t="shared" si="11"/>
        <v>65247102.280000001</v>
      </c>
      <c r="AN21" s="17">
        <f t="shared" si="12"/>
        <v>26557327.59</v>
      </c>
      <c r="AO21" s="18">
        <v>10178</v>
      </c>
      <c r="AP21" s="17">
        <v>4898556.5599999996</v>
      </c>
      <c r="AQ21" s="18">
        <v>4466</v>
      </c>
      <c r="AR21" s="17">
        <v>2068452.99</v>
      </c>
      <c r="AS21" s="18">
        <v>18292</v>
      </c>
      <c r="AT21" s="17">
        <v>19590318.039999999</v>
      </c>
      <c r="AU21" s="18">
        <v>674</v>
      </c>
      <c r="AV21" s="17">
        <v>9578030.3499999996</v>
      </c>
      <c r="AW21" s="18">
        <v>1026</v>
      </c>
      <c r="AX21" s="17">
        <v>29111744.34</v>
      </c>
      <c r="AY21" s="18">
        <v>0</v>
      </c>
      <c r="AZ21" s="17">
        <v>0</v>
      </c>
      <c r="BA21" s="18">
        <v>14</v>
      </c>
      <c r="BB21" s="17">
        <v>1836974</v>
      </c>
      <c r="BC21" s="18">
        <v>0</v>
      </c>
      <c r="BD21" s="17">
        <v>0</v>
      </c>
      <c r="BE21" s="17">
        <f t="shared" si="13"/>
        <v>65494651.450000003</v>
      </c>
      <c r="BF21" s="17">
        <f t="shared" si="14"/>
        <v>28306579.359999999</v>
      </c>
      <c r="BG21" s="18">
        <v>10151</v>
      </c>
      <c r="BH21" s="17">
        <v>7620992.9500000002</v>
      </c>
      <c r="BI21" s="18">
        <v>4041</v>
      </c>
      <c r="BJ21" s="17">
        <v>1869074.59</v>
      </c>
      <c r="BK21" s="18">
        <v>16402</v>
      </c>
      <c r="BL21" s="17">
        <v>18816511.82</v>
      </c>
      <c r="BM21" s="18">
        <v>629</v>
      </c>
      <c r="BN21" s="17">
        <v>9136172.8300000001</v>
      </c>
      <c r="BO21" s="18">
        <v>959</v>
      </c>
      <c r="BP21" s="17">
        <v>28051899.260000002</v>
      </c>
      <c r="BQ21" s="18">
        <v>0</v>
      </c>
      <c r="BR21" s="17">
        <v>0</v>
      </c>
      <c r="BS21" s="18">
        <v>12</v>
      </c>
      <c r="BT21" s="17">
        <v>1582376</v>
      </c>
      <c r="BU21" s="18">
        <v>0</v>
      </c>
      <c r="BV21" s="17">
        <v>0</v>
      </c>
      <c r="BW21" s="17">
        <f t="shared" si="15"/>
        <v>63117194.310000002</v>
      </c>
      <c r="BX21" s="17">
        <f t="shared" si="16"/>
        <v>26600894.289999999</v>
      </c>
      <c r="BY21" s="18">
        <v>9685</v>
      </c>
      <c r="BZ21" s="17">
        <v>4868324.0199999996</v>
      </c>
      <c r="CA21" s="18">
        <v>4943</v>
      </c>
      <c r="CB21" s="17">
        <v>2263403</v>
      </c>
      <c r="CC21" s="18">
        <v>19046</v>
      </c>
      <c r="CD21" s="17">
        <v>19469167.27</v>
      </c>
      <c r="CE21" s="18">
        <v>619</v>
      </c>
      <c r="CF21" s="17">
        <v>9031611.0999999996</v>
      </c>
      <c r="CG21" s="18">
        <v>1047</v>
      </c>
      <c r="CH21" s="17">
        <v>27484688.920000002</v>
      </c>
      <c r="CI21" s="18">
        <v>0</v>
      </c>
      <c r="CJ21" s="17">
        <v>0</v>
      </c>
      <c r="CK21" s="18">
        <v>7</v>
      </c>
      <c r="CL21" s="17">
        <v>891093</v>
      </c>
      <c r="CM21" s="18">
        <v>0</v>
      </c>
      <c r="CN21" s="17">
        <v>0</v>
      </c>
      <c r="CO21" s="36"/>
    </row>
    <row r="22" spans="1:93" ht="30" x14ac:dyDescent="0.25">
      <c r="A22" s="26">
        <f t="shared" ref="A22:A48" si="17">1+A21</f>
        <v>11</v>
      </c>
      <c r="B22" s="28" t="s">
        <v>13</v>
      </c>
      <c r="C22" s="17">
        <f t="shared" si="5"/>
        <v>131175012.29000001</v>
      </c>
      <c r="D22" s="17">
        <f t="shared" si="6"/>
        <v>4094224.15</v>
      </c>
      <c r="E22" s="18">
        <f t="shared" si="7"/>
        <v>231</v>
      </c>
      <c r="F22" s="17">
        <f t="shared" si="7"/>
        <v>64189.2</v>
      </c>
      <c r="G22" s="18">
        <f t="shared" si="7"/>
        <v>6327</v>
      </c>
      <c r="H22" s="17">
        <f t="shared" si="7"/>
        <v>3235374.72</v>
      </c>
      <c r="I22" s="18">
        <f t="shared" si="7"/>
        <v>972</v>
      </c>
      <c r="J22" s="17">
        <f t="shared" si="7"/>
        <v>794660.23</v>
      </c>
      <c r="K22" s="18">
        <f t="shared" si="7"/>
        <v>0</v>
      </c>
      <c r="L22" s="17">
        <f t="shared" si="7"/>
        <v>0</v>
      </c>
      <c r="M22" s="18">
        <f t="shared" si="7"/>
        <v>3686</v>
      </c>
      <c r="N22" s="17">
        <f t="shared" si="7"/>
        <v>127080788.14</v>
      </c>
      <c r="O22" s="18">
        <f t="shared" si="7"/>
        <v>0</v>
      </c>
      <c r="P22" s="17">
        <f t="shared" si="7"/>
        <v>0</v>
      </c>
      <c r="Q22" s="18">
        <f t="shared" si="7"/>
        <v>48</v>
      </c>
      <c r="R22" s="17">
        <f t="shared" si="7"/>
        <v>7727252.2699999996</v>
      </c>
      <c r="S22" s="18">
        <f t="shared" si="7"/>
        <v>0</v>
      </c>
      <c r="T22" s="17">
        <f t="shared" si="7"/>
        <v>0</v>
      </c>
      <c r="U22" s="17">
        <f t="shared" si="8"/>
        <v>32568627.239999998</v>
      </c>
      <c r="V22" s="17">
        <f t="shared" si="9"/>
        <v>1002736.68</v>
      </c>
      <c r="W22" s="18">
        <v>90</v>
      </c>
      <c r="X22" s="17">
        <v>25004.14</v>
      </c>
      <c r="Y22" s="18">
        <v>1557</v>
      </c>
      <c r="Z22" s="17">
        <v>794479.66</v>
      </c>
      <c r="AA22" s="18">
        <v>212</v>
      </c>
      <c r="AB22" s="17">
        <v>183252.88</v>
      </c>
      <c r="AC22" s="18">
        <v>0</v>
      </c>
      <c r="AD22" s="17">
        <v>0</v>
      </c>
      <c r="AE22" s="18">
        <v>1041</v>
      </c>
      <c r="AF22" s="17">
        <v>31565890.559999999</v>
      </c>
      <c r="AG22" s="18">
        <v>0</v>
      </c>
      <c r="AH22" s="17">
        <v>0</v>
      </c>
      <c r="AI22" s="18">
        <v>16</v>
      </c>
      <c r="AJ22" s="17">
        <v>2606043.27</v>
      </c>
      <c r="AK22" s="18">
        <v>0</v>
      </c>
      <c r="AL22" s="17">
        <v>0</v>
      </c>
      <c r="AM22" s="17">
        <f t="shared" si="11"/>
        <v>36584265.009999998</v>
      </c>
      <c r="AN22" s="17">
        <f t="shared" si="12"/>
        <v>653272.61</v>
      </c>
      <c r="AO22" s="18">
        <v>80</v>
      </c>
      <c r="AP22" s="17">
        <v>22205.1</v>
      </c>
      <c r="AQ22" s="18">
        <v>928</v>
      </c>
      <c r="AR22" s="17">
        <v>476170.3</v>
      </c>
      <c r="AS22" s="18">
        <v>198</v>
      </c>
      <c r="AT22" s="17">
        <v>154897.21</v>
      </c>
      <c r="AU22" s="18">
        <v>0</v>
      </c>
      <c r="AV22" s="17">
        <v>0</v>
      </c>
      <c r="AW22" s="18">
        <v>889</v>
      </c>
      <c r="AX22" s="17">
        <v>35930992.399999999</v>
      </c>
      <c r="AY22" s="18">
        <v>0</v>
      </c>
      <c r="AZ22" s="17">
        <v>0</v>
      </c>
      <c r="BA22" s="18">
        <v>11</v>
      </c>
      <c r="BB22" s="17">
        <v>1497613</v>
      </c>
      <c r="BC22" s="18">
        <v>0</v>
      </c>
      <c r="BD22" s="17">
        <v>0</v>
      </c>
      <c r="BE22" s="17">
        <f t="shared" si="13"/>
        <v>28998859.73</v>
      </c>
      <c r="BF22" s="17">
        <f t="shared" si="14"/>
        <v>677876.11</v>
      </c>
      <c r="BG22" s="18">
        <v>31</v>
      </c>
      <c r="BH22" s="17">
        <v>8629.16</v>
      </c>
      <c r="BI22" s="18">
        <v>1102</v>
      </c>
      <c r="BJ22" s="17">
        <v>563598.36</v>
      </c>
      <c r="BK22" s="18">
        <v>127</v>
      </c>
      <c r="BL22" s="17">
        <v>105648.59</v>
      </c>
      <c r="BM22" s="18">
        <v>0</v>
      </c>
      <c r="BN22" s="17">
        <v>0</v>
      </c>
      <c r="BO22" s="18">
        <v>1005</v>
      </c>
      <c r="BP22" s="17">
        <v>28320983.620000001</v>
      </c>
      <c r="BQ22" s="18">
        <v>0</v>
      </c>
      <c r="BR22" s="17">
        <v>0</v>
      </c>
      <c r="BS22" s="18">
        <v>10</v>
      </c>
      <c r="BT22" s="17">
        <v>1436167</v>
      </c>
      <c r="BU22" s="18">
        <v>0</v>
      </c>
      <c r="BV22" s="17">
        <v>0</v>
      </c>
      <c r="BW22" s="17">
        <f t="shared" si="15"/>
        <v>33023260.309999999</v>
      </c>
      <c r="BX22" s="17">
        <f t="shared" si="16"/>
        <v>1760338.75</v>
      </c>
      <c r="BY22" s="18">
        <v>30</v>
      </c>
      <c r="BZ22" s="17">
        <v>8350.7999999999993</v>
      </c>
      <c r="CA22" s="18">
        <v>2740</v>
      </c>
      <c r="CB22" s="17">
        <v>1401126.4</v>
      </c>
      <c r="CC22" s="18">
        <v>435</v>
      </c>
      <c r="CD22" s="17">
        <v>350861.55</v>
      </c>
      <c r="CE22" s="18">
        <v>0</v>
      </c>
      <c r="CF22" s="17">
        <v>0</v>
      </c>
      <c r="CG22" s="18">
        <v>751</v>
      </c>
      <c r="CH22" s="17">
        <v>31262921.559999999</v>
      </c>
      <c r="CI22" s="18">
        <v>0</v>
      </c>
      <c r="CJ22" s="17">
        <v>0</v>
      </c>
      <c r="CK22" s="18">
        <v>11</v>
      </c>
      <c r="CL22" s="17">
        <v>2187429</v>
      </c>
      <c r="CM22" s="18">
        <v>0</v>
      </c>
      <c r="CN22" s="17">
        <v>0</v>
      </c>
      <c r="CO22" s="36"/>
    </row>
    <row r="23" spans="1:93" x14ac:dyDescent="0.25">
      <c r="A23" s="26">
        <f t="shared" si="17"/>
        <v>12</v>
      </c>
      <c r="B23" s="28" t="s">
        <v>14</v>
      </c>
      <c r="C23" s="17">
        <f t="shared" si="5"/>
        <v>39273971.310000002</v>
      </c>
      <c r="D23" s="17">
        <f t="shared" si="6"/>
        <v>5066726.67</v>
      </c>
      <c r="E23" s="18">
        <f t="shared" si="7"/>
        <v>3835</v>
      </c>
      <c r="F23" s="17">
        <f t="shared" si="7"/>
        <v>710164.99</v>
      </c>
      <c r="G23" s="18">
        <f t="shared" si="7"/>
        <v>0</v>
      </c>
      <c r="H23" s="17">
        <f t="shared" si="7"/>
        <v>0</v>
      </c>
      <c r="I23" s="18">
        <f t="shared" si="7"/>
        <v>5919</v>
      </c>
      <c r="J23" s="17">
        <f t="shared" si="7"/>
        <v>4356561.68</v>
      </c>
      <c r="K23" s="18">
        <f t="shared" si="7"/>
        <v>184</v>
      </c>
      <c r="L23" s="17">
        <f t="shared" si="7"/>
        <v>2027620.85</v>
      </c>
      <c r="M23" s="18">
        <f t="shared" si="7"/>
        <v>1153</v>
      </c>
      <c r="N23" s="17">
        <f t="shared" si="7"/>
        <v>32179623.789999999</v>
      </c>
      <c r="O23" s="18">
        <f t="shared" si="7"/>
        <v>0</v>
      </c>
      <c r="P23" s="17">
        <f t="shared" si="7"/>
        <v>0</v>
      </c>
      <c r="Q23" s="18">
        <f t="shared" si="7"/>
        <v>0</v>
      </c>
      <c r="R23" s="17">
        <f t="shared" si="7"/>
        <v>0</v>
      </c>
      <c r="S23" s="18">
        <f t="shared" si="7"/>
        <v>0</v>
      </c>
      <c r="T23" s="17">
        <f t="shared" si="7"/>
        <v>0</v>
      </c>
      <c r="U23" s="17">
        <f t="shared" si="8"/>
        <v>10128256.6</v>
      </c>
      <c r="V23" s="17">
        <f t="shared" si="9"/>
        <v>1572534.62</v>
      </c>
      <c r="W23" s="18">
        <v>979</v>
      </c>
      <c r="X23" s="17">
        <v>157169.38</v>
      </c>
      <c r="Y23" s="18">
        <v>0</v>
      </c>
      <c r="Z23" s="17">
        <v>0</v>
      </c>
      <c r="AA23" s="18">
        <v>1643</v>
      </c>
      <c r="AB23" s="17">
        <v>1415365.24</v>
      </c>
      <c r="AC23" s="18">
        <v>37</v>
      </c>
      <c r="AD23" s="17">
        <v>427042.48</v>
      </c>
      <c r="AE23" s="18">
        <v>332</v>
      </c>
      <c r="AF23" s="17">
        <v>8128679.5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11"/>
        <v>8531793.4000000004</v>
      </c>
      <c r="AN23" s="17">
        <f t="shared" si="12"/>
        <v>1013260.35</v>
      </c>
      <c r="AO23" s="18">
        <v>894</v>
      </c>
      <c r="AP23" s="17">
        <v>179683.83</v>
      </c>
      <c r="AQ23" s="18">
        <v>0</v>
      </c>
      <c r="AR23" s="17">
        <v>0</v>
      </c>
      <c r="AS23" s="18">
        <v>1354</v>
      </c>
      <c r="AT23" s="17">
        <v>833576.52</v>
      </c>
      <c r="AU23" s="18">
        <v>55</v>
      </c>
      <c r="AV23" s="17">
        <v>613282.77</v>
      </c>
      <c r="AW23" s="18">
        <v>187</v>
      </c>
      <c r="AX23" s="17">
        <v>6905250.2800000003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13"/>
        <v>9362787.1699999999</v>
      </c>
      <c r="BF23" s="17">
        <f t="shared" si="14"/>
        <v>1260060.7</v>
      </c>
      <c r="BG23" s="18">
        <v>981</v>
      </c>
      <c r="BH23" s="17">
        <v>186678.43</v>
      </c>
      <c r="BI23" s="18">
        <v>0</v>
      </c>
      <c r="BJ23" s="17">
        <v>0</v>
      </c>
      <c r="BK23" s="18">
        <v>1461</v>
      </c>
      <c r="BL23" s="17">
        <v>1073382.27</v>
      </c>
      <c r="BM23" s="18">
        <v>54</v>
      </c>
      <c r="BN23" s="17">
        <v>583048.59</v>
      </c>
      <c r="BO23" s="18">
        <v>273</v>
      </c>
      <c r="BP23" s="17">
        <v>7519677.8799999999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15"/>
        <v>11251134.140000001</v>
      </c>
      <c r="BX23" s="17">
        <f t="shared" si="16"/>
        <v>1220871</v>
      </c>
      <c r="BY23" s="18">
        <v>981</v>
      </c>
      <c r="BZ23" s="17">
        <v>186633.35</v>
      </c>
      <c r="CA23" s="18">
        <v>0</v>
      </c>
      <c r="CB23" s="17">
        <v>0</v>
      </c>
      <c r="CC23" s="18">
        <v>1461</v>
      </c>
      <c r="CD23" s="17">
        <v>1034237.65</v>
      </c>
      <c r="CE23" s="18">
        <v>38</v>
      </c>
      <c r="CF23" s="17">
        <v>404247.01</v>
      </c>
      <c r="CG23" s="18">
        <v>361</v>
      </c>
      <c r="CH23" s="17">
        <v>9626016.1300000008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6"/>
    </row>
    <row r="24" spans="1:93" x14ac:dyDescent="0.25">
      <c r="A24" s="26">
        <f t="shared" si="17"/>
        <v>13</v>
      </c>
      <c r="B24" s="28" t="s">
        <v>15</v>
      </c>
      <c r="C24" s="17">
        <f t="shared" si="5"/>
        <v>110067253.58</v>
      </c>
      <c r="D24" s="17">
        <f t="shared" si="6"/>
        <v>59757894.93</v>
      </c>
      <c r="E24" s="18">
        <f t="shared" si="7"/>
        <v>57710</v>
      </c>
      <c r="F24" s="17">
        <f t="shared" si="7"/>
        <v>18686973.32</v>
      </c>
      <c r="G24" s="18">
        <f t="shared" si="7"/>
        <v>9278</v>
      </c>
      <c r="H24" s="17">
        <f t="shared" si="7"/>
        <v>4706271.7699999996</v>
      </c>
      <c r="I24" s="18">
        <f t="shared" si="7"/>
        <v>38644</v>
      </c>
      <c r="J24" s="17">
        <f t="shared" si="7"/>
        <v>36364649.840000004</v>
      </c>
      <c r="K24" s="18">
        <f t="shared" si="7"/>
        <v>808</v>
      </c>
      <c r="L24" s="17">
        <f t="shared" si="7"/>
        <v>9167404.7100000009</v>
      </c>
      <c r="M24" s="18">
        <f t="shared" si="7"/>
        <v>2465</v>
      </c>
      <c r="N24" s="17">
        <f t="shared" si="7"/>
        <v>41141953.939999998</v>
      </c>
      <c r="O24" s="18">
        <f t="shared" si="7"/>
        <v>0</v>
      </c>
      <c r="P24" s="17">
        <f t="shared" si="7"/>
        <v>0</v>
      </c>
      <c r="Q24" s="18">
        <f t="shared" si="7"/>
        <v>0</v>
      </c>
      <c r="R24" s="17">
        <f t="shared" si="7"/>
        <v>0</v>
      </c>
      <c r="S24" s="18">
        <f t="shared" si="7"/>
        <v>0</v>
      </c>
      <c r="T24" s="17">
        <f t="shared" si="7"/>
        <v>0</v>
      </c>
      <c r="U24" s="17">
        <f t="shared" si="8"/>
        <v>26531474.890000001</v>
      </c>
      <c r="V24" s="17">
        <f t="shared" si="9"/>
        <v>12178315.960000001</v>
      </c>
      <c r="W24" s="18">
        <v>12493</v>
      </c>
      <c r="X24" s="17">
        <v>4152893.1</v>
      </c>
      <c r="Y24" s="18">
        <v>2263</v>
      </c>
      <c r="Z24" s="17">
        <v>1161273.1399999999</v>
      </c>
      <c r="AA24" s="18">
        <v>6537</v>
      </c>
      <c r="AB24" s="17">
        <v>6864149.7199999997</v>
      </c>
      <c r="AC24" s="18">
        <v>151</v>
      </c>
      <c r="AD24" s="17">
        <v>1722240.42</v>
      </c>
      <c r="AE24" s="18">
        <v>732</v>
      </c>
      <c r="AF24" s="17">
        <v>12630918.51</v>
      </c>
      <c r="AG24" s="18">
        <v>0</v>
      </c>
      <c r="AH24" s="17">
        <v>0</v>
      </c>
      <c r="AI24" s="18">
        <v>0</v>
      </c>
      <c r="AJ24" s="17">
        <v>0</v>
      </c>
      <c r="AK24" s="18">
        <v>0</v>
      </c>
      <c r="AL24" s="17">
        <v>0</v>
      </c>
      <c r="AM24" s="17">
        <f t="shared" si="11"/>
        <v>32128060.079999998</v>
      </c>
      <c r="AN24" s="17">
        <f t="shared" si="12"/>
        <v>14585301.779999999</v>
      </c>
      <c r="AO24" s="18">
        <v>14728</v>
      </c>
      <c r="AP24" s="17">
        <v>4357179.3</v>
      </c>
      <c r="AQ24" s="18">
        <v>2327</v>
      </c>
      <c r="AR24" s="17">
        <v>1178213.01</v>
      </c>
      <c r="AS24" s="18">
        <v>9681</v>
      </c>
      <c r="AT24" s="17">
        <v>9049909.4700000007</v>
      </c>
      <c r="AU24" s="18">
        <v>268</v>
      </c>
      <c r="AV24" s="17">
        <v>3004374.81</v>
      </c>
      <c r="AW24" s="18">
        <v>879</v>
      </c>
      <c r="AX24" s="17">
        <v>14538383.49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13"/>
        <v>25828127.370000001</v>
      </c>
      <c r="BF24" s="17">
        <f t="shared" si="14"/>
        <v>16069014.77</v>
      </c>
      <c r="BG24" s="18">
        <v>13376</v>
      </c>
      <c r="BH24" s="17">
        <v>5450666.4400000004</v>
      </c>
      <c r="BI24" s="18">
        <v>2043</v>
      </c>
      <c r="BJ24" s="17">
        <v>1043908.35</v>
      </c>
      <c r="BK24" s="18">
        <v>8516</v>
      </c>
      <c r="BL24" s="17">
        <v>9574439.9800000004</v>
      </c>
      <c r="BM24" s="18">
        <v>147</v>
      </c>
      <c r="BN24" s="17">
        <v>1700316.52</v>
      </c>
      <c r="BO24" s="18">
        <v>506</v>
      </c>
      <c r="BP24" s="17">
        <v>8058796.0800000001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7">
        <f t="shared" si="15"/>
        <v>25579591.239999998</v>
      </c>
      <c r="BX24" s="17">
        <f t="shared" si="16"/>
        <v>16925262.420000002</v>
      </c>
      <c r="BY24" s="18">
        <v>17113</v>
      </c>
      <c r="BZ24" s="17">
        <v>4726234.4800000004</v>
      </c>
      <c r="CA24" s="18">
        <v>2645</v>
      </c>
      <c r="CB24" s="17">
        <v>1322877.27</v>
      </c>
      <c r="CC24" s="18">
        <v>13910</v>
      </c>
      <c r="CD24" s="17">
        <v>10876150.67</v>
      </c>
      <c r="CE24" s="18">
        <v>242</v>
      </c>
      <c r="CF24" s="17">
        <v>2740472.96</v>
      </c>
      <c r="CG24" s="18">
        <v>348</v>
      </c>
      <c r="CH24" s="17">
        <v>5913855.8600000003</v>
      </c>
      <c r="CI24" s="18">
        <v>0</v>
      </c>
      <c r="CJ24" s="17">
        <v>0</v>
      </c>
      <c r="CK24" s="18">
        <v>0</v>
      </c>
      <c r="CL24" s="17">
        <v>0</v>
      </c>
      <c r="CM24" s="18">
        <v>0</v>
      </c>
      <c r="CN24" s="17">
        <v>0</v>
      </c>
      <c r="CO24" s="36"/>
    </row>
    <row r="25" spans="1:93" x14ac:dyDescent="0.25">
      <c r="A25" s="26">
        <f t="shared" si="17"/>
        <v>14</v>
      </c>
      <c r="B25" s="28" t="s">
        <v>16</v>
      </c>
      <c r="C25" s="17">
        <f t="shared" si="5"/>
        <v>186924922.56999999</v>
      </c>
      <c r="D25" s="17">
        <f t="shared" si="6"/>
        <v>30143366.800000001</v>
      </c>
      <c r="E25" s="18">
        <f t="shared" si="7"/>
        <v>44463</v>
      </c>
      <c r="F25" s="17">
        <f t="shared" si="7"/>
        <v>10224646</v>
      </c>
      <c r="G25" s="18">
        <f t="shared" si="7"/>
        <v>8534</v>
      </c>
      <c r="H25" s="17">
        <f t="shared" si="7"/>
        <v>4328628.09</v>
      </c>
      <c r="I25" s="18">
        <f t="shared" si="7"/>
        <v>34057</v>
      </c>
      <c r="J25" s="17">
        <f t="shared" si="7"/>
        <v>15590092.710000001</v>
      </c>
      <c r="K25" s="18">
        <f t="shared" si="7"/>
        <v>468</v>
      </c>
      <c r="L25" s="17">
        <f t="shared" si="7"/>
        <v>5938981.9500000002</v>
      </c>
      <c r="M25" s="18">
        <f t="shared" si="7"/>
        <v>2635</v>
      </c>
      <c r="N25" s="17">
        <f t="shared" si="7"/>
        <v>150842573.81999999</v>
      </c>
      <c r="O25" s="18">
        <f t="shared" si="7"/>
        <v>0</v>
      </c>
      <c r="P25" s="17">
        <f t="shared" si="7"/>
        <v>0</v>
      </c>
      <c r="Q25" s="18">
        <f t="shared" si="7"/>
        <v>387</v>
      </c>
      <c r="R25" s="17">
        <f t="shared" si="7"/>
        <v>72165152</v>
      </c>
      <c r="S25" s="18">
        <f t="shared" si="7"/>
        <v>0</v>
      </c>
      <c r="T25" s="17">
        <f t="shared" si="7"/>
        <v>0</v>
      </c>
      <c r="U25" s="17">
        <f t="shared" si="8"/>
        <v>49106972.399999999</v>
      </c>
      <c r="V25" s="17">
        <f t="shared" si="9"/>
        <v>12904896.58</v>
      </c>
      <c r="W25" s="18">
        <v>11606</v>
      </c>
      <c r="X25" s="17">
        <v>3597511.82</v>
      </c>
      <c r="Y25" s="18">
        <v>2116</v>
      </c>
      <c r="Z25" s="17">
        <v>1073277.52</v>
      </c>
      <c r="AA25" s="18">
        <v>8537</v>
      </c>
      <c r="AB25" s="17">
        <v>8234107.2400000002</v>
      </c>
      <c r="AC25" s="18">
        <v>106</v>
      </c>
      <c r="AD25" s="17">
        <v>1679771.75</v>
      </c>
      <c r="AE25" s="18">
        <v>568</v>
      </c>
      <c r="AF25" s="17">
        <v>34522304.07</v>
      </c>
      <c r="AG25" s="18">
        <v>0</v>
      </c>
      <c r="AH25" s="17">
        <v>0</v>
      </c>
      <c r="AI25" s="18">
        <v>92</v>
      </c>
      <c r="AJ25" s="17">
        <v>16463216</v>
      </c>
      <c r="AK25" s="18">
        <v>0</v>
      </c>
      <c r="AL25" s="17">
        <v>0</v>
      </c>
      <c r="AM25" s="17">
        <f t="shared" si="11"/>
        <v>45558572.960000001</v>
      </c>
      <c r="AN25" s="17">
        <f t="shared" si="12"/>
        <v>7696440.0899999999</v>
      </c>
      <c r="AO25" s="18">
        <v>11689</v>
      </c>
      <c r="AP25" s="17">
        <v>2357671.2999999998</v>
      </c>
      <c r="AQ25" s="18">
        <v>2139</v>
      </c>
      <c r="AR25" s="17">
        <v>1084964.97</v>
      </c>
      <c r="AS25" s="18">
        <v>8507</v>
      </c>
      <c r="AT25" s="17">
        <v>4253803.82</v>
      </c>
      <c r="AU25" s="18">
        <v>127</v>
      </c>
      <c r="AV25" s="17">
        <v>1532933.52</v>
      </c>
      <c r="AW25" s="18">
        <v>590</v>
      </c>
      <c r="AX25" s="17">
        <v>36329199.350000001</v>
      </c>
      <c r="AY25" s="18">
        <v>0</v>
      </c>
      <c r="AZ25" s="17">
        <v>0</v>
      </c>
      <c r="BA25" s="18">
        <v>95</v>
      </c>
      <c r="BB25" s="17">
        <v>18669020</v>
      </c>
      <c r="BC25" s="18">
        <v>0</v>
      </c>
      <c r="BD25" s="17">
        <v>0</v>
      </c>
      <c r="BE25" s="17">
        <f t="shared" si="13"/>
        <v>52533629.700000003</v>
      </c>
      <c r="BF25" s="17">
        <f t="shared" si="14"/>
        <v>4764843.72</v>
      </c>
      <c r="BG25" s="18">
        <v>9130</v>
      </c>
      <c r="BH25" s="17">
        <v>2118600.1800000002</v>
      </c>
      <c r="BI25" s="18">
        <v>2139</v>
      </c>
      <c r="BJ25" s="17">
        <v>1084964.97</v>
      </c>
      <c r="BK25" s="18">
        <v>8506</v>
      </c>
      <c r="BL25" s="17">
        <v>1561278.57</v>
      </c>
      <c r="BM25" s="18">
        <v>174</v>
      </c>
      <c r="BN25" s="17">
        <v>2151940.7799999998</v>
      </c>
      <c r="BO25" s="18">
        <v>858</v>
      </c>
      <c r="BP25" s="17">
        <v>45616845.200000003</v>
      </c>
      <c r="BQ25" s="18">
        <v>0</v>
      </c>
      <c r="BR25" s="17">
        <v>0</v>
      </c>
      <c r="BS25" s="18">
        <v>90</v>
      </c>
      <c r="BT25" s="17">
        <v>17064558</v>
      </c>
      <c r="BU25" s="18">
        <v>0</v>
      </c>
      <c r="BV25" s="17">
        <v>0</v>
      </c>
      <c r="BW25" s="17">
        <f t="shared" si="15"/>
        <v>39725747.509999998</v>
      </c>
      <c r="BX25" s="17">
        <f t="shared" si="16"/>
        <v>4777186.41</v>
      </c>
      <c r="BY25" s="18">
        <v>12038</v>
      </c>
      <c r="BZ25" s="17">
        <v>2150862.7000000002</v>
      </c>
      <c r="CA25" s="18">
        <v>2140</v>
      </c>
      <c r="CB25" s="17">
        <v>1085420.6299999999</v>
      </c>
      <c r="CC25" s="18">
        <v>8507</v>
      </c>
      <c r="CD25" s="17">
        <v>1540903.08</v>
      </c>
      <c r="CE25" s="18">
        <v>61</v>
      </c>
      <c r="CF25" s="17">
        <v>574335.9</v>
      </c>
      <c r="CG25" s="18">
        <v>619</v>
      </c>
      <c r="CH25" s="17">
        <v>34374225.200000003</v>
      </c>
      <c r="CI25" s="18">
        <v>0</v>
      </c>
      <c r="CJ25" s="17">
        <v>0</v>
      </c>
      <c r="CK25" s="18">
        <v>110</v>
      </c>
      <c r="CL25" s="17">
        <v>19968358</v>
      </c>
      <c r="CM25" s="18">
        <v>0</v>
      </c>
      <c r="CN25" s="17">
        <v>0</v>
      </c>
      <c r="CO25" s="36"/>
    </row>
    <row r="26" spans="1:93" x14ac:dyDescent="0.25">
      <c r="A26" s="26">
        <f t="shared" si="17"/>
        <v>15</v>
      </c>
      <c r="B26" s="28" t="s">
        <v>17</v>
      </c>
      <c r="C26" s="17">
        <f t="shared" si="5"/>
        <v>37112949.359999999</v>
      </c>
      <c r="D26" s="17">
        <f t="shared" si="6"/>
        <v>19966167.75</v>
      </c>
      <c r="E26" s="18">
        <f t="shared" si="7"/>
        <v>5051</v>
      </c>
      <c r="F26" s="17">
        <f t="shared" si="7"/>
        <v>3230984.7</v>
      </c>
      <c r="G26" s="18">
        <f t="shared" si="7"/>
        <v>2413</v>
      </c>
      <c r="H26" s="17">
        <f t="shared" si="7"/>
        <v>1153915.1000000001</v>
      </c>
      <c r="I26" s="18">
        <f t="shared" si="7"/>
        <v>5868</v>
      </c>
      <c r="J26" s="17">
        <f t="shared" si="7"/>
        <v>15581267.949999999</v>
      </c>
      <c r="K26" s="18">
        <f t="shared" si="7"/>
        <v>260</v>
      </c>
      <c r="L26" s="17">
        <f t="shared" si="7"/>
        <v>6038686.6600000001</v>
      </c>
      <c r="M26" s="18">
        <f t="shared" si="7"/>
        <v>530</v>
      </c>
      <c r="N26" s="17">
        <f t="shared" si="7"/>
        <v>11108094.949999999</v>
      </c>
      <c r="O26" s="18">
        <f t="shared" si="7"/>
        <v>0</v>
      </c>
      <c r="P26" s="17">
        <f t="shared" si="7"/>
        <v>0</v>
      </c>
      <c r="Q26" s="18">
        <f t="shared" si="7"/>
        <v>0</v>
      </c>
      <c r="R26" s="17">
        <f t="shared" si="7"/>
        <v>0</v>
      </c>
      <c r="S26" s="18">
        <f t="shared" si="7"/>
        <v>0</v>
      </c>
      <c r="T26" s="17">
        <f t="shared" ref="T26" si="18">AL26+BD26+BV26+CN26</f>
        <v>0</v>
      </c>
      <c r="U26" s="17">
        <f t="shared" si="8"/>
        <v>9451451.75</v>
      </c>
      <c r="V26" s="17">
        <f t="shared" si="9"/>
        <v>4879428.43</v>
      </c>
      <c r="W26" s="18">
        <v>1378</v>
      </c>
      <c r="X26" s="17">
        <v>570794.31999999995</v>
      </c>
      <c r="Y26" s="18">
        <v>535</v>
      </c>
      <c r="Z26" s="17">
        <v>259890.41</v>
      </c>
      <c r="AA26" s="18">
        <v>1294</v>
      </c>
      <c r="AB26" s="17">
        <v>4048743.7</v>
      </c>
      <c r="AC26" s="18">
        <v>64</v>
      </c>
      <c r="AD26" s="17">
        <v>720305.13</v>
      </c>
      <c r="AE26" s="18">
        <v>218</v>
      </c>
      <c r="AF26" s="17">
        <v>3851718.19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11"/>
        <v>6054188.9000000004</v>
      </c>
      <c r="AN26" s="17">
        <f t="shared" si="12"/>
        <v>3142729.89</v>
      </c>
      <c r="AO26" s="18">
        <v>1303</v>
      </c>
      <c r="AP26" s="17">
        <v>624507.27</v>
      </c>
      <c r="AQ26" s="18">
        <v>502</v>
      </c>
      <c r="AR26" s="17">
        <v>245505.56</v>
      </c>
      <c r="AS26" s="18">
        <v>1683</v>
      </c>
      <c r="AT26" s="17">
        <v>2272717.06</v>
      </c>
      <c r="AU26" s="18">
        <v>49</v>
      </c>
      <c r="AV26" s="17">
        <v>548726.92000000004</v>
      </c>
      <c r="AW26" s="18">
        <v>62</v>
      </c>
      <c r="AX26" s="17">
        <v>2362732.09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13"/>
        <v>7393569.5899999999</v>
      </c>
      <c r="BF26" s="17">
        <f t="shared" si="14"/>
        <v>4514733.49</v>
      </c>
      <c r="BG26" s="18">
        <v>986</v>
      </c>
      <c r="BH26" s="17">
        <v>1002270.83</v>
      </c>
      <c r="BI26" s="18">
        <v>228</v>
      </c>
      <c r="BJ26" s="17">
        <v>112868.34</v>
      </c>
      <c r="BK26" s="18">
        <v>982</v>
      </c>
      <c r="BL26" s="17">
        <v>3399594.32</v>
      </c>
      <c r="BM26" s="18">
        <v>47</v>
      </c>
      <c r="BN26" s="17">
        <v>663853.96</v>
      </c>
      <c r="BO26" s="18">
        <v>111</v>
      </c>
      <c r="BP26" s="17">
        <v>2214982.14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15"/>
        <v>14213739.119999999</v>
      </c>
      <c r="BX26" s="17">
        <f t="shared" si="16"/>
        <v>7429275.9400000004</v>
      </c>
      <c r="BY26" s="18">
        <v>1384</v>
      </c>
      <c r="BZ26" s="17">
        <v>1033412.28</v>
      </c>
      <c r="CA26" s="18">
        <v>1148</v>
      </c>
      <c r="CB26" s="17">
        <v>535650.79</v>
      </c>
      <c r="CC26" s="18">
        <v>1909</v>
      </c>
      <c r="CD26" s="17">
        <v>5860212.8700000001</v>
      </c>
      <c r="CE26" s="18">
        <v>100</v>
      </c>
      <c r="CF26" s="17">
        <v>4105800.65</v>
      </c>
      <c r="CG26" s="18">
        <v>139</v>
      </c>
      <c r="CH26" s="17">
        <v>2678662.5299999998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6"/>
    </row>
    <row r="27" spans="1:93" ht="14.25" customHeight="1" x14ac:dyDescent="0.25">
      <c r="A27" s="26">
        <f t="shared" si="17"/>
        <v>16</v>
      </c>
      <c r="B27" s="28" t="s">
        <v>18</v>
      </c>
      <c r="C27" s="17">
        <f t="shared" si="5"/>
        <v>5652060.75</v>
      </c>
      <c r="D27" s="17">
        <f t="shared" si="6"/>
        <v>5652060.75</v>
      </c>
      <c r="E27" s="18">
        <f t="shared" ref="E27:T42" si="19">W27+AO27+BG27+BY27</f>
        <v>2317</v>
      </c>
      <c r="F27" s="17">
        <f t="shared" si="19"/>
        <v>706791.59</v>
      </c>
      <c r="G27" s="18">
        <f t="shared" si="19"/>
        <v>1227</v>
      </c>
      <c r="H27" s="17">
        <f t="shared" si="19"/>
        <v>623819.06999999995</v>
      </c>
      <c r="I27" s="18">
        <f t="shared" si="19"/>
        <v>4500</v>
      </c>
      <c r="J27" s="17">
        <f t="shared" si="19"/>
        <v>4321450.09</v>
      </c>
      <c r="K27" s="18">
        <f t="shared" si="19"/>
        <v>0</v>
      </c>
      <c r="L27" s="17">
        <f t="shared" si="19"/>
        <v>0</v>
      </c>
      <c r="M27" s="18">
        <f t="shared" si="19"/>
        <v>0</v>
      </c>
      <c r="N27" s="17">
        <f t="shared" si="19"/>
        <v>0</v>
      </c>
      <c r="O27" s="18">
        <f t="shared" si="19"/>
        <v>0</v>
      </c>
      <c r="P27" s="17">
        <f t="shared" si="19"/>
        <v>0</v>
      </c>
      <c r="Q27" s="18">
        <f t="shared" si="19"/>
        <v>0</v>
      </c>
      <c r="R27" s="17">
        <f t="shared" si="19"/>
        <v>0</v>
      </c>
      <c r="S27" s="18">
        <f t="shared" si="19"/>
        <v>0</v>
      </c>
      <c r="T27" s="17">
        <f t="shared" si="19"/>
        <v>0</v>
      </c>
      <c r="U27" s="17">
        <f t="shared" si="8"/>
        <v>1495403.26</v>
      </c>
      <c r="V27" s="17">
        <f t="shared" si="9"/>
        <v>1495403.26</v>
      </c>
      <c r="W27" s="18">
        <v>535</v>
      </c>
      <c r="X27" s="17">
        <v>163052.43</v>
      </c>
      <c r="Y27" s="18">
        <v>298</v>
      </c>
      <c r="Z27" s="17">
        <v>116311.36</v>
      </c>
      <c r="AA27" s="18">
        <v>1266</v>
      </c>
      <c r="AB27" s="17">
        <v>1216039.47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11"/>
        <v>1177308.0900000001</v>
      </c>
      <c r="AN27" s="17">
        <f t="shared" si="12"/>
        <v>1177308.0900000001</v>
      </c>
      <c r="AO27" s="18">
        <v>485</v>
      </c>
      <c r="AP27" s="17">
        <v>147947.31</v>
      </c>
      <c r="AQ27" s="18">
        <v>200</v>
      </c>
      <c r="AR27" s="17">
        <v>101682</v>
      </c>
      <c r="AS27" s="18">
        <v>966</v>
      </c>
      <c r="AT27" s="17">
        <v>927678.78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13"/>
        <v>1370322.13</v>
      </c>
      <c r="BF27" s="17">
        <f t="shared" si="14"/>
        <v>1370322.13</v>
      </c>
      <c r="BG27" s="18">
        <v>546</v>
      </c>
      <c r="BH27" s="17">
        <v>166702.29999999999</v>
      </c>
      <c r="BI27" s="18">
        <v>408</v>
      </c>
      <c r="BJ27" s="17">
        <v>242626.1</v>
      </c>
      <c r="BK27" s="18">
        <v>1001</v>
      </c>
      <c r="BL27" s="17">
        <v>960993.73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15"/>
        <v>1609027.27</v>
      </c>
      <c r="BX27" s="17">
        <f t="shared" si="16"/>
        <v>1609027.27</v>
      </c>
      <c r="BY27" s="18">
        <v>751</v>
      </c>
      <c r="BZ27" s="17">
        <v>229089.55</v>
      </c>
      <c r="CA27" s="18">
        <v>321</v>
      </c>
      <c r="CB27" s="17">
        <v>163199.60999999999</v>
      </c>
      <c r="CC27" s="18">
        <v>1267</v>
      </c>
      <c r="CD27" s="17">
        <v>1216738.1100000001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6"/>
    </row>
    <row r="28" spans="1:93" ht="14.25" customHeight="1" x14ac:dyDescent="0.25">
      <c r="A28" s="26">
        <f t="shared" si="17"/>
        <v>17</v>
      </c>
      <c r="B28" s="28" t="s">
        <v>19</v>
      </c>
      <c r="C28" s="17">
        <f t="shared" si="5"/>
        <v>10038866.970000001</v>
      </c>
      <c r="D28" s="17">
        <f t="shared" si="6"/>
        <v>10038866.970000001</v>
      </c>
      <c r="E28" s="18">
        <f t="shared" si="19"/>
        <v>4528</v>
      </c>
      <c r="F28" s="17">
        <f t="shared" si="19"/>
        <v>1381271.14</v>
      </c>
      <c r="G28" s="18">
        <f t="shared" si="19"/>
        <v>1659</v>
      </c>
      <c r="H28" s="17">
        <f t="shared" si="19"/>
        <v>857881.52</v>
      </c>
      <c r="I28" s="18">
        <f t="shared" si="19"/>
        <v>8122</v>
      </c>
      <c r="J28" s="17">
        <f t="shared" si="19"/>
        <v>7799714.3099999996</v>
      </c>
      <c r="K28" s="18">
        <f t="shared" si="19"/>
        <v>0</v>
      </c>
      <c r="L28" s="17">
        <f t="shared" si="19"/>
        <v>0</v>
      </c>
      <c r="M28" s="18">
        <f t="shared" si="19"/>
        <v>0</v>
      </c>
      <c r="N28" s="17">
        <f t="shared" si="19"/>
        <v>0</v>
      </c>
      <c r="O28" s="18">
        <f t="shared" si="19"/>
        <v>0</v>
      </c>
      <c r="P28" s="17">
        <f t="shared" si="19"/>
        <v>0</v>
      </c>
      <c r="Q28" s="18">
        <f t="shared" si="19"/>
        <v>0</v>
      </c>
      <c r="R28" s="17">
        <f t="shared" si="19"/>
        <v>0</v>
      </c>
      <c r="S28" s="18">
        <f t="shared" si="19"/>
        <v>0</v>
      </c>
      <c r="T28" s="17">
        <f t="shared" si="19"/>
        <v>0</v>
      </c>
      <c r="U28" s="17">
        <f t="shared" si="8"/>
        <v>2329508.81</v>
      </c>
      <c r="V28" s="17">
        <f t="shared" si="9"/>
        <v>2329508.81</v>
      </c>
      <c r="W28" s="18">
        <v>1139</v>
      </c>
      <c r="X28" s="17">
        <v>347511.38</v>
      </c>
      <c r="Y28" s="18">
        <v>240</v>
      </c>
      <c r="Z28" s="17">
        <v>128043.15</v>
      </c>
      <c r="AA28" s="18">
        <v>1931</v>
      </c>
      <c r="AB28" s="17">
        <v>1853954.28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11"/>
        <v>3979508.81</v>
      </c>
      <c r="AN28" s="17">
        <f t="shared" si="12"/>
        <v>3979508.81</v>
      </c>
      <c r="AO28" s="18">
        <v>845</v>
      </c>
      <c r="AP28" s="17">
        <v>447511.38</v>
      </c>
      <c r="AQ28" s="18">
        <v>406</v>
      </c>
      <c r="AR28" s="17">
        <v>178043.15</v>
      </c>
      <c r="AS28" s="18">
        <v>590</v>
      </c>
      <c r="AT28" s="17">
        <v>3353954.28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13"/>
        <v>2420182.17</v>
      </c>
      <c r="BF28" s="17">
        <f t="shared" si="14"/>
        <v>2420182.17</v>
      </c>
      <c r="BG28" s="18">
        <v>1179</v>
      </c>
      <c r="BH28" s="17">
        <v>359847.64</v>
      </c>
      <c r="BI28" s="18">
        <v>396</v>
      </c>
      <c r="BJ28" s="17">
        <v>201638.76</v>
      </c>
      <c r="BK28" s="18">
        <v>1936</v>
      </c>
      <c r="BL28" s="17">
        <v>1858695.77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15"/>
        <v>1309667.18</v>
      </c>
      <c r="BX28" s="17">
        <f t="shared" si="16"/>
        <v>1309667.18</v>
      </c>
      <c r="BY28" s="18">
        <v>1365</v>
      </c>
      <c r="BZ28" s="17">
        <v>226400.74</v>
      </c>
      <c r="CA28" s="18">
        <v>617</v>
      </c>
      <c r="CB28" s="17">
        <v>350156.46</v>
      </c>
      <c r="CC28" s="18">
        <v>3665</v>
      </c>
      <c r="CD28" s="17">
        <v>733109.98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6"/>
    </row>
    <row r="29" spans="1:93" ht="14.25" customHeight="1" x14ac:dyDescent="0.25">
      <c r="A29" s="26">
        <f t="shared" si="17"/>
        <v>18</v>
      </c>
      <c r="B29" s="28" t="s">
        <v>20</v>
      </c>
      <c r="C29" s="17">
        <f t="shared" si="5"/>
        <v>7066508.0999999996</v>
      </c>
      <c r="D29" s="17">
        <f t="shared" si="6"/>
        <v>7066508.0999999996</v>
      </c>
      <c r="E29" s="18">
        <f t="shared" si="19"/>
        <v>3159</v>
      </c>
      <c r="F29" s="17">
        <f t="shared" si="19"/>
        <v>1009732.93</v>
      </c>
      <c r="G29" s="18">
        <f t="shared" si="19"/>
        <v>1065</v>
      </c>
      <c r="H29" s="17">
        <f t="shared" si="19"/>
        <v>455360.42</v>
      </c>
      <c r="I29" s="18">
        <f t="shared" si="19"/>
        <v>6039</v>
      </c>
      <c r="J29" s="17">
        <f t="shared" si="19"/>
        <v>5601414.75</v>
      </c>
      <c r="K29" s="18">
        <f t="shared" si="19"/>
        <v>0</v>
      </c>
      <c r="L29" s="17">
        <f t="shared" si="19"/>
        <v>0</v>
      </c>
      <c r="M29" s="18">
        <f t="shared" si="19"/>
        <v>0</v>
      </c>
      <c r="N29" s="17">
        <f t="shared" si="19"/>
        <v>0</v>
      </c>
      <c r="O29" s="18">
        <f t="shared" si="19"/>
        <v>0</v>
      </c>
      <c r="P29" s="17">
        <f t="shared" si="19"/>
        <v>0</v>
      </c>
      <c r="Q29" s="18">
        <f t="shared" si="19"/>
        <v>0</v>
      </c>
      <c r="R29" s="17">
        <f t="shared" si="19"/>
        <v>0</v>
      </c>
      <c r="S29" s="18">
        <f t="shared" si="19"/>
        <v>0</v>
      </c>
      <c r="T29" s="17">
        <f t="shared" si="19"/>
        <v>0</v>
      </c>
      <c r="U29" s="17">
        <f t="shared" si="8"/>
        <v>2281642.9700000002</v>
      </c>
      <c r="V29" s="17">
        <f t="shared" si="9"/>
        <v>2281642.9700000002</v>
      </c>
      <c r="W29" s="18">
        <v>886</v>
      </c>
      <c r="X29" s="17">
        <v>270112.13</v>
      </c>
      <c r="Y29" s="18">
        <v>267</v>
      </c>
      <c r="Z29" s="17">
        <v>184355.12</v>
      </c>
      <c r="AA29" s="18">
        <v>1903</v>
      </c>
      <c r="AB29" s="17">
        <v>1827175.72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11"/>
        <v>1914788.55</v>
      </c>
      <c r="AN29" s="17">
        <f t="shared" si="12"/>
        <v>1914788.55</v>
      </c>
      <c r="AO29" s="18">
        <v>575</v>
      </c>
      <c r="AP29" s="17">
        <v>270112.13</v>
      </c>
      <c r="AQ29" s="18">
        <v>267</v>
      </c>
      <c r="AR29" s="17">
        <v>90335.1</v>
      </c>
      <c r="AS29" s="18">
        <v>1903</v>
      </c>
      <c r="AT29" s="17">
        <v>1554341.32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13"/>
        <v>1814302.23</v>
      </c>
      <c r="BF29" s="17">
        <f t="shared" si="14"/>
        <v>1814302.23</v>
      </c>
      <c r="BG29" s="18">
        <v>415</v>
      </c>
      <c r="BH29" s="17">
        <v>170112.13</v>
      </c>
      <c r="BI29" s="18">
        <v>266</v>
      </c>
      <c r="BJ29" s="17">
        <v>90335.1</v>
      </c>
      <c r="BK29" s="18">
        <v>1603</v>
      </c>
      <c r="BL29" s="17">
        <v>1553855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15"/>
        <v>1055774.3500000001</v>
      </c>
      <c r="BX29" s="17">
        <f t="shared" si="16"/>
        <v>1055774.3500000001</v>
      </c>
      <c r="BY29" s="18">
        <v>1283</v>
      </c>
      <c r="BZ29" s="17">
        <v>299396.53999999998</v>
      </c>
      <c r="CA29" s="18">
        <v>265</v>
      </c>
      <c r="CB29" s="17">
        <v>90335.1</v>
      </c>
      <c r="CC29" s="18">
        <v>630</v>
      </c>
      <c r="CD29" s="17">
        <v>666042.71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6"/>
    </row>
    <row r="30" spans="1:93" x14ac:dyDescent="0.25">
      <c r="A30" s="26">
        <f t="shared" si="17"/>
        <v>19</v>
      </c>
      <c r="B30" s="28" t="s">
        <v>21</v>
      </c>
      <c r="C30" s="17">
        <f t="shared" si="5"/>
        <v>43820727.240000002</v>
      </c>
      <c r="D30" s="17">
        <f t="shared" si="6"/>
        <v>41827312.619999997</v>
      </c>
      <c r="E30" s="18">
        <f t="shared" si="19"/>
        <v>23151</v>
      </c>
      <c r="F30" s="17">
        <f t="shared" si="19"/>
        <v>13237564.380000001</v>
      </c>
      <c r="G30" s="18">
        <f t="shared" si="19"/>
        <v>13730</v>
      </c>
      <c r="H30" s="17">
        <f t="shared" si="19"/>
        <v>5947969.6799999997</v>
      </c>
      <c r="I30" s="18">
        <f t="shared" si="19"/>
        <v>28107</v>
      </c>
      <c r="J30" s="17">
        <f t="shared" si="19"/>
        <v>22641778.559999999</v>
      </c>
      <c r="K30" s="18">
        <f t="shared" si="19"/>
        <v>207</v>
      </c>
      <c r="L30" s="17">
        <f t="shared" si="19"/>
        <v>1993414.62</v>
      </c>
      <c r="M30" s="18">
        <f t="shared" si="19"/>
        <v>0</v>
      </c>
      <c r="N30" s="17">
        <f t="shared" si="19"/>
        <v>0</v>
      </c>
      <c r="O30" s="18">
        <f t="shared" si="19"/>
        <v>0</v>
      </c>
      <c r="P30" s="17">
        <f t="shared" si="19"/>
        <v>0</v>
      </c>
      <c r="Q30" s="18">
        <f t="shared" si="19"/>
        <v>0</v>
      </c>
      <c r="R30" s="17">
        <f t="shared" si="19"/>
        <v>0</v>
      </c>
      <c r="S30" s="18">
        <f t="shared" si="19"/>
        <v>0</v>
      </c>
      <c r="T30" s="17">
        <f t="shared" si="19"/>
        <v>0</v>
      </c>
      <c r="U30" s="17">
        <f t="shared" si="8"/>
        <v>10778727.1</v>
      </c>
      <c r="V30" s="17">
        <f t="shared" si="9"/>
        <v>10427330.49</v>
      </c>
      <c r="W30" s="18">
        <v>8084</v>
      </c>
      <c r="X30" s="17">
        <v>4031200.74</v>
      </c>
      <c r="Y30" s="18">
        <v>2841</v>
      </c>
      <c r="Z30" s="17">
        <v>1238363.49</v>
      </c>
      <c r="AA30" s="18">
        <v>7270</v>
      </c>
      <c r="AB30" s="17">
        <v>5157766.26</v>
      </c>
      <c r="AC30" s="18">
        <v>52</v>
      </c>
      <c r="AD30" s="17">
        <v>351396.61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11"/>
        <v>7527898.4699999997</v>
      </c>
      <c r="AN30" s="17">
        <f t="shared" si="12"/>
        <v>7216964.2999999998</v>
      </c>
      <c r="AO30" s="18">
        <v>982</v>
      </c>
      <c r="AP30" s="17">
        <v>459195.35</v>
      </c>
      <c r="AQ30" s="18">
        <v>3619</v>
      </c>
      <c r="AR30" s="17">
        <v>1568070.11</v>
      </c>
      <c r="AS30" s="18">
        <v>1713</v>
      </c>
      <c r="AT30" s="17">
        <v>5189698.84</v>
      </c>
      <c r="AU30" s="18">
        <v>49</v>
      </c>
      <c r="AV30" s="17">
        <v>310934.17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13"/>
        <v>12912452.26</v>
      </c>
      <c r="BF30" s="17">
        <f t="shared" si="14"/>
        <v>12252823.970000001</v>
      </c>
      <c r="BG30" s="18">
        <v>6776</v>
      </c>
      <c r="BH30" s="17">
        <v>5101924.68</v>
      </c>
      <c r="BI30" s="18">
        <v>3462</v>
      </c>
      <c r="BJ30" s="17">
        <v>1496978.21</v>
      </c>
      <c r="BK30" s="18">
        <v>4959</v>
      </c>
      <c r="BL30" s="17">
        <v>5653921.0800000001</v>
      </c>
      <c r="BM30" s="18">
        <v>51</v>
      </c>
      <c r="BN30" s="17">
        <v>659628.29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15"/>
        <v>12601649.41</v>
      </c>
      <c r="BX30" s="17">
        <f t="shared" si="16"/>
        <v>11930193.859999999</v>
      </c>
      <c r="BY30" s="18">
        <v>7309</v>
      </c>
      <c r="BZ30" s="17">
        <v>3645243.61</v>
      </c>
      <c r="CA30" s="18">
        <v>3808</v>
      </c>
      <c r="CB30" s="17">
        <v>1644557.87</v>
      </c>
      <c r="CC30" s="18">
        <v>14165</v>
      </c>
      <c r="CD30" s="17">
        <v>6640392.3799999999</v>
      </c>
      <c r="CE30" s="18">
        <v>55</v>
      </c>
      <c r="CF30" s="17">
        <v>671455.55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6"/>
    </row>
    <row r="31" spans="1:93" x14ac:dyDescent="0.25">
      <c r="A31" s="26">
        <f t="shared" si="17"/>
        <v>20</v>
      </c>
      <c r="B31" s="28" t="s">
        <v>22</v>
      </c>
      <c r="C31" s="17">
        <f t="shared" si="5"/>
        <v>23104830.940000001</v>
      </c>
      <c r="D31" s="17">
        <f t="shared" si="6"/>
        <v>21131467.09</v>
      </c>
      <c r="E31" s="18">
        <f t="shared" si="19"/>
        <v>15712</v>
      </c>
      <c r="F31" s="17">
        <f t="shared" si="19"/>
        <v>5359777.22</v>
      </c>
      <c r="G31" s="18">
        <f t="shared" si="19"/>
        <v>4441</v>
      </c>
      <c r="H31" s="17">
        <f t="shared" si="19"/>
        <v>2283776.4700000002</v>
      </c>
      <c r="I31" s="18">
        <f t="shared" si="19"/>
        <v>19167</v>
      </c>
      <c r="J31" s="17">
        <f t="shared" si="19"/>
        <v>13487913.4</v>
      </c>
      <c r="K31" s="18">
        <f t="shared" si="19"/>
        <v>240</v>
      </c>
      <c r="L31" s="17">
        <f t="shared" si="19"/>
        <v>1973363.85</v>
      </c>
      <c r="M31" s="18">
        <f t="shared" si="19"/>
        <v>0</v>
      </c>
      <c r="N31" s="17">
        <f t="shared" si="19"/>
        <v>0</v>
      </c>
      <c r="O31" s="18">
        <f t="shared" si="19"/>
        <v>0</v>
      </c>
      <c r="P31" s="17">
        <f t="shared" si="19"/>
        <v>0</v>
      </c>
      <c r="Q31" s="18">
        <f t="shared" si="19"/>
        <v>0</v>
      </c>
      <c r="R31" s="17">
        <f t="shared" si="19"/>
        <v>0</v>
      </c>
      <c r="S31" s="18">
        <f t="shared" si="19"/>
        <v>0</v>
      </c>
      <c r="T31" s="17">
        <f t="shared" si="19"/>
        <v>0</v>
      </c>
      <c r="U31" s="17">
        <f t="shared" si="8"/>
        <v>5683775.1399999997</v>
      </c>
      <c r="V31" s="17">
        <f t="shared" si="9"/>
        <v>5101111.22</v>
      </c>
      <c r="W31" s="18">
        <v>3542</v>
      </c>
      <c r="X31" s="17">
        <v>1458672.41</v>
      </c>
      <c r="Y31" s="18">
        <v>1183</v>
      </c>
      <c r="Z31" s="17">
        <v>513440.18</v>
      </c>
      <c r="AA31" s="18">
        <v>4688</v>
      </c>
      <c r="AB31" s="17">
        <v>3128998.63</v>
      </c>
      <c r="AC31" s="18">
        <v>73</v>
      </c>
      <c r="AD31" s="17">
        <v>582663.92000000004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11"/>
        <v>4997627.47</v>
      </c>
      <c r="AN31" s="17">
        <f t="shared" si="12"/>
        <v>4661062.0199999996</v>
      </c>
      <c r="AO31" s="18">
        <v>5447</v>
      </c>
      <c r="AP31" s="17">
        <v>1332839.51</v>
      </c>
      <c r="AQ31" s="18">
        <v>1318</v>
      </c>
      <c r="AR31" s="17">
        <v>635169.1</v>
      </c>
      <c r="AS31" s="18">
        <v>2611</v>
      </c>
      <c r="AT31" s="17">
        <v>2693053.41</v>
      </c>
      <c r="AU31" s="18">
        <v>45</v>
      </c>
      <c r="AV31" s="17">
        <v>336565.45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13"/>
        <v>6065238.3499999996</v>
      </c>
      <c r="BF31" s="17">
        <f t="shared" si="14"/>
        <v>5559474.6900000004</v>
      </c>
      <c r="BG31" s="18">
        <v>3914</v>
      </c>
      <c r="BH31" s="17">
        <v>1770516.07</v>
      </c>
      <c r="BI31" s="18">
        <v>495</v>
      </c>
      <c r="BJ31" s="17">
        <v>393363.51</v>
      </c>
      <c r="BK31" s="18">
        <v>2908</v>
      </c>
      <c r="BL31" s="17">
        <v>3395595.11</v>
      </c>
      <c r="BM31" s="18">
        <v>51</v>
      </c>
      <c r="BN31" s="17">
        <v>505763.66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15"/>
        <v>6358189.9800000004</v>
      </c>
      <c r="BX31" s="17">
        <f t="shared" si="16"/>
        <v>5809819.1600000001</v>
      </c>
      <c r="BY31" s="18">
        <v>2809</v>
      </c>
      <c r="BZ31" s="17">
        <v>797749.23</v>
      </c>
      <c r="CA31" s="18">
        <v>1445</v>
      </c>
      <c r="CB31" s="17">
        <v>741803.68</v>
      </c>
      <c r="CC31" s="18">
        <v>8960</v>
      </c>
      <c r="CD31" s="17">
        <v>4270266.25</v>
      </c>
      <c r="CE31" s="18">
        <v>71</v>
      </c>
      <c r="CF31" s="17">
        <v>548370.81999999995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6"/>
    </row>
    <row r="32" spans="1:93" ht="30" x14ac:dyDescent="0.25">
      <c r="A32" s="26">
        <f t="shared" si="17"/>
        <v>21</v>
      </c>
      <c r="B32" s="28" t="s">
        <v>23</v>
      </c>
      <c r="C32" s="17">
        <f t="shared" si="5"/>
        <v>50414085.189999998</v>
      </c>
      <c r="D32" s="17">
        <f t="shared" si="6"/>
        <v>47440663.990000002</v>
      </c>
      <c r="E32" s="18">
        <f t="shared" si="19"/>
        <v>61231</v>
      </c>
      <c r="F32" s="17">
        <f t="shared" si="19"/>
        <v>20807063.399999999</v>
      </c>
      <c r="G32" s="18">
        <f t="shared" si="19"/>
        <v>6932</v>
      </c>
      <c r="H32" s="17">
        <f t="shared" si="19"/>
        <v>3203345.32</v>
      </c>
      <c r="I32" s="18">
        <f t="shared" si="19"/>
        <v>20043</v>
      </c>
      <c r="J32" s="17">
        <f t="shared" si="19"/>
        <v>23430255.27</v>
      </c>
      <c r="K32" s="18">
        <f t="shared" si="19"/>
        <v>255</v>
      </c>
      <c r="L32" s="17">
        <f t="shared" si="19"/>
        <v>2973421.2</v>
      </c>
      <c r="M32" s="18">
        <f t="shared" si="19"/>
        <v>0</v>
      </c>
      <c r="N32" s="17">
        <f t="shared" si="19"/>
        <v>0</v>
      </c>
      <c r="O32" s="18">
        <f t="shared" si="19"/>
        <v>0</v>
      </c>
      <c r="P32" s="17">
        <f t="shared" si="19"/>
        <v>0</v>
      </c>
      <c r="Q32" s="18">
        <f t="shared" si="19"/>
        <v>0</v>
      </c>
      <c r="R32" s="17">
        <f t="shared" si="19"/>
        <v>0</v>
      </c>
      <c r="S32" s="18">
        <f t="shared" si="19"/>
        <v>0</v>
      </c>
      <c r="T32" s="17">
        <f t="shared" si="19"/>
        <v>0</v>
      </c>
      <c r="U32" s="17">
        <f t="shared" si="8"/>
        <v>12108981.01</v>
      </c>
      <c r="V32" s="17">
        <f t="shared" si="9"/>
        <v>11539668.4</v>
      </c>
      <c r="W32" s="18">
        <v>15950</v>
      </c>
      <c r="X32" s="17">
        <v>4892396.45</v>
      </c>
      <c r="Y32" s="18">
        <v>2895</v>
      </c>
      <c r="Z32" s="17">
        <v>1157394.1399999999</v>
      </c>
      <c r="AA32" s="18">
        <v>4896</v>
      </c>
      <c r="AB32" s="17">
        <v>5489877.8099999996</v>
      </c>
      <c r="AC32" s="18">
        <v>53</v>
      </c>
      <c r="AD32" s="17">
        <v>569312.61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11"/>
        <v>12611839.449999999</v>
      </c>
      <c r="AN32" s="17">
        <f t="shared" si="12"/>
        <v>11812542.58</v>
      </c>
      <c r="AO32" s="18">
        <v>17466</v>
      </c>
      <c r="AP32" s="17">
        <v>5612083.0499999998</v>
      </c>
      <c r="AQ32" s="18">
        <v>1878</v>
      </c>
      <c r="AR32" s="17">
        <v>738132.45</v>
      </c>
      <c r="AS32" s="18">
        <v>4360</v>
      </c>
      <c r="AT32" s="17">
        <v>5462327.0800000001</v>
      </c>
      <c r="AU32" s="18">
        <v>61</v>
      </c>
      <c r="AV32" s="17">
        <v>799296.87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13"/>
        <v>12450862.890000001</v>
      </c>
      <c r="BF32" s="17">
        <f t="shared" si="14"/>
        <v>11706635.02</v>
      </c>
      <c r="BG32" s="18">
        <v>14958</v>
      </c>
      <c r="BH32" s="17">
        <v>5192396.45</v>
      </c>
      <c r="BI32" s="18">
        <v>893</v>
      </c>
      <c r="BJ32" s="17">
        <v>757435.66</v>
      </c>
      <c r="BK32" s="18">
        <v>6150</v>
      </c>
      <c r="BL32" s="17">
        <v>5756802.9100000001</v>
      </c>
      <c r="BM32" s="18">
        <v>59</v>
      </c>
      <c r="BN32" s="17">
        <v>744227.87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15"/>
        <v>13242401.84</v>
      </c>
      <c r="BX32" s="17">
        <f t="shared" si="16"/>
        <v>12381817.99</v>
      </c>
      <c r="BY32" s="18">
        <v>12857</v>
      </c>
      <c r="BZ32" s="17">
        <v>5110187.45</v>
      </c>
      <c r="CA32" s="18">
        <v>1266</v>
      </c>
      <c r="CB32" s="17">
        <v>550383.06999999995</v>
      </c>
      <c r="CC32" s="18">
        <v>4637</v>
      </c>
      <c r="CD32" s="17">
        <v>6721247.4699999997</v>
      </c>
      <c r="CE32" s="18">
        <v>82</v>
      </c>
      <c r="CF32" s="17">
        <v>860583.85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6"/>
    </row>
    <row r="33" spans="1:93" ht="30" x14ac:dyDescent="0.25">
      <c r="A33" s="26">
        <f t="shared" si="17"/>
        <v>22</v>
      </c>
      <c r="B33" s="28" t="s">
        <v>24</v>
      </c>
      <c r="C33" s="17">
        <f t="shared" si="5"/>
        <v>11948245.09</v>
      </c>
      <c r="D33" s="17">
        <f t="shared" si="6"/>
        <v>11948245.09</v>
      </c>
      <c r="E33" s="18">
        <f t="shared" si="19"/>
        <v>3512</v>
      </c>
      <c r="F33" s="17">
        <f t="shared" si="19"/>
        <v>1071321.55</v>
      </c>
      <c r="G33" s="18">
        <f t="shared" si="19"/>
        <v>2269</v>
      </c>
      <c r="H33" s="17">
        <f t="shared" si="19"/>
        <v>1153582.29</v>
      </c>
      <c r="I33" s="18">
        <f t="shared" si="19"/>
        <v>10125</v>
      </c>
      <c r="J33" s="17">
        <f t="shared" si="19"/>
        <v>9723341.25</v>
      </c>
      <c r="K33" s="18">
        <f t="shared" si="19"/>
        <v>0</v>
      </c>
      <c r="L33" s="17">
        <f t="shared" si="19"/>
        <v>0</v>
      </c>
      <c r="M33" s="18">
        <f t="shared" si="19"/>
        <v>0</v>
      </c>
      <c r="N33" s="17">
        <f t="shared" si="19"/>
        <v>0</v>
      </c>
      <c r="O33" s="18">
        <f t="shared" si="19"/>
        <v>0</v>
      </c>
      <c r="P33" s="17">
        <f t="shared" si="19"/>
        <v>0</v>
      </c>
      <c r="Q33" s="18">
        <f t="shared" si="19"/>
        <v>0</v>
      </c>
      <c r="R33" s="17">
        <f t="shared" si="19"/>
        <v>0</v>
      </c>
      <c r="S33" s="18">
        <f t="shared" si="19"/>
        <v>0</v>
      </c>
      <c r="T33" s="17">
        <f t="shared" si="19"/>
        <v>0</v>
      </c>
      <c r="U33" s="17">
        <f t="shared" si="8"/>
        <v>3658744.32</v>
      </c>
      <c r="V33" s="17">
        <f t="shared" si="9"/>
        <v>3658744.32</v>
      </c>
      <c r="W33" s="18">
        <v>900</v>
      </c>
      <c r="X33" s="17">
        <v>274541.40000000002</v>
      </c>
      <c r="Y33" s="18">
        <v>680</v>
      </c>
      <c r="Z33" s="17">
        <v>345718.8</v>
      </c>
      <c r="AA33" s="18">
        <v>3164</v>
      </c>
      <c r="AB33" s="17">
        <v>3038484.12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11"/>
        <v>3623155.62</v>
      </c>
      <c r="AN33" s="17">
        <f t="shared" si="12"/>
        <v>3623155.62</v>
      </c>
      <c r="AO33" s="18">
        <v>800</v>
      </c>
      <c r="AP33" s="17">
        <v>244036.8</v>
      </c>
      <c r="AQ33" s="18">
        <v>670</v>
      </c>
      <c r="AR33" s="17">
        <v>340634.7</v>
      </c>
      <c r="AS33" s="18">
        <v>3164</v>
      </c>
      <c r="AT33" s="17">
        <v>3038484.12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13"/>
        <v>1727238.24</v>
      </c>
      <c r="BF33" s="17">
        <f t="shared" si="14"/>
        <v>1727238.24</v>
      </c>
      <c r="BG33" s="18">
        <v>960</v>
      </c>
      <c r="BH33" s="17">
        <v>292844.15999999997</v>
      </c>
      <c r="BI33" s="18">
        <v>294</v>
      </c>
      <c r="BJ33" s="17">
        <v>149472.54</v>
      </c>
      <c r="BK33" s="18">
        <v>1338</v>
      </c>
      <c r="BL33" s="17">
        <v>1284921.54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15"/>
        <v>2939106.91</v>
      </c>
      <c r="BX33" s="17">
        <f t="shared" si="16"/>
        <v>2939106.91</v>
      </c>
      <c r="BY33" s="18">
        <v>852</v>
      </c>
      <c r="BZ33" s="17">
        <v>259899.19</v>
      </c>
      <c r="CA33" s="18">
        <v>625</v>
      </c>
      <c r="CB33" s="17">
        <v>317756.25</v>
      </c>
      <c r="CC33" s="18">
        <v>2459</v>
      </c>
      <c r="CD33" s="17">
        <v>2361451.4700000002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6"/>
    </row>
    <row r="34" spans="1:93" x14ac:dyDescent="0.25">
      <c r="A34" s="26">
        <f t="shared" si="17"/>
        <v>23</v>
      </c>
      <c r="B34" s="28" t="s">
        <v>25</v>
      </c>
      <c r="C34" s="17">
        <f t="shared" si="5"/>
        <v>9121906.5299999993</v>
      </c>
      <c r="D34" s="17">
        <f t="shared" si="6"/>
        <v>5471864.2699999996</v>
      </c>
      <c r="E34" s="18">
        <f t="shared" si="19"/>
        <v>3552</v>
      </c>
      <c r="F34" s="17">
        <f t="shared" si="19"/>
        <v>1430859.71</v>
      </c>
      <c r="G34" s="18">
        <f t="shared" si="19"/>
        <v>856</v>
      </c>
      <c r="H34" s="17">
        <f t="shared" si="19"/>
        <v>363678.05</v>
      </c>
      <c r="I34" s="18">
        <f t="shared" si="19"/>
        <v>2988</v>
      </c>
      <c r="J34" s="17">
        <f t="shared" si="19"/>
        <v>3677326.51</v>
      </c>
      <c r="K34" s="18">
        <f t="shared" si="19"/>
        <v>254</v>
      </c>
      <c r="L34" s="17">
        <f t="shared" si="19"/>
        <v>2815970.08</v>
      </c>
      <c r="M34" s="18">
        <f t="shared" si="19"/>
        <v>0</v>
      </c>
      <c r="N34" s="17">
        <f t="shared" si="19"/>
        <v>0</v>
      </c>
      <c r="O34" s="18">
        <f t="shared" si="19"/>
        <v>0</v>
      </c>
      <c r="P34" s="17">
        <f t="shared" si="19"/>
        <v>0</v>
      </c>
      <c r="Q34" s="18">
        <f t="shared" si="19"/>
        <v>0</v>
      </c>
      <c r="R34" s="17">
        <f t="shared" si="19"/>
        <v>0</v>
      </c>
      <c r="S34" s="18">
        <f t="shared" si="19"/>
        <v>514</v>
      </c>
      <c r="T34" s="17">
        <f t="shared" si="19"/>
        <v>834072.18</v>
      </c>
      <c r="U34" s="17">
        <f t="shared" si="8"/>
        <v>2223148.59</v>
      </c>
      <c r="V34" s="17">
        <f t="shared" si="9"/>
        <v>1209516.8799999999</v>
      </c>
      <c r="W34" s="18">
        <v>833</v>
      </c>
      <c r="X34" s="17">
        <v>360175.04</v>
      </c>
      <c r="Y34" s="18">
        <v>173</v>
      </c>
      <c r="Z34" s="17">
        <v>75747.649999999994</v>
      </c>
      <c r="AA34" s="18">
        <v>747</v>
      </c>
      <c r="AB34" s="17">
        <v>773594.19</v>
      </c>
      <c r="AC34" s="18">
        <v>55</v>
      </c>
      <c r="AD34" s="17">
        <v>567343.31000000006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107</v>
      </c>
      <c r="AL34" s="17">
        <v>446288.4</v>
      </c>
      <c r="AM34" s="17">
        <f t="shared" si="11"/>
        <v>2370953.7000000002</v>
      </c>
      <c r="AN34" s="17">
        <f t="shared" si="12"/>
        <v>1346763.65</v>
      </c>
      <c r="AO34" s="18">
        <v>934</v>
      </c>
      <c r="AP34" s="17">
        <v>263969.21000000002</v>
      </c>
      <c r="AQ34" s="18">
        <v>277</v>
      </c>
      <c r="AR34" s="17">
        <v>123552.41</v>
      </c>
      <c r="AS34" s="18">
        <v>732</v>
      </c>
      <c r="AT34" s="17">
        <v>959242.03</v>
      </c>
      <c r="AU34" s="18">
        <v>60</v>
      </c>
      <c r="AV34" s="17">
        <v>636406.27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325</v>
      </c>
      <c r="BD34" s="17">
        <v>387783.78</v>
      </c>
      <c r="BE34" s="17">
        <f t="shared" si="13"/>
        <v>2359220.7000000002</v>
      </c>
      <c r="BF34" s="17">
        <f t="shared" si="14"/>
        <v>1545862.89</v>
      </c>
      <c r="BG34" s="18">
        <v>717</v>
      </c>
      <c r="BH34" s="17">
        <v>430221.21</v>
      </c>
      <c r="BI34" s="18">
        <v>406</v>
      </c>
      <c r="BJ34" s="17">
        <v>164377.99</v>
      </c>
      <c r="BK34" s="18">
        <v>733</v>
      </c>
      <c r="BL34" s="17">
        <v>951263.69</v>
      </c>
      <c r="BM34" s="18">
        <v>70</v>
      </c>
      <c r="BN34" s="17">
        <v>813357.81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82</v>
      </c>
      <c r="BV34" s="17">
        <v>0</v>
      </c>
      <c r="BW34" s="17">
        <f t="shared" si="15"/>
        <v>2168583.54</v>
      </c>
      <c r="BX34" s="17">
        <f t="shared" si="16"/>
        <v>1369720.85</v>
      </c>
      <c r="BY34" s="18">
        <v>1068</v>
      </c>
      <c r="BZ34" s="17">
        <v>376494.25</v>
      </c>
      <c r="CA34" s="18">
        <v>0</v>
      </c>
      <c r="CB34" s="17">
        <v>0</v>
      </c>
      <c r="CC34" s="18">
        <v>776</v>
      </c>
      <c r="CD34" s="17">
        <v>993226.6</v>
      </c>
      <c r="CE34" s="18">
        <v>69</v>
      </c>
      <c r="CF34" s="17">
        <v>798862.69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6"/>
    </row>
    <row r="35" spans="1:93" ht="30" x14ac:dyDescent="0.25">
      <c r="A35" s="26">
        <f t="shared" si="17"/>
        <v>24</v>
      </c>
      <c r="B35" s="28" t="s">
        <v>26</v>
      </c>
      <c r="C35" s="17">
        <f t="shared" si="5"/>
        <v>60513380.75</v>
      </c>
      <c r="D35" s="17">
        <f t="shared" si="6"/>
        <v>0</v>
      </c>
      <c r="E35" s="18">
        <f t="shared" si="19"/>
        <v>0</v>
      </c>
      <c r="F35" s="17">
        <f t="shared" si="19"/>
        <v>0</v>
      </c>
      <c r="G35" s="18">
        <f t="shared" si="19"/>
        <v>0</v>
      </c>
      <c r="H35" s="17">
        <f t="shared" si="19"/>
        <v>0</v>
      </c>
      <c r="I35" s="18">
        <f t="shared" si="19"/>
        <v>0</v>
      </c>
      <c r="J35" s="17">
        <f t="shared" si="19"/>
        <v>0</v>
      </c>
      <c r="K35" s="18">
        <f t="shared" si="19"/>
        <v>0</v>
      </c>
      <c r="L35" s="17">
        <f t="shared" si="19"/>
        <v>0</v>
      </c>
      <c r="M35" s="18">
        <f t="shared" si="19"/>
        <v>0</v>
      </c>
      <c r="N35" s="17">
        <f t="shared" si="19"/>
        <v>0</v>
      </c>
      <c r="O35" s="18">
        <f t="shared" si="19"/>
        <v>0</v>
      </c>
      <c r="P35" s="17">
        <f t="shared" si="19"/>
        <v>0</v>
      </c>
      <c r="Q35" s="18">
        <f t="shared" si="19"/>
        <v>0</v>
      </c>
      <c r="R35" s="17">
        <f t="shared" si="19"/>
        <v>0</v>
      </c>
      <c r="S35" s="18">
        <f t="shared" si="19"/>
        <v>31220</v>
      </c>
      <c r="T35" s="17">
        <f t="shared" si="19"/>
        <v>60513380.75</v>
      </c>
      <c r="U35" s="17">
        <f t="shared" si="8"/>
        <v>14806354.300000001</v>
      </c>
      <c r="V35" s="17">
        <f t="shared" si="9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6764</v>
      </c>
      <c r="AL35" s="17">
        <v>14806354.300000001</v>
      </c>
      <c r="AM35" s="17">
        <f t="shared" si="11"/>
        <v>15108541.890000001</v>
      </c>
      <c r="AN35" s="17">
        <f t="shared" si="12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5771</v>
      </c>
      <c r="BD35" s="17">
        <v>15108541.890000001</v>
      </c>
      <c r="BE35" s="17">
        <f t="shared" si="13"/>
        <v>15259482.279999999</v>
      </c>
      <c r="BF35" s="17">
        <f t="shared" si="14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5635</v>
      </c>
      <c r="BV35" s="17">
        <v>15259482.279999999</v>
      </c>
      <c r="BW35" s="17">
        <f t="shared" si="15"/>
        <v>15339002.279999999</v>
      </c>
      <c r="BX35" s="17">
        <f t="shared" si="16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13050</v>
      </c>
      <c r="CN35" s="17">
        <v>15339002.279999999</v>
      </c>
      <c r="CO35" s="36"/>
    </row>
    <row r="36" spans="1:93" ht="45" x14ac:dyDescent="0.25">
      <c r="A36" s="26">
        <f t="shared" si="17"/>
        <v>25</v>
      </c>
      <c r="B36" s="28" t="s">
        <v>27</v>
      </c>
      <c r="C36" s="17">
        <f t="shared" si="5"/>
        <v>3348208.13</v>
      </c>
      <c r="D36" s="17">
        <f t="shared" si="6"/>
        <v>748116.12</v>
      </c>
      <c r="E36" s="18">
        <f t="shared" si="19"/>
        <v>2186</v>
      </c>
      <c r="F36" s="17">
        <f t="shared" si="19"/>
        <v>407942.89</v>
      </c>
      <c r="G36" s="18">
        <f t="shared" si="19"/>
        <v>18</v>
      </c>
      <c r="H36" s="17">
        <f t="shared" si="19"/>
        <v>8073.07</v>
      </c>
      <c r="I36" s="18">
        <f t="shared" si="19"/>
        <v>704</v>
      </c>
      <c r="J36" s="17">
        <f t="shared" si="19"/>
        <v>332100.15999999997</v>
      </c>
      <c r="K36" s="18">
        <f t="shared" si="19"/>
        <v>32</v>
      </c>
      <c r="L36" s="17">
        <f t="shared" si="19"/>
        <v>237211.28</v>
      </c>
      <c r="M36" s="18">
        <f t="shared" si="19"/>
        <v>160</v>
      </c>
      <c r="N36" s="17">
        <f t="shared" si="19"/>
        <v>2362880.73</v>
      </c>
      <c r="O36" s="18">
        <f t="shared" si="19"/>
        <v>0</v>
      </c>
      <c r="P36" s="17">
        <f t="shared" si="19"/>
        <v>0</v>
      </c>
      <c r="Q36" s="18">
        <f t="shared" si="19"/>
        <v>0</v>
      </c>
      <c r="R36" s="17">
        <f t="shared" si="19"/>
        <v>0</v>
      </c>
      <c r="S36" s="18">
        <f t="shared" si="19"/>
        <v>0</v>
      </c>
      <c r="T36" s="17">
        <f t="shared" si="19"/>
        <v>0</v>
      </c>
      <c r="U36" s="17">
        <f t="shared" si="8"/>
        <v>916636.46</v>
      </c>
      <c r="V36" s="17">
        <f t="shared" si="9"/>
        <v>204875.46</v>
      </c>
      <c r="W36" s="18">
        <v>547</v>
      </c>
      <c r="X36" s="17">
        <v>101828.22</v>
      </c>
      <c r="Y36" s="18">
        <v>5</v>
      </c>
      <c r="Z36" s="17">
        <v>2269.06</v>
      </c>
      <c r="AA36" s="18">
        <v>211</v>
      </c>
      <c r="AB36" s="17">
        <v>100778.18</v>
      </c>
      <c r="AC36" s="18">
        <v>10</v>
      </c>
      <c r="AD36" s="17">
        <v>73677.66</v>
      </c>
      <c r="AE36" s="18">
        <v>43</v>
      </c>
      <c r="AF36" s="17">
        <v>638083.34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11"/>
        <v>924707.76</v>
      </c>
      <c r="AN36" s="17">
        <f t="shared" si="12"/>
        <v>205552.54</v>
      </c>
      <c r="AO36" s="18">
        <v>547</v>
      </c>
      <c r="AP36" s="17">
        <v>101823.21</v>
      </c>
      <c r="AQ36" s="18">
        <v>5</v>
      </c>
      <c r="AR36" s="17">
        <v>2269.06</v>
      </c>
      <c r="AS36" s="18">
        <v>213</v>
      </c>
      <c r="AT36" s="17">
        <v>101460.27</v>
      </c>
      <c r="AU36" s="18">
        <v>10</v>
      </c>
      <c r="AV36" s="17">
        <v>74308</v>
      </c>
      <c r="AW36" s="18">
        <v>44</v>
      </c>
      <c r="AX36" s="17">
        <v>644847.22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13"/>
        <v>740810.92</v>
      </c>
      <c r="BF36" s="17">
        <f t="shared" si="14"/>
        <v>167147.84</v>
      </c>
      <c r="BG36" s="18">
        <v>529</v>
      </c>
      <c r="BH36" s="17">
        <v>98979.45</v>
      </c>
      <c r="BI36" s="18">
        <v>4</v>
      </c>
      <c r="BJ36" s="17">
        <v>1698.61</v>
      </c>
      <c r="BK36" s="18">
        <v>143</v>
      </c>
      <c r="BL36" s="17">
        <v>66469.78</v>
      </c>
      <c r="BM36" s="18">
        <v>6</v>
      </c>
      <c r="BN36" s="17">
        <v>43389.3</v>
      </c>
      <c r="BO36" s="18">
        <v>36</v>
      </c>
      <c r="BP36" s="17">
        <v>530273.78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15"/>
        <v>766052.99</v>
      </c>
      <c r="BX36" s="17">
        <f t="shared" si="16"/>
        <v>170540.28</v>
      </c>
      <c r="BY36" s="18">
        <v>563</v>
      </c>
      <c r="BZ36" s="17">
        <v>105312.01</v>
      </c>
      <c r="CA36" s="18">
        <v>4</v>
      </c>
      <c r="CB36" s="17">
        <v>1836.34</v>
      </c>
      <c r="CC36" s="18">
        <v>137</v>
      </c>
      <c r="CD36" s="17">
        <v>63391.93</v>
      </c>
      <c r="CE36" s="18">
        <v>6</v>
      </c>
      <c r="CF36" s="17">
        <v>45836.32</v>
      </c>
      <c r="CG36" s="18">
        <v>37</v>
      </c>
      <c r="CH36" s="17">
        <v>549676.39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6"/>
    </row>
    <row r="37" spans="1:93" x14ac:dyDescent="0.25">
      <c r="A37" s="26">
        <f t="shared" si="17"/>
        <v>26</v>
      </c>
      <c r="B37" s="28" t="s">
        <v>28</v>
      </c>
      <c r="C37" s="17">
        <f t="shared" si="5"/>
        <v>6491519.0499999998</v>
      </c>
      <c r="D37" s="17">
        <f t="shared" si="6"/>
        <v>0</v>
      </c>
      <c r="E37" s="18">
        <f t="shared" si="19"/>
        <v>0</v>
      </c>
      <c r="F37" s="17">
        <f t="shared" si="19"/>
        <v>0</v>
      </c>
      <c r="G37" s="18">
        <f t="shared" si="19"/>
        <v>0</v>
      </c>
      <c r="H37" s="17">
        <f t="shared" si="19"/>
        <v>0</v>
      </c>
      <c r="I37" s="18">
        <f t="shared" si="19"/>
        <v>0</v>
      </c>
      <c r="J37" s="17">
        <f t="shared" si="19"/>
        <v>0</v>
      </c>
      <c r="K37" s="18">
        <f t="shared" si="19"/>
        <v>78</v>
      </c>
      <c r="L37" s="17">
        <f t="shared" si="19"/>
        <v>3065282.91</v>
      </c>
      <c r="M37" s="18">
        <f t="shared" si="19"/>
        <v>53</v>
      </c>
      <c r="N37" s="17">
        <f t="shared" si="19"/>
        <v>3426236.14</v>
      </c>
      <c r="O37" s="18">
        <f t="shared" si="19"/>
        <v>0</v>
      </c>
      <c r="P37" s="17">
        <f t="shared" si="19"/>
        <v>0</v>
      </c>
      <c r="Q37" s="18">
        <f t="shared" si="19"/>
        <v>50</v>
      </c>
      <c r="R37" s="17">
        <f t="shared" si="19"/>
        <v>3264721</v>
      </c>
      <c r="S37" s="18">
        <f t="shared" si="19"/>
        <v>0</v>
      </c>
      <c r="T37" s="17">
        <f t="shared" si="19"/>
        <v>0</v>
      </c>
      <c r="U37" s="17">
        <f t="shared" si="8"/>
        <v>1537714.85</v>
      </c>
      <c r="V37" s="17">
        <f t="shared" si="9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21</v>
      </c>
      <c r="AD37" s="17">
        <v>677734.35</v>
      </c>
      <c r="AE37" s="18">
        <v>13</v>
      </c>
      <c r="AF37" s="17">
        <v>859980.5</v>
      </c>
      <c r="AG37" s="18">
        <v>0</v>
      </c>
      <c r="AH37" s="17">
        <v>0</v>
      </c>
      <c r="AI37" s="18">
        <v>13</v>
      </c>
      <c r="AJ37" s="17">
        <v>859980.5</v>
      </c>
      <c r="AK37" s="18">
        <v>0</v>
      </c>
      <c r="AL37" s="17">
        <v>0</v>
      </c>
      <c r="AM37" s="17">
        <f t="shared" si="11"/>
        <v>1926479.28</v>
      </c>
      <c r="AN37" s="17">
        <f t="shared" si="12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24</v>
      </c>
      <c r="AV37" s="17">
        <v>1077893.3999999999</v>
      </c>
      <c r="AW37" s="18">
        <v>12</v>
      </c>
      <c r="AX37" s="17">
        <v>848585.88</v>
      </c>
      <c r="AY37" s="18">
        <v>0</v>
      </c>
      <c r="AZ37" s="17">
        <v>0</v>
      </c>
      <c r="BA37" s="18">
        <v>11</v>
      </c>
      <c r="BB37" s="17">
        <v>794747.5</v>
      </c>
      <c r="BC37" s="18">
        <v>0</v>
      </c>
      <c r="BD37" s="17">
        <v>0</v>
      </c>
      <c r="BE37" s="17">
        <f t="shared" si="13"/>
        <v>2070945.86</v>
      </c>
      <c r="BF37" s="17">
        <f t="shared" si="14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22</v>
      </c>
      <c r="BN37" s="17">
        <v>874634.86</v>
      </c>
      <c r="BO37" s="18">
        <v>20</v>
      </c>
      <c r="BP37" s="17">
        <v>1196311</v>
      </c>
      <c r="BQ37" s="18">
        <v>0</v>
      </c>
      <c r="BR37" s="17">
        <v>0</v>
      </c>
      <c r="BS37" s="18">
        <v>20</v>
      </c>
      <c r="BT37" s="17">
        <v>1196311</v>
      </c>
      <c r="BU37" s="18">
        <v>0</v>
      </c>
      <c r="BV37" s="17">
        <v>0</v>
      </c>
      <c r="BW37" s="17">
        <f t="shared" si="15"/>
        <v>956379.06</v>
      </c>
      <c r="BX37" s="17">
        <f t="shared" si="16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11</v>
      </c>
      <c r="CF37" s="17">
        <v>435020.3</v>
      </c>
      <c r="CG37" s="18">
        <v>8</v>
      </c>
      <c r="CH37" s="17">
        <v>521358.76</v>
      </c>
      <c r="CI37" s="18">
        <v>0</v>
      </c>
      <c r="CJ37" s="17">
        <v>0</v>
      </c>
      <c r="CK37" s="18">
        <v>6</v>
      </c>
      <c r="CL37" s="17">
        <v>413682</v>
      </c>
      <c r="CM37" s="18">
        <v>0</v>
      </c>
      <c r="CN37" s="17">
        <v>0</v>
      </c>
      <c r="CO37" s="36"/>
    </row>
    <row r="38" spans="1:93" x14ac:dyDescent="0.25">
      <c r="A38" s="26">
        <f t="shared" si="17"/>
        <v>27</v>
      </c>
      <c r="B38" s="28" t="s">
        <v>154</v>
      </c>
      <c r="C38" s="17">
        <f t="shared" si="5"/>
        <v>5924122.9699999997</v>
      </c>
      <c r="D38" s="17">
        <f t="shared" si="6"/>
        <v>0</v>
      </c>
      <c r="E38" s="18">
        <f t="shared" si="19"/>
        <v>0</v>
      </c>
      <c r="F38" s="17">
        <f t="shared" si="19"/>
        <v>0</v>
      </c>
      <c r="G38" s="18">
        <f t="shared" si="19"/>
        <v>0</v>
      </c>
      <c r="H38" s="17">
        <f t="shared" si="19"/>
        <v>0</v>
      </c>
      <c r="I38" s="18">
        <f t="shared" si="19"/>
        <v>0</v>
      </c>
      <c r="J38" s="17">
        <f t="shared" si="19"/>
        <v>0</v>
      </c>
      <c r="K38" s="18">
        <f t="shared" si="19"/>
        <v>55</v>
      </c>
      <c r="L38" s="17">
        <f t="shared" si="19"/>
        <v>5924122.9699999997</v>
      </c>
      <c r="M38" s="18">
        <f t="shared" si="19"/>
        <v>0</v>
      </c>
      <c r="N38" s="17">
        <f t="shared" si="19"/>
        <v>0</v>
      </c>
      <c r="O38" s="18">
        <f t="shared" si="19"/>
        <v>0</v>
      </c>
      <c r="P38" s="17">
        <f t="shared" si="19"/>
        <v>0</v>
      </c>
      <c r="Q38" s="18">
        <f t="shared" si="19"/>
        <v>0</v>
      </c>
      <c r="R38" s="17">
        <f t="shared" si="19"/>
        <v>0</v>
      </c>
      <c r="S38" s="18">
        <f t="shared" si="19"/>
        <v>0</v>
      </c>
      <c r="T38" s="17">
        <f t="shared" si="19"/>
        <v>0</v>
      </c>
      <c r="U38" s="17">
        <f t="shared" si="8"/>
        <v>2321037.77</v>
      </c>
      <c r="V38" s="17">
        <f t="shared" si="9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20</v>
      </c>
      <c r="AD38" s="17">
        <v>2321037.77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11"/>
        <v>896622.89</v>
      </c>
      <c r="AN38" s="17">
        <f t="shared" si="12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12</v>
      </c>
      <c r="AV38" s="17">
        <v>896622.89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13"/>
        <v>1609536.77</v>
      </c>
      <c r="BF38" s="17">
        <f t="shared" si="14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16</v>
      </c>
      <c r="BN38" s="17">
        <v>1609536.77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15"/>
        <v>1096925.54</v>
      </c>
      <c r="BX38" s="17">
        <f t="shared" si="16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7</v>
      </c>
      <c r="CF38" s="17">
        <v>1096925.54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6"/>
    </row>
    <row r="39" spans="1:93" x14ac:dyDescent="0.25">
      <c r="A39" s="26">
        <f t="shared" si="17"/>
        <v>28</v>
      </c>
      <c r="B39" s="28" t="s">
        <v>29</v>
      </c>
      <c r="C39" s="17">
        <f t="shared" si="5"/>
        <v>3429043.52</v>
      </c>
      <c r="D39" s="17">
        <f t="shared" si="6"/>
        <v>0</v>
      </c>
      <c r="E39" s="18">
        <f t="shared" si="19"/>
        <v>0</v>
      </c>
      <c r="F39" s="17">
        <f t="shared" si="19"/>
        <v>0</v>
      </c>
      <c r="G39" s="18">
        <f t="shared" si="19"/>
        <v>0</v>
      </c>
      <c r="H39" s="17">
        <f t="shared" si="19"/>
        <v>0</v>
      </c>
      <c r="I39" s="18">
        <f t="shared" si="19"/>
        <v>0</v>
      </c>
      <c r="J39" s="17">
        <f t="shared" si="19"/>
        <v>0</v>
      </c>
      <c r="K39" s="18">
        <f t="shared" si="19"/>
        <v>39</v>
      </c>
      <c r="L39" s="17">
        <f t="shared" si="19"/>
        <v>3429043.52</v>
      </c>
      <c r="M39" s="18">
        <f t="shared" si="19"/>
        <v>0</v>
      </c>
      <c r="N39" s="17">
        <f t="shared" si="19"/>
        <v>0</v>
      </c>
      <c r="O39" s="18">
        <f t="shared" si="19"/>
        <v>0</v>
      </c>
      <c r="P39" s="17">
        <f t="shared" si="19"/>
        <v>0</v>
      </c>
      <c r="Q39" s="18">
        <f t="shared" si="19"/>
        <v>0</v>
      </c>
      <c r="R39" s="17">
        <f t="shared" si="19"/>
        <v>0</v>
      </c>
      <c r="S39" s="18">
        <f t="shared" si="19"/>
        <v>0</v>
      </c>
      <c r="T39" s="17">
        <f t="shared" si="19"/>
        <v>0</v>
      </c>
      <c r="U39" s="17">
        <f t="shared" si="8"/>
        <v>600628.5</v>
      </c>
      <c r="V39" s="17">
        <f t="shared" si="9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8</v>
      </c>
      <c r="AD39" s="17">
        <v>600628.5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11"/>
        <v>890044.26</v>
      </c>
      <c r="AN39" s="17">
        <f t="shared" si="12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11</v>
      </c>
      <c r="AV39" s="17">
        <v>890044.26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13"/>
        <v>1645262.79</v>
      </c>
      <c r="BF39" s="17">
        <f t="shared" si="14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18</v>
      </c>
      <c r="BN39" s="17">
        <v>1645262.79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15"/>
        <v>293107.96999999997</v>
      </c>
      <c r="BX39" s="17">
        <f t="shared" si="16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2</v>
      </c>
      <c r="CF39" s="17">
        <v>293107.96999999997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6"/>
    </row>
    <row r="40" spans="1:93" x14ac:dyDescent="0.25">
      <c r="A40" s="26">
        <f t="shared" si="17"/>
        <v>29</v>
      </c>
      <c r="B40" s="28" t="s">
        <v>155</v>
      </c>
      <c r="C40" s="17">
        <f t="shared" si="5"/>
        <v>2535204.96</v>
      </c>
      <c r="D40" s="17">
        <f t="shared" si="6"/>
        <v>2535204.96</v>
      </c>
      <c r="E40" s="18">
        <f t="shared" si="19"/>
        <v>0</v>
      </c>
      <c r="F40" s="17">
        <f t="shared" si="19"/>
        <v>0</v>
      </c>
      <c r="G40" s="18">
        <f t="shared" si="19"/>
        <v>0</v>
      </c>
      <c r="H40" s="17">
        <f t="shared" si="19"/>
        <v>0</v>
      </c>
      <c r="I40" s="18">
        <f t="shared" si="19"/>
        <v>0</v>
      </c>
      <c r="J40" s="17">
        <f t="shared" si="19"/>
        <v>2535204.96</v>
      </c>
      <c r="K40" s="18">
        <f t="shared" si="19"/>
        <v>0</v>
      </c>
      <c r="L40" s="17">
        <f t="shared" si="19"/>
        <v>0</v>
      </c>
      <c r="M40" s="18">
        <f t="shared" si="19"/>
        <v>0</v>
      </c>
      <c r="N40" s="17">
        <f t="shared" si="19"/>
        <v>0</v>
      </c>
      <c r="O40" s="18">
        <f t="shared" si="19"/>
        <v>0</v>
      </c>
      <c r="P40" s="17">
        <f t="shared" si="19"/>
        <v>0</v>
      </c>
      <c r="Q40" s="18">
        <f t="shared" si="19"/>
        <v>0</v>
      </c>
      <c r="R40" s="17">
        <f t="shared" si="19"/>
        <v>0</v>
      </c>
      <c r="S40" s="18">
        <f t="shared" si="19"/>
        <v>0</v>
      </c>
      <c r="T40" s="17">
        <f t="shared" si="19"/>
        <v>0</v>
      </c>
      <c r="U40" s="17">
        <f t="shared" si="8"/>
        <v>1220858.71</v>
      </c>
      <c r="V40" s="17">
        <f t="shared" si="9"/>
        <v>1220858.71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1220858.71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11"/>
        <v>1314346.25</v>
      </c>
      <c r="AN40" s="17">
        <f t="shared" si="12"/>
        <v>1314346.25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1314346.25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13"/>
        <v>0</v>
      </c>
      <c r="BF40" s="17">
        <f t="shared" si="14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15"/>
        <v>0</v>
      </c>
      <c r="BX40" s="17">
        <f t="shared" si="16"/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6"/>
    </row>
    <row r="41" spans="1:93" x14ac:dyDescent="0.25">
      <c r="A41" s="26">
        <f t="shared" si="17"/>
        <v>30</v>
      </c>
      <c r="B41" s="28" t="s">
        <v>30</v>
      </c>
      <c r="C41" s="17">
        <f t="shared" si="5"/>
        <v>1568729.36</v>
      </c>
      <c r="D41" s="17">
        <f t="shared" si="6"/>
        <v>1568729.36</v>
      </c>
      <c r="E41" s="18">
        <f t="shared" si="19"/>
        <v>0</v>
      </c>
      <c r="F41" s="17">
        <f t="shared" si="19"/>
        <v>0</v>
      </c>
      <c r="G41" s="18">
        <f t="shared" si="19"/>
        <v>0</v>
      </c>
      <c r="H41" s="17">
        <f t="shared" si="19"/>
        <v>0</v>
      </c>
      <c r="I41" s="18">
        <f t="shared" si="19"/>
        <v>0</v>
      </c>
      <c r="J41" s="17">
        <f t="shared" si="19"/>
        <v>1568729.36</v>
      </c>
      <c r="K41" s="18">
        <f t="shared" si="19"/>
        <v>0</v>
      </c>
      <c r="L41" s="17">
        <f t="shared" si="19"/>
        <v>0</v>
      </c>
      <c r="M41" s="18">
        <f t="shared" si="19"/>
        <v>0</v>
      </c>
      <c r="N41" s="17">
        <f t="shared" si="19"/>
        <v>0</v>
      </c>
      <c r="O41" s="18">
        <f t="shared" si="19"/>
        <v>0</v>
      </c>
      <c r="P41" s="17">
        <f t="shared" si="19"/>
        <v>0</v>
      </c>
      <c r="Q41" s="18">
        <f t="shared" si="19"/>
        <v>0</v>
      </c>
      <c r="R41" s="17">
        <f t="shared" si="19"/>
        <v>0</v>
      </c>
      <c r="S41" s="18">
        <f t="shared" si="19"/>
        <v>0</v>
      </c>
      <c r="T41" s="17">
        <f t="shared" si="19"/>
        <v>0</v>
      </c>
      <c r="U41" s="17">
        <f t="shared" si="8"/>
        <v>568729.36</v>
      </c>
      <c r="V41" s="17">
        <f t="shared" si="9"/>
        <v>568729.36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568729.36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11"/>
        <v>1000000</v>
      </c>
      <c r="AN41" s="17">
        <f t="shared" si="12"/>
        <v>1000000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1000000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13"/>
        <v>0</v>
      </c>
      <c r="BF41" s="17">
        <f t="shared" si="14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15"/>
        <v>0</v>
      </c>
      <c r="BX41" s="17">
        <f t="shared" si="16"/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6"/>
    </row>
    <row r="42" spans="1:93" x14ac:dyDescent="0.25">
      <c r="A42" s="26">
        <f t="shared" si="17"/>
        <v>31</v>
      </c>
      <c r="B42" s="28" t="s">
        <v>31</v>
      </c>
      <c r="C42" s="17">
        <f t="shared" si="5"/>
        <v>57746111.299999997</v>
      </c>
      <c r="D42" s="17">
        <f t="shared" si="6"/>
        <v>57746111.299999997</v>
      </c>
      <c r="E42" s="18">
        <f t="shared" si="19"/>
        <v>41</v>
      </c>
      <c r="F42" s="17">
        <f t="shared" si="19"/>
        <v>9852.2999999999993</v>
      </c>
      <c r="G42" s="18">
        <f t="shared" si="19"/>
        <v>0</v>
      </c>
      <c r="H42" s="17">
        <f t="shared" si="19"/>
        <v>0</v>
      </c>
      <c r="I42" s="18">
        <f t="shared" si="19"/>
        <v>690</v>
      </c>
      <c r="J42" s="17">
        <f t="shared" si="19"/>
        <v>57736259</v>
      </c>
      <c r="K42" s="18">
        <f t="shared" si="19"/>
        <v>0</v>
      </c>
      <c r="L42" s="17">
        <f t="shared" si="19"/>
        <v>0</v>
      </c>
      <c r="M42" s="18">
        <f t="shared" si="19"/>
        <v>0</v>
      </c>
      <c r="N42" s="17">
        <f t="shared" si="19"/>
        <v>0</v>
      </c>
      <c r="O42" s="18">
        <f t="shared" si="19"/>
        <v>0</v>
      </c>
      <c r="P42" s="17">
        <f t="shared" si="19"/>
        <v>0</v>
      </c>
      <c r="Q42" s="18">
        <f t="shared" si="19"/>
        <v>0</v>
      </c>
      <c r="R42" s="17">
        <f t="shared" si="19"/>
        <v>0</v>
      </c>
      <c r="S42" s="18">
        <f t="shared" si="19"/>
        <v>0</v>
      </c>
      <c r="T42" s="17">
        <f t="shared" ref="F42:T58" si="20">AL42+BD42+BV42+CN42</f>
        <v>0</v>
      </c>
      <c r="U42" s="17">
        <f t="shared" si="8"/>
        <v>13487765.5</v>
      </c>
      <c r="V42" s="17">
        <f t="shared" si="9"/>
        <v>13487765.5</v>
      </c>
      <c r="W42" s="18">
        <v>5</v>
      </c>
      <c r="X42" s="17">
        <v>1201.5</v>
      </c>
      <c r="Y42" s="18">
        <v>0</v>
      </c>
      <c r="Z42" s="17">
        <v>0</v>
      </c>
      <c r="AA42" s="18">
        <v>178</v>
      </c>
      <c r="AB42" s="17">
        <v>13486564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11"/>
        <v>13847204.6</v>
      </c>
      <c r="AN42" s="17">
        <f t="shared" si="12"/>
        <v>13847204.6</v>
      </c>
      <c r="AO42" s="18">
        <v>12</v>
      </c>
      <c r="AP42" s="17">
        <v>2883.6</v>
      </c>
      <c r="AQ42" s="18">
        <v>0</v>
      </c>
      <c r="AR42" s="17">
        <v>0</v>
      </c>
      <c r="AS42" s="18">
        <v>178</v>
      </c>
      <c r="AT42" s="17">
        <v>13844321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13"/>
        <v>14280603.199999999</v>
      </c>
      <c r="BF42" s="17">
        <f t="shared" si="14"/>
        <v>14280603.199999999</v>
      </c>
      <c r="BG42" s="18">
        <v>14</v>
      </c>
      <c r="BH42" s="17">
        <v>3364.2</v>
      </c>
      <c r="BI42" s="18">
        <v>0</v>
      </c>
      <c r="BJ42" s="17">
        <v>0</v>
      </c>
      <c r="BK42" s="18">
        <v>172</v>
      </c>
      <c r="BL42" s="17">
        <v>14277239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15"/>
        <v>16130538</v>
      </c>
      <c r="BX42" s="17">
        <f t="shared" si="16"/>
        <v>16130538</v>
      </c>
      <c r="BY42" s="18">
        <v>10</v>
      </c>
      <c r="BZ42" s="17">
        <v>2403</v>
      </c>
      <c r="CA42" s="18">
        <v>0</v>
      </c>
      <c r="CB42" s="17">
        <v>0</v>
      </c>
      <c r="CC42" s="18">
        <v>162</v>
      </c>
      <c r="CD42" s="17">
        <v>16128135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6"/>
    </row>
    <row r="43" spans="1:93" x14ac:dyDescent="0.25">
      <c r="A43" s="26">
        <f t="shared" si="17"/>
        <v>32</v>
      </c>
      <c r="B43" s="28" t="s">
        <v>32</v>
      </c>
      <c r="C43" s="17">
        <f t="shared" si="5"/>
        <v>371206.8</v>
      </c>
      <c r="D43" s="17">
        <f t="shared" si="6"/>
        <v>371206.8</v>
      </c>
      <c r="E43" s="18">
        <f t="shared" ref="E43:T73" si="21">W43+AO43+BG43+BY43</f>
        <v>0</v>
      </c>
      <c r="F43" s="17">
        <f t="shared" si="20"/>
        <v>0</v>
      </c>
      <c r="G43" s="18">
        <f t="shared" si="20"/>
        <v>0</v>
      </c>
      <c r="H43" s="17">
        <f t="shared" si="20"/>
        <v>0</v>
      </c>
      <c r="I43" s="18">
        <f t="shared" si="20"/>
        <v>0</v>
      </c>
      <c r="J43" s="17">
        <f t="shared" si="20"/>
        <v>371206.8</v>
      </c>
      <c r="K43" s="18">
        <f t="shared" si="20"/>
        <v>0</v>
      </c>
      <c r="L43" s="17">
        <f t="shared" si="20"/>
        <v>0</v>
      </c>
      <c r="M43" s="18">
        <f t="shared" si="20"/>
        <v>0</v>
      </c>
      <c r="N43" s="17">
        <f t="shared" si="20"/>
        <v>0</v>
      </c>
      <c r="O43" s="18">
        <f t="shared" si="20"/>
        <v>0</v>
      </c>
      <c r="P43" s="17">
        <f t="shared" si="20"/>
        <v>0</v>
      </c>
      <c r="Q43" s="18">
        <f t="shared" si="20"/>
        <v>0</v>
      </c>
      <c r="R43" s="17">
        <f t="shared" si="20"/>
        <v>0</v>
      </c>
      <c r="S43" s="18">
        <f t="shared" si="20"/>
        <v>0</v>
      </c>
      <c r="T43" s="17">
        <f t="shared" si="20"/>
        <v>0</v>
      </c>
      <c r="U43" s="17">
        <f t="shared" si="8"/>
        <v>96238.8</v>
      </c>
      <c r="V43" s="17">
        <f t="shared" si="9"/>
        <v>96238.8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96238.8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11"/>
        <v>142983.35999999999</v>
      </c>
      <c r="AN43" s="17">
        <f t="shared" si="12"/>
        <v>142983.35999999999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142983.35999999999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13"/>
        <v>126485.28</v>
      </c>
      <c r="BF43" s="17">
        <f t="shared" si="14"/>
        <v>126485.28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126485.28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15"/>
        <v>5499.36</v>
      </c>
      <c r="BX43" s="17">
        <f t="shared" si="16"/>
        <v>5499.36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5499.36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6"/>
    </row>
    <row r="44" spans="1:93" x14ac:dyDescent="0.25">
      <c r="A44" s="26">
        <f t="shared" si="17"/>
        <v>33</v>
      </c>
      <c r="B44" s="28" t="s">
        <v>33</v>
      </c>
      <c r="C44" s="17">
        <f t="shared" si="5"/>
        <v>1858183.12</v>
      </c>
      <c r="D44" s="17">
        <f t="shared" si="6"/>
        <v>0</v>
      </c>
      <c r="E44" s="18">
        <f t="shared" si="21"/>
        <v>0</v>
      </c>
      <c r="F44" s="17">
        <f t="shared" si="20"/>
        <v>0</v>
      </c>
      <c r="G44" s="18">
        <f t="shared" si="20"/>
        <v>0</v>
      </c>
      <c r="H44" s="17">
        <f t="shared" si="20"/>
        <v>0</v>
      </c>
      <c r="I44" s="18">
        <f t="shared" si="20"/>
        <v>0</v>
      </c>
      <c r="J44" s="17">
        <f t="shared" si="20"/>
        <v>0</v>
      </c>
      <c r="K44" s="18">
        <f t="shared" si="20"/>
        <v>78</v>
      </c>
      <c r="L44" s="17">
        <f t="shared" si="20"/>
        <v>1858183.12</v>
      </c>
      <c r="M44" s="18">
        <f t="shared" si="20"/>
        <v>0</v>
      </c>
      <c r="N44" s="17">
        <f t="shared" si="20"/>
        <v>0</v>
      </c>
      <c r="O44" s="18">
        <f t="shared" si="20"/>
        <v>0</v>
      </c>
      <c r="P44" s="17">
        <f t="shared" si="20"/>
        <v>0</v>
      </c>
      <c r="Q44" s="18">
        <f t="shared" si="20"/>
        <v>0</v>
      </c>
      <c r="R44" s="17">
        <f t="shared" si="20"/>
        <v>0</v>
      </c>
      <c r="S44" s="18">
        <f t="shared" si="20"/>
        <v>0</v>
      </c>
      <c r="T44" s="17">
        <f t="shared" si="20"/>
        <v>0</v>
      </c>
      <c r="U44" s="17">
        <f t="shared" si="8"/>
        <v>80515.399999999994</v>
      </c>
      <c r="V44" s="17">
        <f t="shared" si="9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7</v>
      </c>
      <c r="AD44" s="17">
        <v>80515.399999999994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11"/>
        <v>631700.5</v>
      </c>
      <c r="AN44" s="17">
        <f t="shared" si="12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25</v>
      </c>
      <c r="AV44" s="17">
        <v>631700.5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13"/>
        <v>324043.02</v>
      </c>
      <c r="BF44" s="17">
        <f t="shared" si="14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17</v>
      </c>
      <c r="BN44" s="17">
        <v>324043.02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15"/>
        <v>821924.2</v>
      </c>
      <c r="BX44" s="17">
        <f t="shared" si="16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29</v>
      </c>
      <c r="CF44" s="17">
        <v>821924.2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6"/>
    </row>
    <row r="45" spans="1:93" ht="30" x14ac:dyDescent="0.25">
      <c r="A45" s="26">
        <f t="shared" si="17"/>
        <v>34</v>
      </c>
      <c r="B45" s="28" t="s">
        <v>134</v>
      </c>
      <c r="C45" s="17">
        <f t="shared" si="5"/>
        <v>2252342.16</v>
      </c>
      <c r="D45" s="17">
        <f t="shared" si="6"/>
        <v>2252342.16</v>
      </c>
      <c r="E45" s="18">
        <f t="shared" si="21"/>
        <v>0</v>
      </c>
      <c r="F45" s="17">
        <f t="shared" si="20"/>
        <v>0</v>
      </c>
      <c r="G45" s="18">
        <f t="shared" si="20"/>
        <v>0</v>
      </c>
      <c r="H45" s="17">
        <f t="shared" si="20"/>
        <v>0</v>
      </c>
      <c r="I45" s="18">
        <f t="shared" si="20"/>
        <v>0</v>
      </c>
      <c r="J45" s="17">
        <f t="shared" si="20"/>
        <v>2252342.16</v>
      </c>
      <c r="K45" s="18">
        <f t="shared" si="20"/>
        <v>0</v>
      </c>
      <c r="L45" s="17">
        <f t="shared" si="20"/>
        <v>0</v>
      </c>
      <c r="M45" s="18">
        <f t="shared" si="20"/>
        <v>0</v>
      </c>
      <c r="N45" s="17">
        <f t="shared" si="20"/>
        <v>0</v>
      </c>
      <c r="O45" s="18">
        <f t="shared" si="20"/>
        <v>0</v>
      </c>
      <c r="P45" s="17">
        <f t="shared" si="20"/>
        <v>0</v>
      </c>
      <c r="Q45" s="18">
        <f t="shared" si="20"/>
        <v>0</v>
      </c>
      <c r="R45" s="17">
        <f t="shared" si="20"/>
        <v>0</v>
      </c>
      <c r="S45" s="18">
        <f t="shared" si="20"/>
        <v>0</v>
      </c>
      <c r="T45" s="17">
        <f t="shared" si="20"/>
        <v>0</v>
      </c>
      <c r="U45" s="17">
        <f t="shared" si="8"/>
        <v>992970.95</v>
      </c>
      <c r="V45" s="17">
        <f t="shared" si="9"/>
        <v>992970.95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992970.95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11"/>
        <v>1259371.21</v>
      </c>
      <c r="AN45" s="17">
        <f t="shared" si="12"/>
        <v>1259371.21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1259371.21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13"/>
        <v>0</v>
      </c>
      <c r="BF45" s="17">
        <f t="shared" si="14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15"/>
        <v>0</v>
      </c>
      <c r="BX45" s="17">
        <f t="shared" si="16"/>
        <v>0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6"/>
    </row>
    <row r="46" spans="1:93" x14ac:dyDescent="0.25">
      <c r="A46" s="26">
        <f t="shared" si="17"/>
        <v>35</v>
      </c>
      <c r="B46" s="28" t="s">
        <v>135</v>
      </c>
      <c r="C46" s="17">
        <f t="shared" si="5"/>
        <v>7430883.5999999996</v>
      </c>
      <c r="D46" s="17">
        <f t="shared" si="6"/>
        <v>0</v>
      </c>
      <c r="E46" s="18">
        <f t="shared" si="21"/>
        <v>0</v>
      </c>
      <c r="F46" s="17">
        <f t="shared" si="20"/>
        <v>0</v>
      </c>
      <c r="G46" s="18">
        <f t="shared" si="20"/>
        <v>0</v>
      </c>
      <c r="H46" s="17">
        <f t="shared" si="20"/>
        <v>0</v>
      </c>
      <c r="I46" s="18">
        <f t="shared" si="20"/>
        <v>0</v>
      </c>
      <c r="J46" s="17">
        <f t="shared" si="20"/>
        <v>0</v>
      </c>
      <c r="K46" s="18">
        <f t="shared" si="20"/>
        <v>312</v>
      </c>
      <c r="L46" s="17">
        <f t="shared" si="20"/>
        <v>7430883.5999999996</v>
      </c>
      <c r="M46" s="18">
        <f t="shared" si="20"/>
        <v>0</v>
      </c>
      <c r="N46" s="17">
        <f t="shared" si="20"/>
        <v>0</v>
      </c>
      <c r="O46" s="18">
        <f t="shared" si="20"/>
        <v>0</v>
      </c>
      <c r="P46" s="17">
        <f t="shared" si="20"/>
        <v>0</v>
      </c>
      <c r="Q46" s="18">
        <f t="shared" si="20"/>
        <v>0</v>
      </c>
      <c r="R46" s="17">
        <f t="shared" si="20"/>
        <v>0</v>
      </c>
      <c r="S46" s="18">
        <f t="shared" si="20"/>
        <v>0</v>
      </c>
      <c r="T46" s="17">
        <f t="shared" si="20"/>
        <v>0</v>
      </c>
      <c r="U46" s="17">
        <f t="shared" si="8"/>
        <v>2495815.56</v>
      </c>
      <c r="V46" s="17">
        <f t="shared" si="9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96</v>
      </c>
      <c r="AD46" s="17">
        <v>2495815.56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11"/>
        <v>2511109.44</v>
      </c>
      <c r="AN46" s="17">
        <f t="shared" si="12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105</v>
      </c>
      <c r="AV46" s="17">
        <v>2511109.44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13"/>
        <v>1536185.28</v>
      </c>
      <c r="BF46" s="17">
        <f t="shared" si="14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66</v>
      </c>
      <c r="BN46" s="17">
        <v>1536185.28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15"/>
        <v>887773.32</v>
      </c>
      <c r="BX46" s="17">
        <f t="shared" si="16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45</v>
      </c>
      <c r="CF46" s="17">
        <v>887773.32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6"/>
    </row>
    <row r="47" spans="1:93" x14ac:dyDescent="0.25">
      <c r="A47" s="26">
        <f t="shared" si="17"/>
        <v>36</v>
      </c>
      <c r="B47" s="28" t="s">
        <v>98</v>
      </c>
      <c r="C47" s="17">
        <f t="shared" si="5"/>
        <v>376102.11</v>
      </c>
      <c r="D47" s="17">
        <f t="shared" si="6"/>
        <v>376102.11</v>
      </c>
      <c r="E47" s="18">
        <f t="shared" si="21"/>
        <v>0</v>
      </c>
      <c r="F47" s="17">
        <f t="shared" si="20"/>
        <v>0</v>
      </c>
      <c r="G47" s="18">
        <f t="shared" si="20"/>
        <v>0</v>
      </c>
      <c r="H47" s="17">
        <f t="shared" si="20"/>
        <v>0</v>
      </c>
      <c r="I47" s="18">
        <f t="shared" si="20"/>
        <v>1011</v>
      </c>
      <c r="J47" s="17">
        <f t="shared" si="20"/>
        <v>376102.11</v>
      </c>
      <c r="K47" s="18">
        <f t="shared" si="20"/>
        <v>0</v>
      </c>
      <c r="L47" s="17">
        <f t="shared" si="20"/>
        <v>0</v>
      </c>
      <c r="M47" s="18">
        <f t="shared" si="20"/>
        <v>0</v>
      </c>
      <c r="N47" s="17">
        <f t="shared" si="20"/>
        <v>0</v>
      </c>
      <c r="O47" s="18">
        <f t="shared" si="20"/>
        <v>0</v>
      </c>
      <c r="P47" s="17">
        <f t="shared" si="20"/>
        <v>0</v>
      </c>
      <c r="Q47" s="18">
        <f t="shared" si="20"/>
        <v>0</v>
      </c>
      <c r="R47" s="17">
        <f t="shared" si="20"/>
        <v>0</v>
      </c>
      <c r="S47" s="18">
        <f t="shared" si="20"/>
        <v>0</v>
      </c>
      <c r="T47" s="17">
        <f t="shared" si="20"/>
        <v>0</v>
      </c>
      <c r="U47" s="17">
        <f t="shared" si="8"/>
        <v>101930.74</v>
      </c>
      <c r="V47" s="17">
        <f t="shared" si="9"/>
        <v>101930.74</v>
      </c>
      <c r="W47" s="18">
        <v>0</v>
      </c>
      <c r="X47" s="17">
        <v>0</v>
      </c>
      <c r="Y47" s="18">
        <v>0</v>
      </c>
      <c r="Z47" s="17">
        <v>0</v>
      </c>
      <c r="AA47" s="18">
        <v>274</v>
      </c>
      <c r="AB47" s="17">
        <v>101930.74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11"/>
        <v>138015.71</v>
      </c>
      <c r="AN47" s="17">
        <f t="shared" si="12"/>
        <v>138015.71</v>
      </c>
      <c r="AO47" s="18">
        <v>0</v>
      </c>
      <c r="AP47" s="17">
        <v>0</v>
      </c>
      <c r="AQ47" s="18">
        <v>0</v>
      </c>
      <c r="AR47" s="17">
        <v>0</v>
      </c>
      <c r="AS47" s="18">
        <v>371</v>
      </c>
      <c r="AT47" s="17">
        <v>138015.71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13"/>
        <v>136155.66</v>
      </c>
      <c r="BF47" s="17">
        <f t="shared" si="14"/>
        <v>136155.66</v>
      </c>
      <c r="BG47" s="18">
        <v>0</v>
      </c>
      <c r="BH47" s="17">
        <v>0</v>
      </c>
      <c r="BI47" s="18">
        <v>0</v>
      </c>
      <c r="BJ47" s="17">
        <v>0</v>
      </c>
      <c r="BK47" s="18">
        <v>366</v>
      </c>
      <c r="BL47" s="17">
        <v>136155.66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15"/>
        <v>0</v>
      </c>
      <c r="BX47" s="17">
        <f t="shared" si="16"/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17">
        <v>0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6"/>
    </row>
    <row r="48" spans="1:93" x14ac:dyDescent="0.25">
      <c r="A48" s="26">
        <f t="shared" si="17"/>
        <v>37</v>
      </c>
      <c r="B48" s="28" t="s">
        <v>109</v>
      </c>
      <c r="C48" s="17">
        <f t="shared" si="5"/>
        <v>5012348</v>
      </c>
      <c r="D48" s="17">
        <f t="shared" si="6"/>
        <v>5012348</v>
      </c>
      <c r="E48" s="18">
        <f t="shared" si="21"/>
        <v>0</v>
      </c>
      <c r="F48" s="17">
        <f t="shared" si="20"/>
        <v>0</v>
      </c>
      <c r="G48" s="18">
        <f t="shared" si="20"/>
        <v>0</v>
      </c>
      <c r="H48" s="17">
        <f t="shared" si="20"/>
        <v>0</v>
      </c>
      <c r="I48" s="18">
        <f t="shared" si="20"/>
        <v>63</v>
      </c>
      <c r="J48" s="17">
        <f t="shared" si="20"/>
        <v>5012348</v>
      </c>
      <c r="K48" s="18">
        <f t="shared" si="20"/>
        <v>0</v>
      </c>
      <c r="L48" s="17">
        <f t="shared" si="20"/>
        <v>0</v>
      </c>
      <c r="M48" s="18">
        <f t="shared" si="20"/>
        <v>0</v>
      </c>
      <c r="N48" s="17">
        <f t="shared" si="20"/>
        <v>0</v>
      </c>
      <c r="O48" s="18">
        <f t="shared" si="20"/>
        <v>0</v>
      </c>
      <c r="P48" s="17">
        <f t="shared" si="20"/>
        <v>0</v>
      </c>
      <c r="Q48" s="18">
        <f t="shared" si="20"/>
        <v>0</v>
      </c>
      <c r="R48" s="17">
        <f t="shared" si="20"/>
        <v>0</v>
      </c>
      <c r="S48" s="18">
        <f t="shared" si="20"/>
        <v>0</v>
      </c>
      <c r="T48" s="17">
        <f t="shared" si="20"/>
        <v>0</v>
      </c>
      <c r="U48" s="17">
        <f t="shared" si="8"/>
        <v>368555</v>
      </c>
      <c r="V48" s="17">
        <f t="shared" si="9"/>
        <v>368555</v>
      </c>
      <c r="W48" s="18">
        <v>0</v>
      </c>
      <c r="X48" s="17">
        <v>0</v>
      </c>
      <c r="Y48" s="18">
        <v>0</v>
      </c>
      <c r="Z48" s="17">
        <v>0</v>
      </c>
      <c r="AA48" s="18">
        <v>5</v>
      </c>
      <c r="AB48" s="17">
        <v>368555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11"/>
        <v>388658</v>
      </c>
      <c r="AN48" s="17">
        <f t="shared" si="12"/>
        <v>388658</v>
      </c>
      <c r="AO48" s="18">
        <v>0</v>
      </c>
      <c r="AP48" s="17">
        <v>0</v>
      </c>
      <c r="AQ48" s="18">
        <v>0</v>
      </c>
      <c r="AR48" s="17">
        <v>0</v>
      </c>
      <c r="AS48" s="18">
        <v>6</v>
      </c>
      <c r="AT48" s="17">
        <v>388658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13"/>
        <v>1903084</v>
      </c>
      <c r="BF48" s="17">
        <f t="shared" si="14"/>
        <v>1903084</v>
      </c>
      <c r="BG48" s="18">
        <v>0</v>
      </c>
      <c r="BH48" s="17">
        <v>0</v>
      </c>
      <c r="BI48" s="18">
        <v>0</v>
      </c>
      <c r="BJ48" s="17">
        <v>0</v>
      </c>
      <c r="BK48" s="18">
        <v>25</v>
      </c>
      <c r="BL48" s="17">
        <v>1903084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15"/>
        <v>2352051</v>
      </c>
      <c r="BX48" s="17">
        <f t="shared" si="16"/>
        <v>2352051</v>
      </c>
      <c r="BY48" s="18">
        <v>0</v>
      </c>
      <c r="BZ48" s="17">
        <v>0</v>
      </c>
      <c r="CA48" s="18">
        <v>0</v>
      </c>
      <c r="CB48" s="17">
        <v>0</v>
      </c>
      <c r="CC48" s="18">
        <v>27</v>
      </c>
      <c r="CD48" s="17">
        <v>2352051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6"/>
    </row>
    <row r="49" spans="1:93" x14ac:dyDescent="0.25">
      <c r="A49" s="26"/>
      <c r="B49" s="50" t="s">
        <v>34</v>
      </c>
      <c r="C49" s="17">
        <f t="shared" si="5"/>
        <v>0</v>
      </c>
      <c r="D49" s="17">
        <f t="shared" si="6"/>
        <v>0</v>
      </c>
      <c r="E49" s="18">
        <f t="shared" si="21"/>
        <v>0</v>
      </c>
      <c r="F49" s="17">
        <f t="shared" si="20"/>
        <v>0</v>
      </c>
      <c r="G49" s="18">
        <f t="shared" si="20"/>
        <v>0</v>
      </c>
      <c r="H49" s="17">
        <f t="shared" si="20"/>
        <v>0</v>
      </c>
      <c r="I49" s="18">
        <f t="shared" si="20"/>
        <v>0</v>
      </c>
      <c r="J49" s="17">
        <f t="shared" si="20"/>
        <v>0</v>
      </c>
      <c r="K49" s="18">
        <f t="shared" si="20"/>
        <v>0</v>
      </c>
      <c r="L49" s="17">
        <f t="shared" si="20"/>
        <v>0</v>
      </c>
      <c r="M49" s="18">
        <f t="shared" si="20"/>
        <v>0</v>
      </c>
      <c r="N49" s="17">
        <f t="shared" si="20"/>
        <v>0</v>
      </c>
      <c r="O49" s="18">
        <f t="shared" si="20"/>
        <v>0</v>
      </c>
      <c r="P49" s="17">
        <f t="shared" si="20"/>
        <v>0</v>
      </c>
      <c r="Q49" s="18">
        <f t="shared" si="20"/>
        <v>0</v>
      </c>
      <c r="R49" s="17">
        <f t="shared" si="20"/>
        <v>0</v>
      </c>
      <c r="S49" s="18">
        <f t="shared" si="20"/>
        <v>0</v>
      </c>
      <c r="T49" s="17">
        <f t="shared" si="20"/>
        <v>0</v>
      </c>
      <c r="U49" s="17">
        <f t="shared" si="8"/>
        <v>0</v>
      </c>
      <c r="V49" s="17">
        <f t="shared" si="9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11"/>
        <v>0</v>
      </c>
      <c r="AN49" s="17">
        <f t="shared" si="12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13"/>
        <v>0</v>
      </c>
      <c r="BF49" s="17">
        <f t="shared" si="14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15"/>
        <v>0</v>
      </c>
      <c r="BX49" s="17">
        <f t="shared" si="16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6"/>
    </row>
    <row r="50" spans="1:93" ht="30" x14ac:dyDescent="0.25">
      <c r="A50" s="26">
        <f>A48+1</f>
        <v>38</v>
      </c>
      <c r="B50" s="28" t="s">
        <v>35</v>
      </c>
      <c r="C50" s="17">
        <f t="shared" si="5"/>
        <v>42298051.670000002</v>
      </c>
      <c r="D50" s="17">
        <f t="shared" si="6"/>
        <v>27552387.609999999</v>
      </c>
      <c r="E50" s="18">
        <f t="shared" si="21"/>
        <v>26616</v>
      </c>
      <c r="F50" s="17">
        <f t="shared" si="20"/>
        <v>13806650.140000001</v>
      </c>
      <c r="G50" s="18">
        <f t="shared" si="20"/>
        <v>2335</v>
      </c>
      <c r="H50" s="17">
        <f t="shared" si="20"/>
        <v>992910.77</v>
      </c>
      <c r="I50" s="18">
        <f t="shared" si="20"/>
        <v>8278</v>
      </c>
      <c r="J50" s="17">
        <f t="shared" si="20"/>
        <v>12752826.699999999</v>
      </c>
      <c r="K50" s="18">
        <f t="shared" si="20"/>
        <v>283</v>
      </c>
      <c r="L50" s="17">
        <f t="shared" si="20"/>
        <v>3918387.36</v>
      </c>
      <c r="M50" s="18">
        <f t="shared" si="20"/>
        <v>253</v>
      </c>
      <c r="N50" s="17">
        <f t="shared" si="20"/>
        <v>5647519.8600000003</v>
      </c>
      <c r="O50" s="18">
        <f t="shared" si="20"/>
        <v>0</v>
      </c>
      <c r="P50" s="17">
        <f t="shared" si="20"/>
        <v>0</v>
      </c>
      <c r="Q50" s="18">
        <f t="shared" si="20"/>
        <v>0</v>
      </c>
      <c r="R50" s="17">
        <f t="shared" si="20"/>
        <v>0</v>
      </c>
      <c r="S50" s="18">
        <f t="shared" si="20"/>
        <v>2325</v>
      </c>
      <c r="T50" s="17">
        <f t="shared" si="20"/>
        <v>5179756.84</v>
      </c>
      <c r="U50" s="17">
        <f t="shared" si="8"/>
        <v>12852142.35</v>
      </c>
      <c r="V50" s="17">
        <f t="shared" si="9"/>
        <v>9545163.6899999995</v>
      </c>
      <c r="W50" s="18">
        <v>6654</v>
      </c>
      <c r="X50" s="17">
        <v>4435345.07</v>
      </c>
      <c r="Y50" s="18">
        <v>584</v>
      </c>
      <c r="Z50" s="17">
        <v>242806.25</v>
      </c>
      <c r="AA50" s="18">
        <v>2070</v>
      </c>
      <c r="AB50" s="17">
        <v>4867012.37</v>
      </c>
      <c r="AC50" s="18">
        <v>71</v>
      </c>
      <c r="AD50" s="17">
        <v>873292.25</v>
      </c>
      <c r="AE50" s="18">
        <v>63</v>
      </c>
      <c r="AF50" s="17">
        <v>1189922.76</v>
      </c>
      <c r="AG50" s="18">
        <v>0</v>
      </c>
      <c r="AH50" s="17">
        <v>0</v>
      </c>
      <c r="AI50" s="18">
        <v>0</v>
      </c>
      <c r="AJ50" s="17">
        <v>0</v>
      </c>
      <c r="AK50" s="18">
        <v>581</v>
      </c>
      <c r="AL50" s="17">
        <v>1243763.6499999999</v>
      </c>
      <c r="AM50" s="17">
        <f t="shared" si="11"/>
        <v>9441701.5700000003</v>
      </c>
      <c r="AN50" s="17">
        <f t="shared" si="12"/>
        <v>5881222.5800000001</v>
      </c>
      <c r="AO50" s="18">
        <v>4104</v>
      </c>
      <c r="AP50" s="17">
        <v>2927902.37</v>
      </c>
      <c r="AQ50" s="18">
        <v>841</v>
      </c>
      <c r="AR50" s="17">
        <v>386392.26</v>
      </c>
      <c r="AS50" s="18">
        <v>2501</v>
      </c>
      <c r="AT50" s="17">
        <v>2566927.9500000002</v>
      </c>
      <c r="AU50" s="18">
        <v>56</v>
      </c>
      <c r="AV50" s="17">
        <v>692808.86</v>
      </c>
      <c r="AW50" s="18">
        <v>60</v>
      </c>
      <c r="AX50" s="17">
        <v>1584188.84</v>
      </c>
      <c r="AY50" s="18">
        <v>0</v>
      </c>
      <c r="AZ50" s="17">
        <v>0</v>
      </c>
      <c r="BA50" s="18">
        <v>0</v>
      </c>
      <c r="BB50" s="17">
        <v>0</v>
      </c>
      <c r="BC50" s="18">
        <v>717</v>
      </c>
      <c r="BD50" s="17">
        <v>1283481.29</v>
      </c>
      <c r="BE50" s="17">
        <f t="shared" si="13"/>
        <v>10052723.83</v>
      </c>
      <c r="BF50" s="17">
        <f t="shared" si="14"/>
        <v>6058039.7599999998</v>
      </c>
      <c r="BG50" s="18">
        <v>4618</v>
      </c>
      <c r="BH50" s="17">
        <v>2365879.9500000002</v>
      </c>
      <c r="BI50" s="18">
        <v>481</v>
      </c>
      <c r="BJ50" s="17">
        <v>220906.01</v>
      </c>
      <c r="BK50" s="18">
        <v>1663</v>
      </c>
      <c r="BL50" s="17">
        <v>3471253.8</v>
      </c>
      <c r="BM50" s="18">
        <v>69</v>
      </c>
      <c r="BN50" s="17">
        <v>1053775.6399999999</v>
      </c>
      <c r="BO50" s="18">
        <v>72</v>
      </c>
      <c r="BP50" s="17">
        <v>1634532.48</v>
      </c>
      <c r="BQ50" s="18">
        <v>0</v>
      </c>
      <c r="BR50" s="17">
        <v>0</v>
      </c>
      <c r="BS50" s="18">
        <v>0</v>
      </c>
      <c r="BT50" s="17">
        <v>0</v>
      </c>
      <c r="BU50" s="18">
        <v>368</v>
      </c>
      <c r="BV50" s="17">
        <v>1306375.95</v>
      </c>
      <c r="BW50" s="17">
        <f t="shared" si="15"/>
        <v>9951483.9199999999</v>
      </c>
      <c r="BX50" s="17">
        <f t="shared" si="16"/>
        <v>6067961.5800000001</v>
      </c>
      <c r="BY50" s="18">
        <v>11240</v>
      </c>
      <c r="BZ50" s="17">
        <v>4077522.75</v>
      </c>
      <c r="CA50" s="18">
        <v>429</v>
      </c>
      <c r="CB50" s="17">
        <v>142806.25</v>
      </c>
      <c r="CC50" s="18">
        <v>2044</v>
      </c>
      <c r="CD50" s="17">
        <v>1847632.58</v>
      </c>
      <c r="CE50" s="18">
        <v>87</v>
      </c>
      <c r="CF50" s="17">
        <v>1298510.6100000001</v>
      </c>
      <c r="CG50" s="18">
        <v>58</v>
      </c>
      <c r="CH50" s="17">
        <v>1238875.78</v>
      </c>
      <c r="CI50" s="18">
        <v>0</v>
      </c>
      <c r="CJ50" s="17">
        <v>0</v>
      </c>
      <c r="CK50" s="18">
        <v>0</v>
      </c>
      <c r="CL50" s="17">
        <v>0</v>
      </c>
      <c r="CM50" s="18">
        <v>659</v>
      </c>
      <c r="CN50" s="17">
        <v>1346135.95</v>
      </c>
      <c r="CO50" s="36"/>
    </row>
    <row r="51" spans="1:93" x14ac:dyDescent="0.25">
      <c r="A51" s="26"/>
      <c r="B51" s="50" t="s">
        <v>36</v>
      </c>
      <c r="C51" s="17">
        <f t="shared" si="5"/>
        <v>0</v>
      </c>
      <c r="D51" s="17">
        <f t="shared" si="6"/>
        <v>0</v>
      </c>
      <c r="E51" s="18">
        <f t="shared" si="21"/>
        <v>0</v>
      </c>
      <c r="F51" s="17">
        <f t="shared" si="20"/>
        <v>0</v>
      </c>
      <c r="G51" s="18">
        <f t="shared" si="20"/>
        <v>0</v>
      </c>
      <c r="H51" s="17">
        <f t="shared" si="20"/>
        <v>0</v>
      </c>
      <c r="I51" s="18">
        <f t="shared" si="20"/>
        <v>0</v>
      </c>
      <c r="J51" s="17">
        <f t="shared" si="20"/>
        <v>0</v>
      </c>
      <c r="K51" s="18">
        <f t="shared" si="20"/>
        <v>0</v>
      </c>
      <c r="L51" s="17">
        <f t="shared" si="20"/>
        <v>0</v>
      </c>
      <c r="M51" s="18">
        <f t="shared" si="20"/>
        <v>0</v>
      </c>
      <c r="N51" s="17">
        <f t="shared" si="20"/>
        <v>0</v>
      </c>
      <c r="O51" s="18">
        <f t="shared" si="20"/>
        <v>0</v>
      </c>
      <c r="P51" s="17">
        <f t="shared" si="20"/>
        <v>0</v>
      </c>
      <c r="Q51" s="18">
        <f t="shared" si="20"/>
        <v>0</v>
      </c>
      <c r="R51" s="17">
        <f t="shared" si="20"/>
        <v>0</v>
      </c>
      <c r="S51" s="18">
        <f t="shared" si="20"/>
        <v>0</v>
      </c>
      <c r="T51" s="17">
        <f t="shared" si="20"/>
        <v>0</v>
      </c>
      <c r="U51" s="17">
        <f t="shared" si="8"/>
        <v>0</v>
      </c>
      <c r="V51" s="17">
        <f t="shared" si="9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11"/>
        <v>0</v>
      </c>
      <c r="AN51" s="17">
        <f t="shared" si="12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13"/>
        <v>0</v>
      </c>
      <c r="BF51" s="17">
        <f t="shared" si="14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15"/>
        <v>0</v>
      </c>
      <c r="BX51" s="17">
        <f t="shared" si="16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6"/>
    </row>
    <row r="52" spans="1:93" x14ac:dyDescent="0.25">
      <c r="A52" s="26">
        <f>A50+1</f>
        <v>39</v>
      </c>
      <c r="B52" s="28" t="s">
        <v>37</v>
      </c>
      <c r="C52" s="17">
        <f t="shared" si="5"/>
        <v>248945442.69</v>
      </c>
      <c r="D52" s="17">
        <f t="shared" si="6"/>
        <v>114739802.55</v>
      </c>
      <c r="E52" s="18">
        <f t="shared" si="21"/>
        <v>76025</v>
      </c>
      <c r="F52" s="17">
        <f t="shared" si="20"/>
        <v>43942311.600000001</v>
      </c>
      <c r="G52" s="18">
        <f t="shared" si="20"/>
        <v>7232</v>
      </c>
      <c r="H52" s="17">
        <f t="shared" si="20"/>
        <v>3026277.45</v>
      </c>
      <c r="I52" s="18">
        <f t="shared" si="20"/>
        <v>40996</v>
      </c>
      <c r="J52" s="17">
        <f t="shared" si="20"/>
        <v>67771213.5</v>
      </c>
      <c r="K52" s="18">
        <f t="shared" si="20"/>
        <v>1279</v>
      </c>
      <c r="L52" s="17">
        <f t="shared" si="20"/>
        <v>12930410.199999999</v>
      </c>
      <c r="M52" s="18">
        <f t="shared" si="20"/>
        <v>4696</v>
      </c>
      <c r="N52" s="17">
        <f t="shared" si="20"/>
        <v>97935728.459999993</v>
      </c>
      <c r="O52" s="18">
        <f t="shared" si="20"/>
        <v>0</v>
      </c>
      <c r="P52" s="17">
        <f t="shared" si="20"/>
        <v>0</v>
      </c>
      <c r="Q52" s="18">
        <f t="shared" si="20"/>
        <v>0</v>
      </c>
      <c r="R52" s="17">
        <f t="shared" si="20"/>
        <v>0</v>
      </c>
      <c r="S52" s="18">
        <f t="shared" si="20"/>
        <v>15321</v>
      </c>
      <c r="T52" s="17">
        <f t="shared" si="20"/>
        <v>23339501.48</v>
      </c>
      <c r="U52" s="17">
        <f t="shared" si="8"/>
        <v>75306232.959999993</v>
      </c>
      <c r="V52" s="17">
        <f t="shared" si="9"/>
        <v>33388823.309999999</v>
      </c>
      <c r="W52" s="18">
        <v>22473</v>
      </c>
      <c r="X52" s="17">
        <v>12147817.23</v>
      </c>
      <c r="Y52" s="18">
        <v>1813</v>
      </c>
      <c r="Z52" s="17">
        <v>804707.47</v>
      </c>
      <c r="AA52" s="18">
        <v>10269</v>
      </c>
      <c r="AB52" s="17">
        <v>20436298.609999999</v>
      </c>
      <c r="AC52" s="18">
        <v>254</v>
      </c>
      <c r="AD52" s="17">
        <v>3929583.19</v>
      </c>
      <c r="AE52" s="18">
        <v>1199</v>
      </c>
      <c r="AF52" s="17">
        <v>32115712.690000001</v>
      </c>
      <c r="AG52" s="18">
        <v>0</v>
      </c>
      <c r="AH52" s="17">
        <v>0</v>
      </c>
      <c r="AI52" s="18">
        <v>0</v>
      </c>
      <c r="AJ52" s="17">
        <v>0</v>
      </c>
      <c r="AK52" s="18">
        <v>3830</v>
      </c>
      <c r="AL52" s="17">
        <v>5872113.7699999996</v>
      </c>
      <c r="AM52" s="17">
        <f t="shared" si="11"/>
        <v>59976766.399999999</v>
      </c>
      <c r="AN52" s="17">
        <f t="shared" si="12"/>
        <v>19490187.120000001</v>
      </c>
      <c r="AO52" s="18">
        <v>4473</v>
      </c>
      <c r="AP52" s="17">
        <v>8282811.9699999997</v>
      </c>
      <c r="AQ52" s="18">
        <v>1713</v>
      </c>
      <c r="AR52" s="17">
        <v>679707.47</v>
      </c>
      <c r="AS52" s="18">
        <v>225</v>
      </c>
      <c r="AT52" s="17">
        <v>10527667.68</v>
      </c>
      <c r="AU52" s="18">
        <v>251</v>
      </c>
      <c r="AV52" s="17">
        <v>641660.65</v>
      </c>
      <c r="AW52" s="18">
        <v>1898</v>
      </c>
      <c r="AX52" s="17">
        <v>34200883.640000001</v>
      </c>
      <c r="AY52" s="18">
        <v>0</v>
      </c>
      <c r="AZ52" s="17">
        <v>0</v>
      </c>
      <c r="BA52" s="18">
        <v>0</v>
      </c>
      <c r="BB52" s="17">
        <v>0</v>
      </c>
      <c r="BC52" s="18">
        <v>3830</v>
      </c>
      <c r="BD52" s="17">
        <v>5644034.9900000002</v>
      </c>
      <c r="BE52" s="17">
        <f t="shared" si="13"/>
        <v>60477153</v>
      </c>
      <c r="BF52" s="17">
        <f t="shared" si="14"/>
        <v>28741064.390000001</v>
      </c>
      <c r="BG52" s="18">
        <v>20973</v>
      </c>
      <c r="BH52" s="17">
        <v>12265631.210000001</v>
      </c>
      <c r="BI52" s="18">
        <v>1794</v>
      </c>
      <c r="BJ52" s="17">
        <v>749484.57</v>
      </c>
      <c r="BK52" s="18">
        <v>10260</v>
      </c>
      <c r="BL52" s="17">
        <v>15725948.609999999</v>
      </c>
      <c r="BM52" s="18">
        <v>259</v>
      </c>
      <c r="BN52" s="17">
        <v>3429583.19</v>
      </c>
      <c r="BO52" s="18">
        <v>1140</v>
      </c>
      <c r="BP52" s="17">
        <v>22515712.690000001</v>
      </c>
      <c r="BQ52" s="18">
        <v>0</v>
      </c>
      <c r="BR52" s="17">
        <v>0</v>
      </c>
      <c r="BS52" s="18">
        <v>0</v>
      </c>
      <c r="BT52" s="17">
        <v>0</v>
      </c>
      <c r="BU52" s="18">
        <v>3830</v>
      </c>
      <c r="BV52" s="17">
        <v>5790792.7300000004</v>
      </c>
      <c r="BW52" s="17">
        <f t="shared" si="15"/>
        <v>53185290.329999998</v>
      </c>
      <c r="BX52" s="17">
        <f t="shared" si="16"/>
        <v>33119727.73</v>
      </c>
      <c r="BY52" s="18">
        <v>28106</v>
      </c>
      <c r="BZ52" s="17">
        <v>11246051.189999999</v>
      </c>
      <c r="CA52" s="18">
        <v>1912</v>
      </c>
      <c r="CB52" s="17">
        <v>792377.94</v>
      </c>
      <c r="CC52" s="18">
        <v>20242</v>
      </c>
      <c r="CD52" s="17">
        <v>21081298.600000001</v>
      </c>
      <c r="CE52" s="18">
        <v>515</v>
      </c>
      <c r="CF52" s="17">
        <v>4929583.17</v>
      </c>
      <c r="CG52" s="18">
        <v>459</v>
      </c>
      <c r="CH52" s="17">
        <v>9103419.4399999995</v>
      </c>
      <c r="CI52" s="18">
        <v>0</v>
      </c>
      <c r="CJ52" s="17">
        <v>0</v>
      </c>
      <c r="CK52" s="18">
        <v>0</v>
      </c>
      <c r="CL52" s="17">
        <v>0</v>
      </c>
      <c r="CM52" s="18">
        <v>3831</v>
      </c>
      <c r="CN52" s="17">
        <v>6032559.9900000002</v>
      </c>
      <c r="CO52" s="36"/>
    </row>
    <row r="53" spans="1:93" ht="30" x14ac:dyDescent="0.25">
      <c r="A53" s="26">
        <f>A52+1</f>
        <v>40</v>
      </c>
      <c r="B53" s="28" t="s">
        <v>38</v>
      </c>
      <c r="C53" s="17">
        <f t="shared" si="5"/>
        <v>54381079.890000001</v>
      </c>
      <c r="D53" s="17">
        <f t="shared" si="6"/>
        <v>31689860.789999999</v>
      </c>
      <c r="E53" s="18">
        <f t="shared" si="21"/>
        <v>43093</v>
      </c>
      <c r="F53" s="17">
        <f t="shared" si="20"/>
        <v>10710470.51</v>
      </c>
      <c r="G53" s="18">
        <f t="shared" si="20"/>
        <v>6121</v>
      </c>
      <c r="H53" s="17">
        <f t="shared" si="20"/>
        <v>2514248.88</v>
      </c>
      <c r="I53" s="18">
        <f t="shared" si="20"/>
        <v>10038</v>
      </c>
      <c r="J53" s="17">
        <f t="shared" si="20"/>
        <v>18465141.399999999</v>
      </c>
      <c r="K53" s="18">
        <f t="shared" si="20"/>
        <v>278</v>
      </c>
      <c r="L53" s="17">
        <f t="shared" si="20"/>
        <v>2718254.27</v>
      </c>
      <c r="M53" s="18">
        <f t="shared" si="20"/>
        <v>1160</v>
      </c>
      <c r="N53" s="17">
        <f t="shared" si="20"/>
        <v>19972964.829999998</v>
      </c>
      <c r="O53" s="18">
        <f t="shared" si="20"/>
        <v>0</v>
      </c>
      <c r="P53" s="17">
        <f t="shared" si="20"/>
        <v>0</v>
      </c>
      <c r="Q53" s="18">
        <f t="shared" si="20"/>
        <v>0</v>
      </c>
      <c r="R53" s="17">
        <f t="shared" si="20"/>
        <v>0</v>
      </c>
      <c r="S53" s="18">
        <f t="shared" si="20"/>
        <v>0</v>
      </c>
      <c r="T53" s="17">
        <f t="shared" si="20"/>
        <v>0</v>
      </c>
      <c r="U53" s="17">
        <f t="shared" si="8"/>
        <v>14791288.189999999</v>
      </c>
      <c r="V53" s="17">
        <f t="shared" si="9"/>
        <v>8597561.5399999991</v>
      </c>
      <c r="W53" s="18">
        <v>10772</v>
      </c>
      <c r="X53" s="17">
        <v>3330447.22</v>
      </c>
      <c r="Y53" s="18">
        <v>1528</v>
      </c>
      <c r="Z53" s="17">
        <v>625540.23</v>
      </c>
      <c r="AA53" s="18">
        <v>2542</v>
      </c>
      <c r="AB53" s="17">
        <v>4641574.09</v>
      </c>
      <c r="AC53" s="18">
        <v>74</v>
      </c>
      <c r="AD53" s="17">
        <v>768563.62</v>
      </c>
      <c r="AE53" s="18">
        <v>324</v>
      </c>
      <c r="AF53" s="17">
        <v>5425163.0300000003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11"/>
        <v>14214339.02</v>
      </c>
      <c r="AN53" s="17">
        <f t="shared" si="12"/>
        <v>8756299.4900000002</v>
      </c>
      <c r="AO53" s="18">
        <v>12621</v>
      </c>
      <c r="AP53" s="17">
        <v>2568580.46</v>
      </c>
      <c r="AQ53" s="18">
        <v>1984</v>
      </c>
      <c r="AR53" s="17">
        <v>817262.95</v>
      </c>
      <c r="AS53" s="18">
        <v>2942</v>
      </c>
      <c r="AT53" s="17">
        <v>5370456.0800000001</v>
      </c>
      <c r="AU53" s="18">
        <v>75</v>
      </c>
      <c r="AV53" s="17">
        <v>705685.17</v>
      </c>
      <c r="AW53" s="18">
        <v>274</v>
      </c>
      <c r="AX53" s="17">
        <v>4752354.3600000003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13"/>
        <v>12458665.84</v>
      </c>
      <c r="BF53" s="17">
        <f t="shared" si="14"/>
        <v>6983132.4500000002</v>
      </c>
      <c r="BG53" s="18">
        <v>7245</v>
      </c>
      <c r="BH53" s="17">
        <v>2102831.5499999998</v>
      </c>
      <c r="BI53" s="18">
        <v>1291</v>
      </c>
      <c r="BJ53" s="17">
        <v>530265.74</v>
      </c>
      <c r="BK53" s="18">
        <v>1718</v>
      </c>
      <c r="BL53" s="17">
        <v>4350035.16</v>
      </c>
      <c r="BM53" s="18">
        <v>71</v>
      </c>
      <c r="BN53" s="17">
        <v>691168.08</v>
      </c>
      <c r="BO53" s="18">
        <v>275</v>
      </c>
      <c r="BP53" s="17">
        <v>4784365.3099999996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15"/>
        <v>12916786.84</v>
      </c>
      <c r="BX53" s="17">
        <f t="shared" si="16"/>
        <v>7352867.3099999996</v>
      </c>
      <c r="BY53" s="18">
        <v>12455</v>
      </c>
      <c r="BZ53" s="17">
        <v>2708611.28</v>
      </c>
      <c r="CA53" s="18">
        <v>1318</v>
      </c>
      <c r="CB53" s="17">
        <v>541179.96</v>
      </c>
      <c r="CC53" s="18">
        <v>2836</v>
      </c>
      <c r="CD53" s="17">
        <v>4103076.07</v>
      </c>
      <c r="CE53" s="18">
        <v>58</v>
      </c>
      <c r="CF53" s="17">
        <v>552837.4</v>
      </c>
      <c r="CG53" s="18">
        <v>287</v>
      </c>
      <c r="CH53" s="17">
        <v>5011082.13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6"/>
    </row>
    <row r="54" spans="1:93" ht="30" x14ac:dyDescent="0.25">
      <c r="A54" s="26">
        <f>A53+1</f>
        <v>41</v>
      </c>
      <c r="B54" s="28" t="s">
        <v>39</v>
      </c>
      <c r="C54" s="17">
        <f t="shared" si="5"/>
        <v>12097299.57</v>
      </c>
      <c r="D54" s="17">
        <f t="shared" si="6"/>
        <v>12097299.57</v>
      </c>
      <c r="E54" s="18">
        <f t="shared" si="21"/>
        <v>6480</v>
      </c>
      <c r="F54" s="17">
        <f t="shared" si="20"/>
        <v>1975845.24</v>
      </c>
      <c r="G54" s="18">
        <f t="shared" si="20"/>
        <v>1009</v>
      </c>
      <c r="H54" s="17">
        <f t="shared" si="20"/>
        <v>516220.71</v>
      </c>
      <c r="I54" s="18">
        <f t="shared" si="20"/>
        <v>10002</v>
      </c>
      <c r="J54" s="17">
        <f t="shared" si="20"/>
        <v>9605233.6199999992</v>
      </c>
      <c r="K54" s="18">
        <f t="shared" si="20"/>
        <v>0</v>
      </c>
      <c r="L54" s="17">
        <f t="shared" si="20"/>
        <v>0</v>
      </c>
      <c r="M54" s="18">
        <f t="shared" si="20"/>
        <v>0</v>
      </c>
      <c r="N54" s="17">
        <f t="shared" si="20"/>
        <v>0</v>
      </c>
      <c r="O54" s="18">
        <f t="shared" si="20"/>
        <v>0</v>
      </c>
      <c r="P54" s="17">
        <f t="shared" si="20"/>
        <v>0</v>
      </c>
      <c r="Q54" s="18">
        <f t="shared" si="20"/>
        <v>0</v>
      </c>
      <c r="R54" s="17">
        <f t="shared" si="20"/>
        <v>0</v>
      </c>
      <c r="S54" s="18">
        <f t="shared" si="20"/>
        <v>0</v>
      </c>
      <c r="T54" s="17">
        <f t="shared" si="20"/>
        <v>0</v>
      </c>
      <c r="U54" s="17">
        <f t="shared" si="8"/>
        <v>3473734.69</v>
      </c>
      <c r="V54" s="17">
        <f t="shared" si="9"/>
        <v>3473734.69</v>
      </c>
      <c r="W54" s="18">
        <v>1620</v>
      </c>
      <c r="X54" s="17">
        <v>494185.5</v>
      </c>
      <c r="Y54" s="18">
        <v>252</v>
      </c>
      <c r="Z54" s="17">
        <v>159567.03</v>
      </c>
      <c r="AA54" s="18">
        <v>2937</v>
      </c>
      <c r="AB54" s="17">
        <v>2819982.16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11"/>
        <v>3412538.25</v>
      </c>
      <c r="AN54" s="17">
        <f t="shared" si="12"/>
        <v>3412538.25</v>
      </c>
      <c r="AO54" s="18">
        <v>1620</v>
      </c>
      <c r="AP54" s="17">
        <v>494207.46</v>
      </c>
      <c r="AQ54" s="18">
        <v>249</v>
      </c>
      <c r="AR54" s="17">
        <v>95467.65</v>
      </c>
      <c r="AS54" s="18">
        <v>2939</v>
      </c>
      <c r="AT54" s="17">
        <v>2822863.14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13"/>
        <v>4799898.3600000003</v>
      </c>
      <c r="BF54" s="17">
        <f t="shared" si="14"/>
        <v>4799898.3600000003</v>
      </c>
      <c r="BG54" s="18">
        <v>2470</v>
      </c>
      <c r="BH54" s="17">
        <v>753012.86</v>
      </c>
      <c r="BI54" s="18">
        <v>254</v>
      </c>
      <c r="BJ54" s="17">
        <v>130593.02</v>
      </c>
      <c r="BK54" s="18">
        <v>4078</v>
      </c>
      <c r="BL54" s="17">
        <v>3916292.48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15"/>
        <v>411128.27</v>
      </c>
      <c r="BX54" s="17">
        <f t="shared" si="16"/>
        <v>411128.27</v>
      </c>
      <c r="BY54" s="18">
        <v>770</v>
      </c>
      <c r="BZ54" s="17">
        <v>234439.42</v>
      </c>
      <c r="CA54" s="18">
        <v>254</v>
      </c>
      <c r="CB54" s="17">
        <v>130593.01</v>
      </c>
      <c r="CC54" s="18">
        <v>48</v>
      </c>
      <c r="CD54" s="17">
        <v>46095.839999999997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6"/>
    </row>
    <row r="55" spans="1:93" ht="30" x14ac:dyDescent="0.25">
      <c r="A55" s="26">
        <f>1+A54</f>
        <v>42</v>
      </c>
      <c r="B55" s="28" t="s">
        <v>40</v>
      </c>
      <c r="C55" s="17">
        <f t="shared" si="5"/>
        <v>11832200.689999999</v>
      </c>
      <c r="D55" s="17">
        <f t="shared" si="6"/>
        <v>7955108.5499999998</v>
      </c>
      <c r="E55" s="18">
        <f t="shared" si="21"/>
        <v>9815</v>
      </c>
      <c r="F55" s="17">
        <f t="shared" si="20"/>
        <v>4270634.78</v>
      </c>
      <c r="G55" s="18">
        <f t="shared" si="20"/>
        <v>230</v>
      </c>
      <c r="H55" s="17">
        <f t="shared" si="20"/>
        <v>102946.83</v>
      </c>
      <c r="I55" s="18">
        <f t="shared" si="20"/>
        <v>3592</v>
      </c>
      <c r="J55" s="17">
        <f t="shared" si="20"/>
        <v>3581526.94</v>
      </c>
      <c r="K55" s="18">
        <f t="shared" si="20"/>
        <v>529</v>
      </c>
      <c r="L55" s="17">
        <f t="shared" si="20"/>
        <v>3877092.14</v>
      </c>
      <c r="M55" s="18">
        <f t="shared" si="20"/>
        <v>0</v>
      </c>
      <c r="N55" s="17">
        <f t="shared" si="20"/>
        <v>0</v>
      </c>
      <c r="O55" s="18">
        <f t="shared" si="20"/>
        <v>0</v>
      </c>
      <c r="P55" s="17">
        <f t="shared" si="20"/>
        <v>0</v>
      </c>
      <c r="Q55" s="18">
        <f t="shared" si="20"/>
        <v>0</v>
      </c>
      <c r="R55" s="17">
        <f t="shared" si="20"/>
        <v>0</v>
      </c>
      <c r="S55" s="18">
        <f t="shared" si="20"/>
        <v>0</v>
      </c>
      <c r="T55" s="17">
        <f t="shared" si="20"/>
        <v>0</v>
      </c>
      <c r="U55" s="17">
        <f t="shared" si="8"/>
        <v>2862445.58</v>
      </c>
      <c r="V55" s="17">
        <f t="shared" si="9"/>
        <v>1873040.38</v>
      </c>
      <c r="W55" s="18">
        <v>2360</v>
      </c>
      <c r="X55" s="17">
        <v>946673.44</v>
      </c>
      <c r="Y55" s="18">
        <v>57</v>
      </c>
      <c r="Z55" s="17">
        <v>25681.919999999998</v>
      </c>
      <c r="AA55" s="18">
        <v>898</v>
      </c>
      <c r="AB55" s="17">
        <v>900685.02</v>
      </c>
      <c r="AC55" s="18">
        <v>135</v>
      </c>
      <c r="AD55" s="17">
        <v>989405.2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11"/>
        <v>3028724.47</v>
      </c>
      <c r="AN55" s="17">
        <f t="shared" si="12"/>
        <v>2039318.55</v>
      </c>
      <c r="AO55" s="18">
        <v>2459</v>
      </c>
      <c r="AP55" s="17">
        <v>1093260.03</v>
      </c>
      <c r="AQ55" s="18">
        <v>57</v>
      </c>
      <c r="AR55" s="17">
        <v>25682.28</v>
      </c>
      <c r="AS55" s="18">
        <v>898</v>
      </c>
      <c r="AT55" s="17">
        <v>920376.24</v>
      </c>
      <c r="AU55" s="18">
        <v>135</v>
      </c>
      <c r="AV55" s="17">
        <v>989405.92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13"/>
        <v>2928687.4</v>
      </c>
      <c r="BF55" s="17">
        <f t="shared" si="14"/>
        <v>2019857.71</v>
      </c>
      <c r="BG55" s="18">
        <v>2597</v>
      </c>
      <c r="BH55" s="17">
        <v>1115134.05</v>
      </c>
      <c r="BI55" s="18">
        <v>57</v>
      </c>
      <c r="BJ55" s="17">
        <v>25053.040000000001</v>
      </c>
      <c r="BK55" s="18">
        <v>898</v>
      </c>
      <c r="BL55" s="17">
        <v>879670.62</v>
      </c>
      <c r="BM55" s="18">
        <v>124</v>
      </c>
      <c r="BN55" s="17">
        <v>908829.69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15"/>
        <v>3012343.24</v>
      </c>
      <c r="BX55" s="17">
        <f t="shared" si="16"/>
        <v>2022891.91</v>
      </c>
      <c r="BY55" s="18">
        <v>2399</v>
      </c>
      <c r="BZ55" s="17">
        <v>1115567.26</v>
      </c>
      <c r="CA55" s="18">
        <v>59</v>
      </c>
      <c r="CB55" s="17">
        <v>26529.59</v>
      </c>
      <c r="CC55" s="18">
        <v>898</v>
      </c>
      <c r="CD55" s="17">
        <v>880795.06</v>
      </c>
      <c r="CE55" s="18">
        <v>135</v>
      </c>
      <c r="CF55" s="17">
        <v>989451.33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6"/>
    </row>
    <row r="56" spans="1:93" x14ac:dyDescent="0.25">
      <c r="A56" s="26"/>
      <c r="B56" s="50" t="s">
        <v>41</v>
      </c>
      <c r="C56" s="17">
        <f t="shared" si="5"/>
        <v>0</v>
      </c>
      <c r="D56" s="17">
        <f t="shared" si="6"/>
        <v>0</v>
      </c>
      <c r="E56" s="18">
        <f t="shared" si="21"/>
        <v>0</v>
      </c>
      <c r="F56" s="17">
        <f t="shared" si="20"/>
        <v>0</v>
      </c>
      <c r="G56" s="18">
        <f t="shared" si="20"/>
        <v>0</v>
      </c>
      <c r="H56" s="17">
        <f t="shared" si="20"/>
        <v>0</v>
      </c>
      <c r="I56" s="18">
        <f t="shared" si="20"/>
        <v>0</v>
      </c>
      <c r="J56" s="17">
        <f t="shared" si="20"/>
        <v>0</v>
      </c>
      <c r="K56" s="18">
        <f t="shared" si="20"/>
        <v>0</v>
      </c>
      <c r="L56" s="17">
        <f t="shared" si="20"/>
        <v>0</v>
      </c>
      <c r="M56" s="18">
        <f t="shared" si="20"/>
        <v>0</v>
      </c>
      <c r="N56" s="17">
        <f t="shared" si="20"/>
        <v>0</v>
      </c>
      <c r="O56" s="18">
        <f t="shared" si="20"/>
        <v>0</v>
      </c>
      <c r="P56" s="17">
        <f t="shared" si="20"/>
        <v>0</v>
      </c>
      <c r="Q56" s="18">
        <f t="shared" si="20"/>
        <v>0</v>
      </c>
      <c r="R56" s="17">
        <f t="shared" si="20"/>
        <v>0</v>
      </c>
      <c r="S56" s="18"/>
      <c r="T56" s="17">
        <f t="shared" si="20"/>
        <v>0</v>
      </c>
      <c r="U56" s="17">
        <f t="shared" si="8"/>
        <v>0</v>
      </c>
      <c r="V56" s="17">
        <f t="shared" si="9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11"/>
        <v>0</v>
      </c>
      <c r="AN56" s="17">
        <f t="shared" si="12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13"/>
        <v>0</v>
      </c>
      <c r="BF56" s="17">
        <f t="shared" si="14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15"/>
        <v>0</v>
      </c>
      <c r="BX56" s="17">
        <f t="shared" si="16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6"/>
    </row>
    <row r="57" spans="1:93" x14ac:dyDescent="0.25">
      <c r="A57" s="26">
        <f>1+A55</f>
        <v>43</v>
      </c>
      <c r="B57" s="28" t="s">
        <v>136</v>
      </c>
      <c r="C57" s="17">
        <f t="shared" si="5"/>
        <v>68325054.280000001</v>
      </c>
      <c r="D57" s="17">
        <f t="shared" si="6"/>
        <v>37291075.439999998</v>
      </c>
      <c r="E57" s="18">
        <f t="shared" si="21"/>
        <v>35295</v>
      </c>
      <c r="F57" s="17">
        <f t="shared" si="20"/>
        <v>12593653.289999999</v>
      </c>
      <c r="G57" s="18">
        <f t="shared" si="20"/>
        <v>4094</v>
      </c>
      <c r="H57" s="17">
        <f t="shared" si="20"/>
        <v>1922628.48</v>
      </c>
      <c r="I57" s="18">
        <f t="shared" si="20"/>
        <v>19983</v>
      </c>
      <c r="J57" s="17">
        <f t="shared" si="20"/>
        <v>22774793.670000002</v>
      </c>
      <c r="K57" s="18">
        <f t="shared" si="20"/>
        <v>414</v>
      </c>
      <c r="L57" s="17">
        <f t="shared" si="20"/>
        <v>6677371.2999999998</v>
      </c>
      <c r="M57" s="18">
        <f t="shared" si="20"/>
        <v>1377</v>
      </c>
      <c r="N57" s="17">
        <f t="shared" si="20"/>
        <v>24356607.539999999</v>
      </c>
      <c r="O57" s="18">
        <f t="shared" si="20"/>
        <v>0</v>
      </c>
      <c r="P57" s="17">
        <f t="shared" si="20"/>
        <v>0</v>
      </c>
      <c r="Q57" s="18">
        <f t="shared" si="20"/>
        <v>0</v>
      </c>
      <c r="R57" s="17">
        <f t="shared" si="20"/>
        <v>0</v>
      </c>
      <c r="S57" s="18">
        <f t="shared" si="20"/>
        <v>0</v>
      </c>
      <c r="T57" s="17">
        <f t="shared" si="20"/>
        <v>0</v>
      </c>
      <c r="U57" s="17">
        <f t="shared" si="8"/>
        <v>17712984.800000001</v>
      </c>
      <c r="V57" s="17">
        <f t="shared" si="9"/>
        <v>9890403.5800000001</v>
      </c>
      <c r="W57" s="18">
        <v>8724</v>
      </c>
      <c r="X57" s="17">
        <v>3598215.78</v>
      </c>
      <c r="Y57" s="18">
        <v>945</v>
      </c>
      <c r="Z57" s="17">
        <v>433343.24</v>
      </c>
      <c r="AA57" s="18">
        <v>4887</v>
      </c>
      <c r="AB57" s="17">
        <v>5858844.5599999996</v>
      </c>
      <c r="AC57" s="18">
        <v>112</v>
      </c>
      <c r="AD57" s="17">
        <v>1448391.63</v>
      </c>
      <c r="AE57" s="18">
        <v>358</v>
      </c>
      <c r="AF57" s="17">
        <v>6374189.5899999999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11"/>
        <v>14827518.24</v>
      </c>
      <c r="AN57" s="17">
        <f t="shared" si="12"/>
        <v>7722110.1299999999</v>
      </c>
      <c r="AO57" s="18">
        <v>6454</v>
      </c>
      <c r="AP57" s="17">
        <v>1658849.92</v>
      </c>
      <c r="AQ57" s="18">
        <v>961</v>
      </c>
      <c r="AR57" s="17">
        <v>465323.09</v>
      </c>
      <c r="AS57" s="18">
        <v>4368</v>
      </c>
      <c r="AT57" s="17">
        <v>5597937.1200000001</v>
      </c>
      <c r="AU57" s="18">
        <v>100</v>
      </c>
      <c r="AV57" s="17">
        <v>1254184.74</v>
      </c>
      <c r="AW57" s="18">
        <v>328</v>
      </c>
      <c r="AX57" s="17">
        <v>5851223.3700000001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13"/>
        <v>18428659.140000001</v>
      </c>
      <c r="BF57" s="17">
        <f t="shared" si="14"/>
        <v>9976115.2200000007</v>
      </c>
      <c r="BG57" s="18">
        <v>10129</v>
      </c>
      <c r="BH57" s="17">
        <v>3828830.76</v>
      </c>
      <c r="BI57" s="18">
        <v>1102</v>
      </c>
      <c r="BJ57" s="17">
        <v>512965.28</v>
      </c>
      <c r="BK57" s="18">
        <v>5404</v>
      </c>
      <c r="BL57" s="17">
        <v>5634319.1799999997</v>
      </c>
      <c r="BM57" s="18">
        <v>101</v>
      </c>
      <c r="BN57" s="17">
        <v>2373758.84</v>
      </c>
      <c r="BO57" s="18">
        <v>353</v>
      </c>
      <c r="BP57" s="17">
        <v>6078785.0800000001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15"/>
        <v>17355892.100000001</v>
      </c>
      <c r="BX57" s="17">
        <f t="shared" si="16"/>
        <v>9702446.5099999998</v>
      </c>
      <c r="BY57" s="18">
        <v>9988</v>
      </c>
      <c r="BZ57" s="17">
        <v>3507756.83</v>
      </c>
      <c r="CA57" s="18">
        <v>1086</v>
      </c>
      <c r="CB57" s="17">
        <v>510996.87</v>
      </c>
      <c r="CC57" s="18">
        <v>5324</v>
      </c>
      <c r="CD57" s="17">
        <v>5683692.8099999996</v>
      </c>
      <c r="CE57" s="18">
        <v>101</v>
      </c>
      <c r="CF57" s="17">
        <v>1601036.09</v>
      </c>
      <c r="CG57" s="18">
        <v>338</v>
      </c>
      <c r="CH57" s="17">
        <v>6052409.5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6"/>
    </row>
    <row r="58" spans="1:93" ht="30" x14ac:dyDescent="0.25">
      <c r="A58" s="26">
        <f>1+A57</f>
        <v>44</v>
      </c>
      <c r="B58" s="28" t="s">
        <v>42</v>
      </c>
      <c r="C58" s="17">
        <f t="shared" si="5"/>
        <v>2692998.34</v>
      </c>
      <c r="D58" s="17">
        <f t="shared" si="6"/>
        <v>2692998.34</v>
      </c>
      <c r="E58" s="18">
        <f t="shared" si="21"/>
        <v>718</v>
      </c>
      <c r="F58" s="17">
        <f t="shared" si="20"/>
        <v>297791.53000000003</v>
      </c>
      <c r="G58" s="18">
        <f t="shared" si="20"/>
        <v>1157</v>
      </c>
      <c r="H58" s="17">
        <f t="shared" si="20"/>
        <v>795888.61</v>
      </c>
      <c r="I58" s="18">
        <f t="shared" si="20"/>
        <v>1618</v>
      </c>
      <c r="J58" s="17">
        <f t="shared" si="20"/>
        <v>1599318.2</v>
      </c>
      <c r="K58" s="18">
        <f t="shared" si="20"/>
        <v>0</v>
      </c>
      <c r="L58" s="17">
        <f t="shared" si="20"/>
        <v>0</v>
      </c>
      <c r="M58" s="18">
        <f t="shared" si="20"/>
        <v>0</v>
      </c>
      <c r="N58" s="17">
        <f t="shared" si="20"/>
        <v>0</v>
      </c>
      <c r="O58" s="18">
        <f t="shared" si="20"/>
        <v>0</v>
      </c>
      <c r="P58" s="17">
        <f t="shared" si="20"/>
        <v>0</v>
      </c>
      <c r="Q58" s="18">
        <f t="shared" si="20"/>
        <v>0</v>
      </c>
      <c r="R58" s="17">
        <f t="shared" si="20"/>
        <v>0</v>
      </c>
      <c r="S58" s="18">
        <f t="shared" si="20"/>
        <v>0</v>
      </c>
      <c r="T58" s="17">
        <f t="shared" si="20"/>
        <v>0</v>
      </c>
      <c r="U58" s="17">
        <f t="shared" si="8"/>
        <v>905287.82</v>
      </c>
      <c r="V58" s="17">
        <f t="shared" si="9"/>
        <v>905287.82</v>
      </c>
      <c r="W58" s="18">
        <v>400</v>
      </c>
      <c r="X58" s="17">
        <v>131326.85</v>
      </c>
      <c r="Y58" s="18">
        <v>377</v>
      </c>
      <c r="Z58" s="17">
        <v>199192.93</v>
      </c>
      <c r="AA58" s="18">
        <v>556</v>
      </c>
      <c r="AB58" s="17">
        <v>574768.04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11"/>
        <v>922601.74</v>
      </c>
      <c r="AN58" s="17">
        <f t="shared" si="12"/>
        <v>922601.74</v>
      </c>
      <c r="AO58" s="18">
        <v>318</v>
      </c>
      <c r="AP58" s="17">
        <v>166464.68</v>
      </c>
      <c r="AQ58" s="18">
        <v>345</v>
      </c>
      <c r="AR58" s="17">
        <v>299607.59999999998</v>
      </c>
      <c r="AS58" s="18">
        <v>599</v>
      </c>
      <c r="AT58" s="17">
        <v>456529.46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13"/>
        <v>865108.78</v>
      </c>
      <c r="BF58" s="17">
        <f t="shared" si="14"/>
        <v>865108.78</v>
      </c>
      <c r="BG58" s="18">
        <v>0</v>
      </c>
      <c r="BH58" s="17">
        <v>0</v>
      </c>
      <c r="BI58" s="18">
        <v>435</v>
      </c>
      <c r="BJ58" s="17">
        <v>297088.08</v>
      </c>
      <c r="BK58" s="18">
        <v>463</v>
      </c>
      <c r="BL58" s="17">
        <v>568020.69999999995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15"/>
        <v>0</v>
      </c>
      <c r="BX58" s="17">
        <f t="shared" si="16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6"/>
    </row>
    <row r="59" spans="1:93" ht="30" x14ac:dyDescent="0.25">
      <c r="A59" s="26">
        <f>1+A58</f>
        <v>45</v>
      </c>
      <c r="B59" s="28" t="s">
        <v>43</v>
      </c>
      <c r="C59" s="17">
        <f t="shared" si="5"/>
        <v>11175823.529999999</v>
      </c>
      <c r="D59" s="17">
        <f t="shared" si="6"/>
        <v>0</v>
      </c>
      <c r="E59" s="18">
        <f t="shared" si="21"/>
        <v>0</v>
      </c>
      <c r="F59" s="17">
        <f t="shared" si="21"/>
        <v>0</v>
      </c>
      <c r="G59" s="18">
        <f t="shared" si="21"/>
        <v>0</v>
      </c>
      <c r="H59" s="17">
        <f t="shared" si="21"/>
        <v>0</v>
      </c>
      <c r="I59" s="18">
        <f t="shared" si="21"/>
        <v>0</v>
      </c>
      <c r="J59" s="17">
        <f t="shared" si="21"/>
        <v>0</v>
      </c>
      <c r="K59" s="18">
        <f t="shared" si="21"/>
        <v>0</v>
      </c>
      <c r="L59" s="17">
        <f t="shared" si="21"/>
        <v>0</v>
      </c>
      <c r="M59" s="18">
        <f t="shared" si="21"/>
        <v>0</v>
      </c>
      <c r="N59" s="17">
        <f t="shared" si="21"/>
        <v>0</v>
      </c>
      <c r="O59" s="18">
        <f t="shared" si="21"/>
        <v>0</v>
      </c>
      <c r="P59" s="17">
        <f t="shared" si="21"/>
        <v>0</v>
      </c>
      <c r="Q59" s="18">
        <f t="shared" si="21"/>
        <v>0</v>
      </c>
      <c r="R59" s="17">
        <f t="shared" si="21"/>
        <v>0</v>
      </c>
      <c r="S59" s="18">
        <f t="shared" si="21"/>
        <v>3886</v>
      </c>
      <c r="T59" s="17">
        <f t="shared" si="21"/>
        <v>11175823.529999999</v>
      </c>
      <c r="U59" s="17">
        <f t="shared" si="8"/>
        <v>2782997.3</v>
      </c>
      <c r="V59" s="17">
        <f t="shared" si="9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1041</v>
      </c>
      <c r="AL59" s="17">
        <v>2782997.3</v>
      </c>
      <c r="AM59" s="17">
        <f t="shared" si="11"/>
        <v>2714715.46</v>
      </c>
      <c r="AN59" s="17">
        <f t="shared" si="12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1101</v>
      </c>
      <c r="BD59" s="17">
        <v>2714715.46</v>
      </c>
      <c r="BE59" s="17">
        <f t="shared" si="13"/>
        <v>2799354.48</v>
      </c>
      <c r="BF59" s="17">
        <f t="shared" si="14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1037</v>
      </c>
      <c r="BV59" s="17">
        <v>2799354.48</v>
      </c>
      <c r="BW59" s="17">
        <f t="shared" si="15"/>
        <v>2878756.29</v>
      </c>
      <c r="BX59" s="17">
        <f t="shared" si="16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707</v>
      </c>
      <c r="CN59" s="17">
        <v>2878756.29</v>
      </c>
      <c r="CO59" s="36"/>
    </row>
    <row r="60" spans="1:93" x14ac:dyDescent="0.25">
      <c r="A60" s="26">
        <f>1+A59</f>
        <v>46</v>
      </c>
      <c r="B60" s="28" t="s">
        <v>156</v>
      </c>
      <c r="C60" s="17">
        <f t="shared" si="5"/>
        <v>589854.9</v>
      </c>
      <c r="D60" s="17">
        <f t="shared" si="6"/>
        <v>589854.9</v>
      </c>
      <c r="E60" s="18">
        <f t="shared" si="21"/>
        <v>87</v>
      </c>
      <c r="F60" s="17">
        <f t="shared" si="21"/>
        <v>26476.97</v>
      </c>
      <c r="G60" s="18">
        <f t="shared" si="21"/>
        <v>302</v>
      </c>
      <c r="H60" s="17">
        <f t="shared" si="21"/>
        <v>153539.82</v>
      </c>
      <c r="I60" s="18">
        <f t="shared" si="21"/>
        <v>428</v>
      </c>
      <c r="J60" s="17">
        <f t="shared" si="21"/>
        <v>409838.11</v>
      </c>
      <c r="K60" s="18">
        <f t="shared" si="21"/>
        <v>0</v>
      </c>
      <c r="L60" s="17">
        <f t="shared" si="21"/>
        <v>0</v>
      </c>
      <c r="M60" s="18">
        <f t="shared" si="21"/>
        <v>0</v>
      </c>
      <c r="N60" s="17">
        <f t="shared" si="21"/>
        <v>0</v>
      </c>
      <c r="O60" s="18">
        <f t="shared" si="21"/>
        <v>0</v>
      </c>
      <c r="P60" s="17">
        <f t="shared" si="21"/>
        <v>0</v>
      </c>
      <c r="Q60" s="18">
        <f t="shared" si="21"/>
        <v>0</v>
      </c>
      <c r="R60" s="17">
        <f t="shared" si="21"/>
        <v>0</v>
      </c>
      <c r="S60" s="18">
        <f t="shared" si="21"/>
        <v>0</v>
      </c>
      <c r="T60" s="17">
        <f t="shared" si="21"/>
        <v>0</v>
      </c>
      <c r="U60" s="17">
        <f t="shared" si="8"/>
        <v>12710.34</v>
      </c>
      <c r="V60" s="17">
        <f t="shared" si="9"/>
        <v>12710.34</v>
      </c>
      <c r="W60" s="18">
        <v>3</v>
      </c>
      <c r="X60" s="17">
        <v>942.24</v>
      </c>
      <c r="Y60" s="18">
        <v>7</v>
      </c>
      <c r="Z60" s="17">
        <v>3558.87</v>
      </c>
      <c r="AA60" s="18">
        <v>6</v>
      </c>
      <c r="AB60" s="17">
        <v>8209.23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11"/>
        <v>76944.69</v>
      </c>
      <c r="AN60" s="17">
        <f t="shared" si="12"/>
        <v>76944.69</v>
      </c>
      <c r="AO60" s="18">
        <v>30</v>
      </c>
      <c r="AP60" s="17">
        <v>8175.71</v>
      </c>
      <c r="AQ60" s="18">
        <v>31</v>
      </c>
      <c r="AR60" s="17">
        <v>15760.71</v>
      </c>
      <c r="AS60" s="18">
        <v>58</v>
      </c>
      <c r="AT60" s="17">
        <v>53008.27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13"/>
        <v>258167.16</v>
      </c>
      <c r="BF60" s="17">
        <f t="shared" si="14"/>
        <v>258167.16</v>
      </c>
      <c r="BG60" s="18">
        <v>46</v>
      </c>
      <c r="BH60" s="17">
        <v>15694.37</v>
      </c>
      <c r="BI60" s="18">
        <v>132</v>
      </c>
      <c r="BJ60" s="17">
        <v>67110.12</v>
      </c>
      <c r="BK60" s="18">
        <v>180</v>
      </c>
      <c r="BL60" s="17">
        <v>175362.67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15"/>
        <v>242032.71</v>
      </c>
      <c r="BX60" s="17">
        <f t="shared" si="16"/>
        <v>242032.71</v>
      </c>
      <c r="BY60" s="18">
        <v>8</v>
      </c>
      <c r="BZ60" s="17">
        <v>1664.65</v>
      </c>
      <c r="CA60" s="18">
        <v>132</v>
      </c>
      <c r="CB60" s="17">
        <v>67110.12</v>
      </c>
      <c r="CC60" s="18">
        <v>184</v>
      </c>
      <c r="CD60" s="17">
        <v>173257.94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6"/>
    </row>
    <row r="61" spans="1:93" x14ac:dyDescent="0.25">
      <c r="A61" s="26"/>
      <c r="B61" s="50" t="s">
        <v>44</v>
      </c>
      <c r="C61" s="17">
        <f t="shared" si="5"/>
        <v>0</v>
      </c>
      <c r="D61" s="17">
        <f t="shared" si="6"/>
        <v>0</v>
      </c>
      <c r="E61" s="18">
        <f t="shared" si="21"/>
        <v>0</v>
      </c>
      <c r="F61" s="17">
        <f t="shared" si="21"/>
        <v>0</v>
      </c>
      <c r="G61" s="18">
        <f t="shared" si="21"/>
        <v>0</v>
      </c>
      <c r="H61" s="17">
        <f t="shared" si="21"/>
        <v>0</v>
      </c>
      <c r="I61" s="18">
        <f t="shared" si="21"/>
        <v>0</v>
      </c>
      <c r="J61" s="17">
        <f t="shared" si="21"/>
        <v>0</v>
      </c>
      <c r="K61" s="18">
        <f t="shared" si="21"/>
        <v>0</v>
      </c>
      <c r="L61" s="17">
        <f t="shared" si="21"/>
        <v>0</v>
      </c>
      <c r="M61" s="18">
        <f t="shared" si="21"/>
        <v>0</v>
      </c>
      <c r="N61" s="17">
        <f t="shared" si="21"/>
        <v>0</v>
      </c>
      <c r="O61" s="18">
        <f t="shared" si="21"/>
        <v>0</v>
      </c>
      <c r="P61" s="17">
        <f t="shared" si="21"/>
        <v>0</v>
      </c>
      <c r="Q61" s="18">
        <f t="shared" si="21"/>
        <v>0</v>
      </c>
      <c r="R61" s="17">
        <f t="shared" si="21"/>
        <v>0</v>
      </c>
      <c r="S61" s="18">
        <f t="shared" si="21"/>
        <v>0</v>
      </c>
      <c r="T61" s="17">
        <f t="shared" si="21"/>
        <v>0</v>
      </c>
      <c r="U61" s="17">
        <f t="shared" si="8"/>
        <v>0</v>
      </c>
      <c r="V61" s="17">
        <f t="shared" si="9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11"/>
        <v>0</v>
      </c>
      <c r="AN61" s="17">
        <f t="shared" si="12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13"/>
        <v>0</v>
      </c>
      <c r="BF61" s="17">
        <f t="shared" si="14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15"/>
        <v>0</v>
      </c>
      <c r="BX61" s="17">
        <f t="shared" si="16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6"/>
    </row>
    <row r="62" spans="1:93" ht="30" x14ac:dyDescent="0.25">
      <c r="A62" s="26">
        <f>1+A60</f>
        <v>47</v>
      </c>
      <c r="B62" s="28" t="s">
        <v>45</v>
      </c>
      <c r="C62" s="17">
        <f t="shared" si="5"/>
        <v>687025.7</v>
      </c>
      <c r="D62" s="17">
        <f t="shared" si="6"/>
        <v>413307.42</v>
      </c>
      <c r="E62" s="18">
        <f t="shared" si="21"/>
        <v>129</v>
      </c>
      <c r="F62" s="17">
        <f t="shared" si="21"/>
        <v>217946.54</v>
      </c>
      <c r="G62" s="18">
        <f t="shared" si="21"/>
        <v>18</v>
      </c>
      <c r="H62" s="17">
        <f t="shared" si="21"/>
        <v>11437.99</v>
      </c>
      <c r="I62" s="18">
        <f t="shared" si="21"/>
        <v>42</v>
      </c>
      <c r="J62" s="17">
        <f t="shared" si="21"/>
        <v>183922.89</v>
      </c>
      <c r="K62" s="18">
        <f t="shared" si="21"/>
        <v>3</v>
      </c>
      <c r="L62" s="17">
        <f t="shared" si="21"/>
        <v>34563.67</v>
      </c>
      <c r="M62" s="18">
        <f t="shared" si="21"/>
        <v>11</v>
      </c>
      <c r="N62" s="17">
        <f t="shared" si="21"/>
        <v>159309.51</v>
      </c>
      <c r="O62" s="18">
        <f t="shared" si="21"/>
        <v>0</v>
      </c>
      <c r="P62" s="17">
        <f t="shared" si="21"/>
        <v>0</v>
      </c>
      <c r="Q62" s="18">
        <f t="shared" si="21"/>
        <v>0</v>
      </c>
      <c r="R62" s="17">
        <f t="shared" si="21"/>
        <v>0</v>
      </c>
      <c r="S62" s="18">
        <f t="shared" si="21"/>
        <v>20</v>
      </c>
      <c r="T62" s="17">
        <f t="shared" si="21"/>
        <v>79845.100000000006</v>
      </c>
      <c r="U62" s="17">
        <f t="shared" si="8"/>
        <v>197653.32</v>
      </c>
      <c r="V62" s="17">
        <f t="shared" si="9"/>
        <v>87172.62</v>
      </c>
      <c r="W62" s="18">
        <v>69</v>
      </c>
      <c r="X62" s="17">
        <v>36336.94</v>
      </c>
      <c r="Y62" s="18">
        <v>0</v>
      </c>
      <c r="Z62" s="17">
        <v>0</v>
      </c>
      <c r="AA62" s="18">
        <v>0</v>
      </c>
      <c r="AB62" s="17">
        <v>50835.68</v>
      </c>
      <c r="AC62" s="18">
        <v>2</v>
      </c>
      <c r="AD62" s="17">
        <v>25215.07</v>
      </c>
      <c r="AE62" s="18">
        <v>5</v>
      </c>
      <c r="AF62" s="17">
        <v>62845.57</v>
      </c>
      <c r="AG62" s="18">
        <v>0</v>
      </c>
      <c r="AH62" s="17">
        <v>0</v>
      </c>
      <c r="AI62" s="18">
        <v>0</v>
      </c>
      <c r="AJ62" s="17">
        <v>0</v>
      </c>
      <c r="AK62" s="18">
        <v>12</v>
      </c>
      <c r="AL62" s="17">
        <v>22420.06</v>
      </c>
      <c r="AM62" s="17">
        <f t="shared" si="11"/>
        <v>146032.97</v>
      </c>
      <c r="AN62" s="17">
        <f t="shared" si="12"/>
        <v>97310.59</v>
      </c>
      <c r="AO62" s="18">
        <v>20</v>
      </c>
      <c r="AP62" s="17">
        <v>74467.62</v>
      </c>
      <c r="AQ62" s="18">
        <v>4</v>
      </c>
      <c r="AR62" s="17">
        <v>2979.65</v>
      </c>
      <c r="AS62" s="18">
        <v>20</v>
      </c>
      <c r="AT62" s="17">
        <v>19863.32</v>
      </c>
      <c r="AU62" s="18">
        <v>0</v>
      </c>
      <c r="AV62" s="17">
        <v>0</v>
      </c>
      <c r="AW62" s="18">
        <v>2</v>
      </c>
      <c r="AX62" s="17">
        <v>35963.94</v>
      </c>
      <c r="AY62" s="18">
        <v>0</v>
      </c>
      <c r="AZ62" s="17">
        <v>0</v>
      </c>
      <c r="BA62" s="18">
        <v>0</v>
      </c>
      <c r="BB62" s="17">
        <v>0</v>
      </c>
      <c r="BC62" s="18">
        <v>0</v>
      </c>
      <c r="BD62" s="17">
        <v>12758.44</v>
      </c>
      <c r="BE62" s="17">
        <f t="shared" si="13"/>
        <v>191298.52</v>
      </c>
      <c r="BF62" s="17">
        <f t="shared" si="14"/>
        <v>112366.62</v>
      </c>
      <c r="BG62" s="18">
        <v>18</v>
      </c>
      <c r="BH62" s="17">
        <v>58571.06</v>
      </c>
      <c r="BI62" s="18">
        <v>6</v>
      </c>
      <c r="BJ62" s="17">
        <v>1657.36</v>
      </c>
      <c r="BK62" s="18">
        <v>10</v>
      </c>
      <c r="BL62" s="17">
        <v>52138.2</v>
      </c>
      <c r="BM62" s="18">
        <v>1</v>
      </c>
      <c r="BN62" s="17">
        <v>9348.6</v>
      </c>
      <c r="BO62" s="18">
        <v>3</v>
      </c>
      <c r="BP62" s="17">
        <v>45250</v>
      </c>
      <c r="BQ62" s="18">
        <v>0</v>
      </c>
      <c r="BR62" s="17">
        <v>0</v>
      </c>
      <c r="BS62" s="18">
        <v>0</v>
      </c>
      <c r="BT62" s="17">
        <v>0</v>
      </c>
      <c r="BU62" s="18">
        <v>4</v>
      </c>
      <c r="BV62" s="17">
        <v>24333.3</v>
      </c>
      <c r="BW62" s="17">
        <f t="shared" si="15"/>
        <v>152040.89000000001</v>
      </c>
      <c r="BX62" s="17">
        <f t="shared" si="16"/>
        <v>116457.59</v>
      </c>
      <c r="BY62" s="18">
        <v>22</v>
      </c>
      <c r="BZ62" s="17">
        <v>48570.92</v>
      </c>
      <c r="CA62" s="18">
        <v>8</v>
      </c>
      <c r="CB62" s="17">
        <v>6800.98</v>
      </c>
      <c r="CC62" s="18">
        <v>12</v>
      </c>
      <c r="CD62" s="17">
        <v>61085.69</v>
      </c>
      <c r="CE62" s="18">
        <v>0</v>
      </c>
      <c r="CF62" s="17">
        <v>0</v>
      </c>
      <c r="CG62" s="18">
        <v>1</v>
      </c>
      <c r="CH62" s="17">
        <v>15250</v>
      </c>
      <c r="CI62" s="18">
        <v>0</v>
      </c>
      <c r="CJ62" s="17">
        <v>0</v>
      </c>
      <c r="CK62" s="18">
        <v>0</v>
      </c>
      <c r="CL62" s="17">
        <v>0</v>
      </c>
      <c r="CM62" s="18">
        <v>4</v>
      </c>
      <c r="CN62" s="17">
        <v>20333.3</v>
      </c>
      <c r="CO62" s="36"/>
    </row>
    <row r="63" spans="1:93" x14ac:dyDescent="0.25">
      <c r="A63" s="26">
        <f>1+A62</f>
        <v>48</v>
      </c>
      <c r="B63" s="28" t="s">
        <v>157</v>
      </c>
      <c r="C63" s="17">
        <f t="shared" si="5"/>
        <v>107556.96</v>
      </c>
      <c r="D63" s="17">
        <f t="shared" si="6"/>
        <v>107556.96</v>
      </c>
      <c r="E63" s="18">
        <f t="shared" si="21"/>
        <v>110</v>
      </c>
      <c r="F63" s="17">
        <f t="shared" si="21"/>
        <v>33555.06</v>
      </c>
      <c r="G63" s="18">
        <f t="shared" si="21"/>
        <v>70</v>
      </c>
      <c r="H63" s="17">
        <f t="shared" si="21"/>
        <v>35588.699999999997</v>
      </c>
      <c r="I63" s="18">
        <f t="shared" si="21"/>
        <v>40</v>
      </c>
      <c r="J63" s="17">
        <f t="shared" si="21"/>
        <v>38413.199999999997</v>
      </c>
      <c r="K63" s="18">
        <f t="shared" si="21"/>
        <v>0</v>
      </c>
      <c r="L63" s="17">
        <f t="shared" si="21"/>
        <v>0</v>
      </c>
      <c r="M63" s="18">
        <f t="shared" si="21"/>
        <v>0</v>
      </c>
      <c r="N63" s="17">
        <f t="shared" si="21"/>
        <v>0</v>
      </c>
      <c r="O63" s="18">
        <f t="shared" si="21"/>
        <v>0</v>
      </c>
      <c r="P63" s="17">
        <f t="shared" si="21"/>
        <v>0</v>
      </c>
      <c r="Q63" s="18">
        <f t="shared" si="21"/>
        <v>0</v>
      </c>
      <c r="R63" s="17">
        <f t="shared" si="21"/>
        <v>0</v>
      </c>
      <c r="S63" s="18">
        <f t="shared" si="21"/>
        <v>0</v>
      </c>
      <c r="T63" s="17">
        <f t="shared" si="21"/>
        <v>0</v>
      </c>
      <c r="U63" s="17">
        <f t="shared" si="8"/>
        <v>0</v>
      </c>
      <c r="V63" s="17">
        <f t="shared" si="9"/>
        <v>0</v>
      </c>
      <c r="W63" s="18">
        <v>0</v>
      </c>
      <c r="X63" s="17">
        <v>0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11"/>
        <v>20957.79</v>
      </c>
      <c r="AN63" s="17">
        <f t="shared" si="12"/>
        <v>20957.79</v>
      </c>
      <c r="AO63" s="18">
        <v>30</v>
      </c>
      <c r="AP63" s="17">
        <v>9151.3799999999992</v>
      </c>
      <c r="AQ63" s="18">
        <v>10</v>
      </c>
      <c r="AR63" s="17">
        <v>5084.1000000000004</v>
      </c>
      <c r="AS63" s="18">
        <v>7</v>
      </c>
      <c r="AT63" s="17">
        <v>6722.31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13"/>
        <v>38808.629999999997</v>
      </c>
      <c r="BF63" s="17">
        <f t="shared" si="14"/>
        <v>38808.629999999997</v>
      </c>
      <c r="BG63" s="18">
        <v>30</v>
      </c>
      <c r="BH63" s="17">
        <v>9151.3799999999992</v>
      </c>
      <c r="BI63" s="18">
        <v>30</v>
      </c>
      <c r="BJ63" s="17">
        <v>15252.3</v>
      </c>
      <c r="BK63" s="18">
        <v>15</v>
      </c>
      <c r="BL63" s="17">
        <v>14404.95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15"/>
        <v>47790.54</v>
      </c>
      <c r="BX63" s="17">
        <f t="shared" si="16"/>
        <v>47790.54</v>
      </c>
      <c r="BY63" s="18">
        <v>50</v>
      </c>
      <c r="BZ63" s="17">
        <v>15252.3</v>
      </c>
      <c r="CA63" s="18">
        <v>30</v>
      </c>
      <c r="CB63" s="17">
        <v>15252.3</v>
      </c>
      <c r="CC63" s="18">
        <v>18</v>
      </c>
      <c r="CD63" s="17">
        <v>17285.939999999999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6"/>
    </row>
    <row r="64" spans="1:93" x14ac:dyDescent="0.25">
      <c r="A64" s="26"/>
      <c r="B64" s="50" t="s">
        <v>46</v>
      </c>
      <c r="C64" s="17">
        <f t="shared" si="5"/>
        <v>0</v>
      </c>
      <c r="D64" s="17">
        <f t="shared" si="6"/>
        <v>0</v>
      </c>
      <c r="E64" s="18">
        <f t="shared" si="21"/>
        <v>0</v>
      </c>
      <c r="F64" s="17">
        <f t="shared" si="21"/>
        <v>0</v>
      </c>
      <c r="G64" s="18">
        <f t="shared" si="21"/>
        <v>0</v>
      </c>
      <c r="H64" s="17">
        <f t="shared" si="21"/>
        <v>0</v>
      </c>
      <c r="I64" s="18">
        <f t="shared" si="21"/>
        <v>0</v>
      </c>
      <c r="J64" s="17">
        <f t="shared" si="21"/>
        <v>0</v>
      </c>
      <c r="K64" s="18">
        <f t="shared" si="21"/>
        <v>0</v>
      </c>
      <c r="L64" s="17">
        <f t="shared" si="21"/>
        <v>0</v>
      </c>
      <c r="M64" s="18">
        <f t="shared" si="21"/>
        <v>0</v>
      </c>
      <c r="N64" s="17">
        <f t="shared" si="21"/>
        <v>0</v>
      </c>
      <c r="O64" s="18">
        <f t="shared" si="21"/>
        <v>0</v>
      </c>
      <c r="P64" s="17">
        <f t="shared" si="21"/>
        <v>0</v>
      </c>
      <c r="Q64" s="18">
        <f t="shared" si="21"/>
        <v>0</v>
      </c>
      <c r="R64" s="17">
        <f t="shared" si="21"/>
        <v>0</v>
      </c>
      <c r="S64" s="18">
        <f t="shared" si="21"/>
        <v>0</v>
      </c>
      <c r="T64" s="17">
        <f t="shared" si="21"/>
        <v>0</v>
      </c>
      <c r="U64" s="17">
        <f t="shared" si="8"/>
        <v>0</v>
      </c>
      <c r="V64" s="17">
        <f t="shared" si="9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11"/>
        <v>0</v>
      </c>
      <c r="AN64" s="17">
        <f t="shared" si="12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13"/>
        <v>0</v>
      </c>
      <c r="BF64" s="17">
        <f t="shared" si="14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15"/>
        <v>0</v>
      </c>
      <c r="BX64" s="17">
        <f t="shared" si="16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6"/>
    </row>
    <row r="65" spans="1:93" x14ac:dyDescent="0.25">
      <c r="A65" s="26">
        <f>A63+1</f>
        <v>49</v>
      </c>
      <c r="B65" s="28" t="s">
        <v>137</v>
      </c>
      <c r="C65" s="17">
        <f t="shared" si="5"/>
        <v>223389344.62</v>
      </c>
      <c r="D65" s="17">
        <f t="shared" si="6"/>
        <v>122226423.02</v>
      </c>
      <c r="E65" s="18">
        <f t="shared" si="21"/>
        <v>49111</v>
      </c>
      <c r="F65" s="17">
        <f t="shared" si="21"/>
        <v>35656842.539999999</v>
      </c>
      <c r="G65" s="18">
        <f t="shared" si="21"/>
        <v>8856</v>
      </c>
      <c r="H65" s="17">
        <f t="shared" si="21"/>
        <v>4163990.5</v>
      </c>
      <c r="I65" s="18">
        <f t="shared" si="21"/>
        <v>31700</v>
      </c>
      <c r="J65" s="17">
        <f t="shared" si="21"/>
        <v>82405589.980000004</v>
      </c>
      <c r="K65" s="18">
        <f t="shared" si="21"/>
        <v>1400</v>
      </c>
      <c r="L65" s="17">
        <f t="shared" si="21"/>
        <v>21504617.640000001</v>
      </c>
      <c r="M65" s="18">
        <f t="shared" si="21"/>
        <v>4236</v>
      </c>
      <c r="N65" s="17">
        <f t="shared" si="21"/>
        <v>79658303.959999993</v>
      </c>
      <c r="O65" s="18">
        <f t="shared" si="21"/>
        <v>0</v>
      </c>
      <c r="P65" s="17">
        <f t="shared" si="21"/>
        <v>0</v>
      </c>
      <c r="Q65" s="18">
        <f t="shared" si="21"/>
        <v>0</v>
      </c>
      <c r="R65" s="17">
        <f t="shared" si="21"/>
        <v>0</v>
      </c>
      <c r="S65" s="18">
        <f t="shared" si="21"/>
        <v>0</v>
      </c>
      <c r="T65" s="17">
        <f t="shared" si="21"/>
        <v>0</v>
      </c>
      <c r="U65" s="17">
        <f t="shared" si="8"/>
        <v>50945197.600000001</v>
      </c>
      <c r="V65" s="17">
        <f t="shared" si="9"/>
        <v>27990938.190000001</v>
      </c>
      <c r="W65" s="18">
        <v>12235</v>
      </c>
      <c r="X65" s="17">
        <v>7695018.3399999999</v>
      </c>
      <c r="Y65" s="18">
        <v>2289</v>
      </c>
      <c r="Z65" s="17">
        <v>1086752.96</v>
      </c>
      <c r="AA65" s="18">
        <v>7983</v>
      </c>
      <c r="AB65" s="17">
        <v>19209166.890000001</v>
      </c>
      <c r="AC65" s="18">
        <v>317</v>
      </c>
      <c r="AD65" s="17">
        <v>4912334.82</v>
      </c>
      <c r="AE65" s="18">
        <v>973</v>
      </c>
      <c r="AF65" s="17">
        <v>18041924.59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11"/>
        <v>57361109.079999998</v>
      </c>
      <c r="AN65" s="17">
        <f t="shared" si="12"/>
        <v>29930965.719999999</v>
      </c>
      <c r="AO65" s="18">
        <v>12027</v>
      </c>
      <c r="AP65" s="17">
        <v>8255586.6299999999</v>
      </c>
      <c r="AQ65" s="18">
        <v>2143</v>
      </c>
      <c r="AR65" s="17">
        <v>1000066.47</v>
      </c>
      <c r="AS65" s="18">
        <v>7804</v>
      </c>
      <c r="AT65" s="17">
        <v>20675312.620000001</v>
      </c>
      <c r="AU65" s="18">
        <v>302</v>
      </c>
      <c r="AV65" s="17">
        <v>4583723.3499999996</v>
      </c>
      <c r="AW65" s="18">
        <v>1158</v>
      </c>
      <c r="AX65" s="17">
        <v>22846420.010000002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13"/>
        <v>59583307.600000001</v>
      </c>
      <c r="BF65" s="17">
        <f t="shared" si="14"/>
        <v>33023288.640000001</v>
      </c>
      <c r="BG65" s="18">
        <v>12489</v>
      </c>
      <c r="BH65" s="17">
        <v>10259080.689999999</v>
      </c>
      <c r="BI65" s="18">
        <v>2029</v>
      </c>
      <c r="BJ65" s="17">
        <v>953623.98</v>
      </c>
      <c r="BK65" s="18">
        <v>7802</v>
      </c>
      <c r="BL65" s="17">
        <v>21810583.969999999</v>
      </c>
      <c r="BM65" s="18">
        <v>409</v>
      </c>
      <c r="BN65" s="17">
        <v>6242576.7999999998</v>
      </c>
      <c r="BO65" s="18">
        <v>1081</v>
      </c>
      <c r="BP65" s="17">
        <v>20317442.16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15"/>
        <v>55499730.340000004</v>
      </c>
      <c r="BX65" s="17">
        <f t="shared" si="16"/>
        <v>31281230.469999999</v>
      </c>
      <c r="BY65" s="18">
        <v>12360</v>
      </c>
      <c r="BZ65" s="17">
        <v>9447156.8800000008</v>
      </c>
      <c r="CA65" s="18">
        <v>2395</v>
      </c>
      <c r="CB65" s="17">
        <v>1123547.0900000001</v>
      </c>
      <c r="CC65" s="18">
        <v>8111</v>
      </c>
      <c r="CD65" s="17">
        <v>20710526.5</v>
      </c>
      <c r="CE65" s="18">
        <v>372</v>
      </c>
      <c r="CF65" s="17">
        <v>5765982.6699999999</v>
      </c>
      <c r="CG65" s="18">
        <v>1024</v>
      </c>
      <c r="CH65" s="17">
        <v>18452517.199999999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6"/>
    </row>
    <row r="66" spans="1:93" ht="30" x14ac:dyDescent="0.25">
      <c r="A66" s="26">
        <f t="shared" ref="A66:A75" si="22">1+A65</f>
        <v>50</v>
      </c>
      <c r="B66" s="28" t="s">
        <v>47</v>
      </c>
      <c r="C66" s="17">
        <f t="shared" si="5"/>
        <v>33063712.52</v>
      </c>
      <c r="D66" s="17">
        <f t="shared" si="6"/>
        <v>26045982.390000001</v>
      </c>
      <c r="E66" s="18">
        <f t="shared" si="21"/>
        <v>29365</v>
      </c>
      <c r="F66" s="17">
        <f t="shared" si="21"/>
        <v>7464731.9900000002</v>
      </c>
      <c r="G66" s="18">
        <f t="shared" si="21"/>
        <v>4148</v>
      </c>
      <c r="H66" s="17">
        <f t="shared" si="21"/>
        <v>1573757.7</v>
      </c>
      <c r="I66" s="18">
        <f t="shared" si="21"/>
        <v>12758</v>
      </c>
      <c r="J66" s="17">
        <f t="shared" si="21"/>
        <v>17007492.699999999</v>
      </c>
      <c r="K66" s="18">
        <f t="shared" si="21"/>
        <v>157</v>
      </c>
      <c r="L66" s="17">
        <f t="shared" si="21"/>
        <v>1578193.64</v>
      </c>
      <c r="M66" s="18">
        <f t="shared" si="21"/>
        <v>329</v>
      </c>
      <c r="N66" s="17">
        <f t="shared" si="21"/>
        <v>5439536.4900000002</v>
      </c>
      <c r="O66" s="18">
        <f t="shared" si="21"/>
        <v>0</v>
      </c>
      <c r="P66" s="17">
        <f t="shared" si="21"/>
        <v>0</v>
      </c>
      <c r="Q66" s="18">
        <f t="shared" si="21"/>
        <v>0</v>
      </c>
      <c r="R66" s="17">
        <f t="shared" si="21"/>
        <v>0</v>
      </c>
      <c r="S66" s="18">
        <f t="shared" si="21"/>
        <v>0</v>
      </c>
      <c r="T66" s="17">
        <f t="shared" si="21"/>
        <v>0</v>
      </c>
      <c r="U66" s="17">
        <f t="shared" si="8"/>
        <v>7470469.7000000002</v>
      </c>
      <c r="V66" s="17">
        <f t="shared" si="9"/>
        <v>6188250.8099999996</v>
      </c>
      <c r="W66" s="18">
        <v>8294</v>
      </c>
      <c r="X66" s="17">
        <v>2404833.39</v>
      </c>
      <c r="Y66" s="18">
        <v>1288</v>
      </c>
      <c r="Z66" s="17">
        <v>494443.14</v>
      </c>
      <c r="AA66" s="18">
        <v>2573</v>
      </c>
      <c r="AB66" s="17">
        <v>3288974.28</v>
      </c>
      <c r="AC66" s="18">
        <v>28</v>
      </c>
      <c r="AD66" s="17">
        <v>268192</v>
      </c>
      <c r="AE66" s="18">
        <v>55</v>
      </c>
      <c r="AF66" s="17">
        <v>1014026.89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11"/>
        <v>7722871.3499999996</v>
      </c>
      <c r="AN66" s="17">
        <f t="shared" si="12"/>
        <v>6060756.6699999999</v>
      </c>
      <c r="AO66" s="18">
        <v>6702</v>
      </c>
      <c r="AP66" s="17">
        <v>1445787.04</v>
      </c>
      <c r="AQ66" s="18">
        <v>900</v>
      </c>
      <c r="AR66" s="17">
        <v>337481.42</v>
      </c>
      <c r="AS66" s="18">
        <v>3104</v>
      </c>
      <c r="AT66" s="17">
        <v>4277488.21</v>
      </c>
      <c r="AU66" s="18">
        <v>37</v>
      </c>
      <c r="AV66" s="17">
        <v>361045.32</v>
      </c>
      <c r="AW66" s="18">
        <v>88</v>
      </c>
      <c r="AX66" s="17">
        <v>1301069.3600000001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13"/>
        <v>8895662.3599999994</v>
      </c>
      <c r="BF66" s="17">
        <f t="shared" si="14"/>
        <v>6893272.3899999997</v>
      </c>
      <c r="BG66" s="18">
        <v>6672</v>
      </c>
      <c r="BH66" s="17">
        <v>1643139.85</v>
      </c>
      <c r="BI66" s="18">
        <v>983</v>
      </c>
      <c r="BJ66" s="17">
        <v>371940.95</v>
      </c>
      <c r="BK66" s="18">
        <v>3215</v>
      </c>
      <c r="BL66" s="17">
        <v>4878191.59</v>
      </c>
      <c r="BM66" s="18">
        <v>46</v>
      </c>
      <c r="BN66" s="17">
        <v>474478.16</v>
      </c>
      <c r="BO66" s="18">
        <v>91</v>
      </c>
      <c r="BP66" s="17">
        <v>1527911.81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15"/>
        <v>8974709.1099999994</v>
      </c>
      <c r="BX66" s="17">
        <f t="shared" si="16"/>
        <v>6903702.5199999996</v>
      </c>
      <c r="BY66" s="18">
        <v>7697</v>
      </c>
      <c r="BZ66" s="17">
        <v>1970971.71</v>
      </c>
      <c r="CA66" s="18">
        <v>977</v>
      </c>
      <c r="CB66" s="17">
        <v>369892.19</v>
      </c>
      <c r="CC66" s="18">
        <v>3866</v>
      </c>
      <c r="CD66" s="17">
        <v>4562838.62</v>
      </c>
      <c r="CE66" s="18">
        <v>46</v>
      </c>
      <c r="CF66" s="17">
        <v>474478.16</v>
      </c>
      <c r="CG66" s="18">
        <v>95</v>
      </c>
      <c r="CH66" s="17">
        <v>1596528.43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6"/>
    </row>
    <row r="67" spans="1:93" ht="30" x14ac:dyDescent="0.25">
      <c r="A67" s="26">
        <f t="shared" si="22"/>
        <v>51</v>
      </c>
      <c r="B67" s="28" t="s">
        <v>48</v>
      </c>
      <c r="C67" s="17">
        <f t="shared" si="5"/>
        <v>9036805.7599999998</v>
      </c>
      <c r="D67" s="17">
        <f t="shared" si="6"/>
        <v>9036805.7599999998</v>
      </c>
      <c r="E67" s="18">
        <f t="shared" si="21"/>
        <v>5990</v>
      </c>
      <c r="F67" s="17">
        <f t="shared" si="21"/>
        <v>1827679.27</v>
      </c>
      <c r="G67" s="18">
        <f t="shared" si="21"/>
        <v>1230</v>
      </c>
      <c r="H67" s="17">
        <f t="shared" si="21"/>
        <v>620093</v>
      </c>
      <c r="I67" s="18">
        <f t="shared" si="21"/>
        <v>6866</v>
      </c>
      <c r="J67" s="17">
        <f t="shared" si="21"/>
        <v>6589033.4900000002</v>
      </c>
      <c r="K67" s="18">
        <f t="shared" si="21"/>
        <v>0</v>
      </c>
      <c r="L67" s="17">
        <f t="shared" si="21"/>
        <v>0</v>
      </c>
      <c r="M67" s="18">
        <f t="shared" si="21"/>
        <v>0</v>
      </c>
      <c r="N67" s="17">
        <f t="shared" si="21"/>
        <v>0</v>
      </c>
      <c r="O67" s="18">
        <f t="shared" si="21"/>
        <v>0</v>
      </c>
      <c r="P67" s="17">
        <f t="shared" si="21"/>
        <v>0</v>
      </c>
      <c r="Q67" s="18">
        <f t="shared" si="21"/>
        <v>0</v>
      </c>
      <c r="R67" s="17">
        <f t="shared" si="21"/>
        <v>0</v>
      </c>
      <c r="S67" s="18">
        <f t="shared" si="21"/>
        <v>0</v>
      </c>
      <c r="T67" s="17">
        <f t="shared" si="21"/>
        <v>0</v>
      </c>
      <c r="U67" s="17">
        <f t="shared" si="8"/>
        <v>2224462.21</v>
      </c>
      <c r="V67" s="17">
        <f t="shared" si="9"/>
        <v>2224462.21</v>
      </c>
      <c r="W67" s="18">
        <v>1416</v>
      </c>
      <c r="X67" s="17">
        <v>432008.51</v>
      </c>
      <c r="Y67" s="18">
        <v>280</v>
      </c>
      <c r="Z67" s="17">
        <v>164681.14000000001</v>
      </c>
      <c r="AA67" s="18">
        <v>1695</v>
      </c>
      <c r="AB67" s="17">
        <v>1627772.56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11"/>
        <v>2491041.63</v>
      </c>
      <c r="AN67" s="17">
        <f t="shared" si="12"/>
        <v>2491041.63</v>
      </c>
      <c r="AO67" s="18">
        <v>1470</v>
      </c>
      <c r="AP67" s="17">
        <v>448641.59</v>
      </c>
      <c r="AQ67" s="18">
        <v>311</v>
      </c>
      <c r="AR67" s="17">
        <v>130537.87</v>
      </c>
      <c r="AS67" s="18">
        <v>1991</v>
      </c>
      <c r="AT67" s="17">
        <v>1911862.17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13"/>
        <v>2328826.9500000002</v>
      </c>
      <c r="BF67" s="17">
        <f t="shared" si="14"/>
        <v>2328826.9500000002</v>
      </c>
      <c r="BG67" s="18">
        <v>1645</v>
      </c>
      <c r="BH67" s="17">
        <v>501883.86</v>
      </c>
      <c r="BI67" s="18">
        <v>320</v>
      </c>
      <c r="BJ67" s="17">
        <v>162691.20000000001</v>
      </c>
      <c r="BK67" s="18">
        <v>1733</v>
      </c>
      <c r="BL67" s="17">
        <v>1664251.89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15"/>
        <v>1992474.97</v>
      </c>
      <c r="BX67" s="17">
        <f t="shared" si="16"/>
        <v>1992474.97</v>
      </c>
      <c r="BY67" s="18">
        <v>1459</v>
      </c>
      <c r="BZ67" s="17">
        <v>445145.31</v>
      </c>
      <c r="CA67" s="18">
        <v>319</v>
      </c>
      <c r="CB67" s="17">
        <v>162182.79</v>
      </c>
      <c r="CC67" s="18">
        <v>1447</v>
      </c>
      <c r="CD67" s="17">
        <v>1385146.87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6"/>
    </row>
    <row r="68" spans="1:93" ht="30" x14ac:dyDescent="0.25">
      <c r="A68" s="26">
        <f t="shared" si="22"/>
        <v>52</v>
      </c>
      <c r="B68" s="28" t="s">
        <v>49</v>
      </c>
      <c r="C68" s="17">
        <f t="shared" si="5"/>
        <v>19898020.870000001</v>
      </c>
      <c r="D68" s="17">
        <f t="shared" si="6"/>
        <v>0</v>
      </c>
      <c r="E68" s="18">
        <f t="shared" si="21"/>
        <v>0</v>
      </c>
      <c r="F68" s="17">
        <f t="shared" si="21"/>
        <v>0</v>
      </c>
      <c r="G68" s="18">
        <f t="shared" si="21"/>
        <v>0</v>
      </c>
      <c r="H68" s="17">
        <f t="shared" si="21"/>
        <v>0</v>
      </c>
      <c r="I68" s="18">
        <f t="shared" si="21"/>
        <v>0</v>
      </c>
      <c r="J68" s="17">
        <f t="shared" si="21"/>
        <v>0</v>
      </c>
      <c r="K68" s="18">
        <f t="shared" si="21"/>
        <v>0</v>
      </c>
      <c r="L68" s="17">
        <f t="shared" si="21"/>
        <v>0</v>
      </c>
      <c r="M68" s="18">
        <f t="shared" si="21"/>
        <v>0</v>
      </c>
      <c r="N68" s="17">
        <f t="shared" si="21"/>
        <v>0</v>
      </c>
      <c r="O68" s="18">
        <f t="shared" si="21"/>
        <v>0</v>
      </c>
      <c r="P68" s="17">
        <f t="shared" si="21"/>
        <v>0</v>
      </c>
      <c r="Q68" s="18">
        <f t="shared" si="21"/>
        <v>0</v>
      </c>
      <c r="R68" s="17">
        <f t="shared" si="21"/>
        <v>0</v>
      </c>
      <c r="S68" s="18">
        <f t="shared" si="21"/>
        <v>9453</v>
      </c>
      <c r="T68" s="17">
        <f t="shared" si="21"/>
        <v>19898020.870000001</v>
      </c>
      <c r="U68" s="17">
        <f t="shared" si="8"/>
        <v>4853164.07</v>
      </c>
      <c r="V68" s="17">
        <f t="shared" si="9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2468</v>
      </c>
      <c r="AL68" s="17">
        <v>4853164.07</v>
      </c>
      <c r="AM68" s="17">
        <f t="shared" si="11"/>
        <v>4912872.7</v>
      </c>
      <c r="AN68" s="17">
        <f t="shared" si="12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1402</v>
      </c>
      <c r="BD68" s="17">
        <v>4912872.7</v>
      </c>
      <c r="BE68" s="17">
        <f t="shared" si="13"/>
        <v>5065992.05</v>
      </c>
      <c r="BF68" s="17">
        <f t="shared" si="14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1279</v>
      </c>
      <c r="BV68" s="17">
        <v>5065992.05</v>
      </c>
      <c r="BW68" s="17">
        <f t="shared" si="15"/>
        <v>5065992.05</v>
      </c>
      <c r="BX68" s="17">
        <f t="shared" si="16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4304</v>
      </c>
      <c r="CN68" s="17">
        <v>5065992.05</v>
      </c>
      <c r="CO68" s="36"/>
    </row>
    <row r="69" spans="1:93" x14ac:dyDescent="0.25">
      <c r="A69" s="26">
        <f t="shared" si="22"/>
        <v>53</v>
      </c>
      <c r="B69" s="28" t="s">
        <v>50</v>
      </c>
      <c r="C69" s="17">
        <f t="shared" si="5"/>
        <v>10637420.68</v>
      </c>
      <c r="D69" s="17">
        <f t="shared" si="6"/>
        <v>3746673.62</v>
      </c>
      <c r="E69" s="18">
        <f t="shared" si="21"/>
        <v>2975</v>
      </c>
      <c r="F69" s="17">
        <f t="shared" si="21"/>
        <v>1126250.3</v>
      </c>
      <c r="G69" s="18">
        <f t="shared" si="21"/>
        <v>1465</v>
      </c>
      <c r="H69" s="17">
        <f t="shared" si="21"/>
        <v>726573.08</v>
      </c>
      <c r="I69" s="18">
        <f t="shared" si="21"/>
        <v>2894</v>
      </c>
      <c r="J69" s="17">
        <f t="shared" si="21"/>
        <v>1893850.24</v>
      </c>
      <c r="K69" s="18">
        <f t="shared" si="21"/>
        <v>340</v>
      </c>
      <c r="L69" s="17">
        <f t="shared" si="21"/>
        <v>3646180.73</v>
      </c>
      <c r="M69" s="18">
        <f t="shared" si="21"/>
        <v>46</v>
      </c>
      <c r="N69" s="17">
        <f t="shared" si="21"/>
        <v>779677.81</v>
      </c>
      <c r="O69" s="18">
        <f t="shared" si="21"/>
        <v>0</v>
      </c>
      <c r="P69" s="17">
        <f t="shared" si="21"/>
        <v>0</v>
      </c>
      <c r="Q69" s="18">
        <f t="shared" si="21"/>
        <v>0</v>
      </c>
      <c r="R69" s="17">
        <f t="shared" si="21"/>
        <v>0</v>
      </c>
      <c r="S69" s="18">
        <f t="shared" si="21"/>
        <v>676</v>
      </c>
      <c r="T69" s="17">
        <f t="shared" si="21"/>
        <v>2464888.52</v>
      </c>
      <c r="U69" s="17">
        <f t="shared" si="8"/>
        <v>3089719.71</v>
      </c>
      <c r="V69" s="17">
        <f t="shared" si="9"/>
        <v>1234355.3600000001</v>
      </c>
      <c r="W69" s="18">
        <v>604</v>
      </c>
      <c r="X69" s="17">
        <v>372262.04</v>
      </c>
      <c r="Y69" s="18">
        <v>396</v>
      </c>
      <c r="Z69" s="17">
        <v>197279.3</v>
      </c>
      <c r="AA69" s="18">
        <v>720</v>
      </c>
      <c r="AB69" s="17">
        <v>664814.02</v>
      </c>
      <c r="AC69" s="18">
        <v>85</v>
      </c>
      <c r="AD69" s="17">
        <v>858920.53</v>
      </c>
      <c r="AE69" s="18">
        <v>14</v>
      </c>
      <c r="AF69" s="17">
        <v>229915.56</v>
      </c>
      <c r="AG69" s="18">
        <v>0</v>
      </c>
      <c r="AH69" s="17">
        <v>0</v>
      </c>
      <c r="AI69" s="18">
        <v>0</v>
      </c>
      <c r="AJ69" s="17">
        <v>0</v>
      </c>
      <c r="AK69" s="18">
        <v>175</v>
      </c>
      <c r="AL69" s="17">
        <v>766528.26</v>
      </c>
      <c r="AM69" s="17">
        <f t="shared" si="11"/>
        <v>2176970.2400000002</v>
      </c>
      <c r="AN69" s="17">
        <f t="shared" si="12"/>
        <v>641077.85</v>
      </c>
      <c r="AO69" s="18">
        <v>908</v>
      </c>
      <c r="AP69" s="17">
        <v>103626.68</v>
      </c>
      <c r="AQ69" s="18">
        <v>243</v>
      </c>
      <c r="AR69" s="17">
        <v>118716.3</v>
      </c>
      <c r="AS69" s="18">
        <v>689</v>
      </c>
      <c r="AT69" s="17">
        <v>418734.87</v>
      </c>
      <c r="AU69" s="18">
        <v>84</v>
      </c>
      <c r="AV69" s="17">
        <v>904124.3</v>
      </c>
      <c r="AW69" s="18">
        <v>4</v>
      </c>
      <c r="AX69" s="17">
        <v>84376.13</v>
      </c>
      <c r="AY69" s="18">
        <v>0</v>
      </c>
      <c r="AZ69" s="17">
        <v>0</v>
      </c>
      <c r="BA69" s="18">
        <v>0</v>
      </c>
      <c r="BB69" s="17">
        <v>0</v>
      </c>
      <c r="BC69" s="18">
        <v>256</v>
      </c>
      <c r="BD69" s="17">
        <v>547391.96</v>
      </c>
      <c r="BE69" s="17">
        <f t="shared" si="13"/>
        <v>2767091.49</v>
      </c>
      <c r="BF69" s="17">
        <f t="shared" si="14"/>
        <v>1020902.7</v>
      </c>
      <c r="BG69" s="18">
        <v>762</v>
      </c>
      <c r="BH69" s="17">
        <v>452855.7</v>
      </c>
      <c r="BI69" s="18">
        <v>338</v>
      </c>
      <c r="BJ69" s="17">
        <v>171032.17</v>
      </c>
      <c r="BK69" s="18">
        <v>767</v>
      </c>
      <c r="BL69" s="17">
        <v>397014.83</v>
      </c>
      <c r="BM69" s="18">
        <v>88</v>
      </c>
      <c r="BN69" s="17">
        <v>963376.5</v>
      </c>
      <c r="BO69" s="18">
        <v>11</v>
      </c>
      <c r="BP69" s="17">
        <v>207328.14</v>
      </c>
      <c r="BQ69" s="18">
        <v>0</v>
      </c>
      <c r="BR69" s="17">
        <v>0</v>
      </c>
      <c r="BS69" s="18">
        <v>0</v>
      </c>
      <c r="BT69" s="17">
        <v>0</v>
      </c>
      <c r="BU69" s="18">
        <v>243</v>
      </c>
      <c r="BV69" s="17">
        <v>575484.15</v>
      </c>
      <c r="BW69" s="17">
        <f t="shared" si="15"/>
        <v>2603639.2400000002</v>
      </c>
      <c r="BX69" s="17">
        <f t="shared" si="16"/>
        <v>850337.71</v>
      </c>
      <c r="BY69" s="18">
        <v>701</v>
      </c>
      <c r="BZ69" s="17">
        <v>197505.88</v>
      </c>
      <c r="CA69" s="18">
        <v>488</v>
      </c>
      <c r="CB69" s="17">
        <v>239545.31</v>
      </c>
      <c r="CC69" s="18">
        <v>718</v>
      </c>
      <c r="CD69" s="17">
        <v>413286.52</v>
      </c>
      <c r="CE69" s="18">
        <v>83</v>
      </c>
      <c r="CF69" s="17">
        <v>919759.4</v>
      </c>
      <c r="CG69" s="18">
        <v>17</v>
      </c>
      <c r="CH69" s="17">
        <v>258057.98</v>
      </c>
      <c r="CI69" s="18">
        <v>0</v>
      </c>
      <c r="CJ69" s="17">
        <v>0</v>
      </c>
      <c r="CK69" s="18">
        <v>0</v>
      </c>
      <c r="CL69" s="17">
        <v>0</v>
      </c>
      <c r="CM69" s="18">
        <v>2</v>
      </c>
      <c r="CN69" s="17">
        <v>575484.15</v>
      </c>
      <c r="CO69" s="36"/>
    </row>
    <row r="70" spans="1:93" x14ac:dyDescent="0.25">
      <c r="A70" s="26">
        <f t="shared" si="22"/>
        <v>54</v>
      </c>
      <c r="B70" s="28" t="s">
        <v>51</v>
      </c>
      <c r="C70" s="17">
        <f t="shared" si="5"/>
        <v>15795289.77</v>
      </c>
      <c r="D70" s="17">
        <f t="shared" si="6"/>
        <v>9224772.8100000005</v>
      </c>
      <c r="E70" s="18">
        <f t="shared" si="21"/>
        <v>5906</v>
      </c>
      <c r="F70" s="17">
        <f t="shared" si="21"/>
        <v>3329175.93</v>
      </c>
      <c r="G70" s="18">
        <f t="shared" si="21"/>
        <v>2227</v>
      </c>
      <c r="H70" s="17">
        <f t="shared" si="21"/>
        <v>1000966.28</v>
      </c>
      <c r="I70" s="18">
        <f t="shared" si="21"/>
        <v>2524</v>
      </c>
      <c r="J70" s="17">
        <f t="shared" si="21"/>
        <v>4894630.5999999996</v>
      </c>
      <c r="K70" s="18">
        <f t="shared" si="21"/>
        <v>512</v>
      </c>
      <c r="L70" s="17">
        <f t="shared" si="21"/>
        <v>3509724.44</v>
      </c>
      <c r="M70" s="18">
        <f t="shared" si="21"/>
        <v>27</v>
      </c>
      <c r="N70" s="17">
        <f t="shared" si="21"/>
        <v>470770.28</v>
      </c>
      <c r="O70" s="18">
        <f t="shared" si="21"/>
        <v>0</v>
      </c>
      <c r="P70" s="17">
        <f t="shared" si="21"/>
        <v>0</v>
      </c>
      <c r="Q70" s="18">
        <f t="shared" si="21"/>
        <v>0</v>
      </c>
      <c r="R70" s="17">
        <f t="shared" si="21"/>
        <v>0</v>
      </c>
      <c r="S70" s="18">
        <f t="shared" si="21"/>
        <v>934</v>
      </c>
      <c r="T70" s="17">
        <f t="shared" si="21"/>
        <v>2590022.2400000002</v>
      </c>
      <c r="U70" s="17">
        <f t="shared" si="8"/>
        <v>4172937.62</v>
      </c>
      <c r="V70" s="17">
        <f t="shared" si="9"/>
        <v>2587968.89</v>
      </c>
      <c r="W70" s="18">
        <v>1470</v>
      </c>
      <c r="X70" s="17">
        <v>1104368</v>
      </c>
      <c r="Y70" s="18">
        <v>540</v>
      </c>
      <c r="Z70" s="17">
        <v>284943.24</v>
      </c>
      <c r="AA70" s="18">
        <v>656</v>
      </c>
      <c r="AB70" s="17">
        <v>1198657.6499999999</v>
      </c>
      <c r="AC70" s="18">
        <v>120</v>
      </c>
      <c r="AD70" s="17">
        <v>795736.62</v>
      </c>
      <c r="AE70" s="18">
        <v>10</v>
      </c>
      <c r="AF70" s="17">
        <v>187964.16</v>
      </c>
      <c r="AG70" s="18">
        <v>0</v>
      </c>
      <c r="AH70" s="17">
        <v>0</v>
      </c>
      <c r="AI70" s="18">
        <v>0</v>
      </c>
      <c r="AJ70" s="17">
        <v>0</v>
      </c>
      <c r="AK70" s="18">
        <v>250</v>
      </c>
      <c r="AL70" s="17">
        <v>601267.94999999995</v>
      </c>
      <c r="AM70" s="17">
        <f t="shared" si="11"/>
        <v>3465857.81</v>
      </c>
      <c r="AN70" s="17">
        <f t="shared" si="12"/>
        <v>1921103.01</v>
      </c>
      <c r="AO70" s="18">
        <v>1950</v>
      </c>
      <c r="AP70" s="17">
        <v>414690.88</v>
      </c>
      <c r="AQ70" s="18">
        <v>560</v>
      </c>
      <c r="AR70" s="17">
        <v>207754.48</v>
      </c>
      <c r="AS70" s="18">
        <v>651</v>
      </c>
      <c r="AT70" s="17">
        <v>1298657.6499999999</v>
      </c>
      <c r="AU70" s="18">
        <v>130</v>
      </c>
      <c r="AV70" s="17">
        <v>914931.11</v>
      </c>
      <c r="AW70" s="18">
        <v>1</v>
      </c>
      <c r="AX70" s="17">
        <v>28555.74</v>
      </c>
      <c r="AY70" s="18">
        <v>0</v>
      </c>
      <c r="AZ70" s="17">
        <v>0</v>
      </c>
      <c r="BA70" s="18">
        <v>0</v>
      </c>
      <c r="BB70" s="17">
        <v>0</v>
      </c>
      <c r="BC70" s="18">
        <v>449</v>
      </c>
      <c r="BD70" s="17">
        <v>601267.94999999995</v>
      </c>
      <c r="BE70" s="17">
        <f t="shared" si="13"/>
        <v>4112812.69</v>
      </c>
      <c r="BF70" s="17">
        <f t="shared" si="14"/>
        <v>2375559.09</v>
      </c>
      <c r="BG70" s="18">
        <v>1261</v>
      </c>
      <c r="BH70" s="17">
        <v>910043.21</v>
      </c>
      <c r="BI70" s="18">
        <v>563</v>
      </c>
      <c r="BJ70" s="17">
        <v>266815.88</v>
      </c>
      <c r="BK70" s="18">
        <v>606</v>
      </c>
      <c r="BL70" s="17">
        <v>1198700</v>
      </c>
      <c r="BM70" s="18">
        <v>130</v>
      </c>
      <c r="BN70" s="17">
        <v>899528.35</v>
      </c>
      <c r="BO70" s="18">
        <v>8</v>
      </c>
      <c r="BP70" s="17">
        <v>143982.07999999999</v>
      </c>
      <c r="BQ70" s="18">
        <v>0</v>
      </c>
      <c r="BR70" s="17">
        <v>0</v>
      </c>
      <c r="BS70" s="18">
        <v>0</v>
      </c>
      <c r="BT70" s="17">
        <v>0</v>
      </c>
      <c r="BU70" s="18">
        <v>150</v>
      </c>
      <c r="BV70" s="17">
        <v>693743.17</v>
      </c>
      <c r="BW70" s="17">
        <f t="shared" si="15"/>
        <v>4043681.65</v>
      </c>
      <c r="BX70" s="17">
        <f t="shared" si="16"/>
        <v>2340141.8199999998</v>
      </c>
      <c r="BY70" s="18">
        <v>1225</v>
      </c>
      <c r="BZ70" s="17">
        <v>900073.84</v>
      </c>
      <c r="CA70" s="18">
        <v>564</v>
      </c>
      <c r="CB70" s="17">
        <v>241452.68</v>
      </c>
      <c r="CC70" s="18">
        <v>611</v>
      </c>
      <c r="CD70" s="17">
        <v>1198615.3</v>
      </c>
      <c r="CE70" s="18">
        <v>132</v>
      </c>
      <c r="CF70" s="17">
        <v>899528.36</v>
      </c>
      <c r="CG70" s="18">
        <v>8</v>
      </c>
      <c r="CH70" s="17">
        <v>110268.3</v>
      </c>
      <c r="CI70" s="18">
        <v>0</v>
      </c>
      <c r="CJ70" s="17">
        <v>0</v>
      </c>
      <c r="CK70" s="18">
        <v>0</v>
      </c>
      <c r="CL70" s="17">
        <v>0</v>
      </c>
      <c r="CM70" s="18">
        <v>85</v>
      </c>
      <c r="CN70" s="17">
        <v>693743.17</v>
      </c>
      <c r="CO70" s="36"/>
    </row>
    <row r="71" spans="1:93" x14ac:dyDescent="0.25">
      <c r="A71" s="26">
        <f t="shared" si="22"/>
        <v>55</v>
      </c>
      <c r="B71" s="28" t="s">
        <v>52</v>
      </c>
      <c r="C71" s="17">
        <f t="shared" si="5"/>
        <v>17892914.379999999</v>
      </c>
      <c r="D71" s="17">
        <f t="shared" si="6"/>
        <v>10669648.18</v>
      </c>
      <c r="E71" s="18">
        <f t="shared" si="21"/>
        <v>10830</v>
      </c>
      <c r="F71" s="17">
        <f t="shared" si="21"/>
        <v>5828282.8899999997</v>
      </c>
      <c r="G71" s="18">
        <f t="shared" si="21"/>
        <v>1081</v>
      </c>
      <c r="H71" s="17">
        <f t="shared" si="21"/>
        <v>534451.25</v>
      </c>
      <c r="I71" s="18">
        <f t="shared" si="21"/>
        <v>2136</v>
      </c>
      <c r="J71" s="17">
        <f t="shared" si="21"/>
        <v>4306914.04</v>
      </c>
      <c r="K71" s="18">
        <f t="shared" si="21"/>
        <v>491</v>
      </c>
      <c r="L71" s="17">
        <f t="shared" si="21"/>
        <v>3784741.94</v>
      </c>
      <c r="M71" s="18">
        <f t="shared" si="21"/>
        <v>47</v>
      </c>
      <c r="N71" s="17">
        <f t="shared" si="21"/>
        <v>811671.04000000004</v>
      </c>
      <c r="O71" s="18">
        <f t="shared" si="21"/>
        <v>0</v>
      </c>
      <c r="P71" s="17">
        <f t="shared" si="21"/>
        <v>0</v>
      </c>
      <c r="Q71" s="18">
        <f t="shared" si="21"/>
        <v>0</v>
      </c>
      <c r="R71" s="17">
        <f t="shared" si="21"/>
        <v>0</v>
      </c>
      <c r="S71" s="18">
        <f t="shared" si="21"/>
        <v>1740</v>
      </c>
      <c r="T71" s="17">
        <f t="shared" si="21"/>
        <v>2626853.2200000002</v>
      </c>
      <c r="U71" s="17">
        <f t="shared" si="8"/>
        <v>4437317.38</v>
      </c>
      <c r="V71" s="17">
        <f t="shared" si="9"/>
        <v>2439270.5299999998</v>
      </c>
      <c r="W71" s="18">
        <v>2552</v>
      </c>
      <c r="X71" s="17">
        <v>1458076.6</v>
      </c>
      <c r="Y71" s="18">
        <v>270</v>
      </c>
      <c r="Z71" s="17">
        <v>117348.53</v>
      </c>
      <c r="AA71" s="18">
        <v>534</v>
      </c>
      <c r="AB71" s="17">
        <v>863845.4</v>
      </c>
      <c r="AC71" s="18">
        <v>124</v>
      </c>
      <c r="AD71" s="17">
        <v>958870.22</v>
      </c>
      <c r="AE71" s="18">
        <v>12</v>
      </c>
      <c r="AF71" s="17">
        <v>243781.58</v>
      </c>
      <c r="AG71" s="18">
        <v>0</v>
      </c>
      <c r="AH71" s="17">
        <v>0</v>
      </c>
      <c r="AI71" s="18">
        <v>0</v>
      </c>
      <c r="AJ71" s="17">
        <v>0</v>
      </c>
      <c r="AK71" s="18">
        <v>435</v>
      </c>
      <c r="AL71" s="17">
        <v>795395.05</v>
      </c>
      <c r="AM71" s="17">
        <f t="shared" si="11"/>
        <v>4004212.55</v>
      </c>
      <c r="AN71" s="17">
        <f t="shared" si="12"/>
        <v>2375531.5499999998</v>
      </c>
      <c r="AO71" s="18">
        <v>2680</v>
      </c>
      <c r="AP71" s="17">
        <v>1128981.76</v>
      </c>
      <c r="AQ71" s="18">
        <v>271</v>
      </c>
      <c r="AR71" s="17">
        <v>150487.73000000001</v>
      </c>
      <c r="AS71" s="18">
        <v>535</v>
      </c>
      <c r="AT71" s="17">
        <v>1096062.06</v>
      </c>
      <c r="AU71" s="18">
        <v>114</v>
      </c>
      <c r="AV71" s="17">
        <v>813838.78</v>
      </c>
      <c r="AW71" s="18">
        <v>13</v>
      </c>
      <c r="AX71" s="17">
        <v>184157.81</v>
      </c>
      <c r="AY71" s="18">
        <v>0</v>
      </c>
      <c r="AZ71" s="17">
        <v>0</v>
      </c>
      <c r="BA71" s="18">
        <v>0</v>
      </c>
      <c r="BB71" s="17">
        <v>0</v>
      </c>
      <c r="BC71" s="18">
        <v>435</v>
      </c>
      <c r="BD71" s="17">
        <v>630684.41</v>
      </c>
      <c r="BE71" s="17">
        <f t="shared" si="13"/>
        <v>4507220.1500000004</v>
      </c>
      <c r="BF71" s="17">
        <f t="shared" si="14"/>
        <v>2734499.91</v>
      </c>
      <c r="BG71" s="18">
        <v>2663</v>
      </c>
      <c r="BH71" s="17">
        <v>1410069.62</v>
      </c>
      <c r="BI71" s="18">
        <v>269</v>
      </c>
      <c r="BJ71" s="17">
        <v>133307.48000000001</v>
      </c>
      <c r="BK71" s="18">
        <v>534</v>
      </c>
      <c r="BL71" s="17">
        <v>1191122.81</v>
      </c>
      <c r="BM71" s="18">
        <v>110</v>
      </c>
      <c r="BN71" s="17">
        <v>990607.14</v>
      </c>
      <c r="BO71" s="18">
        <v>11</v>
      </c>
      <c r="BP71" s="17">
        <v>176174.55</v>
      </c>
      <c r="BQ71" s="18">
        <v>0</v>
      </c>
      <c r="BR71" s="17">
        <v>0</v>
      </c>
      <c r="BS71" s="18">
        <v>0</v>
      </c>
      <c r="BT71" s="17">
        <v>0</v>
      </c>
      <c r="BU71" s="18">
        <v>438</v>
      </c>
      <c r="BV71" s="17">
        <v>605938.55000000005</v>
      </c>
      <c r="BW71" s="17">
        <f t="shared" si="15"/>
        <v>4944164.3</v>
      </c>
      <c r="BX71" s="17">
        <f t="shared" si="16"/>
        <v>3120346.19</v>
      </c>
      <c r="BY71" s="18">
        <v>2935</v>
      </c>
      <c r="BZ71" s="17">
        <v>1831154.91</v>
      </c>
      <c r="CA71" s="18">
        <v>271</v>
      </c>
      <c r="CB71" s="17">
        <v>133307.51</v>
      </c>
      <c r="CC71" s="18">
        <v>533</v>
      </c>
      <c r="CD71" s="17">
        <v>1155883.77</v>
      </c>
      <c r="CE71" s="18">
        <v>143</v>
      </c>
      <c r="CF71" s="17">
        <v>1021425.8</v>
      </c>
      <c r="CG71" s="18">
        <v>11</v>
      </c>
      <c r="CH71" s="17">
        <v>207557.1</v>
      </c>
      <c r="CI71" s="18">
        <v>0</v>
      </c>
      <c r="CJ71" s="17">
        <v>0</v>
      </c>
      <c r="CK71" s="18">
        <v>0</v>
      </c>
      <c r="CL71" s="17">
        <v>0</v>
      </c>
      <c r="CM71" s="18">
        <v>432</v>
      </c>
      <c r="CN71" s="17">
        <v>594835.21</v>
      </c>
      <c r="CO71" s="36"/>
    </row>
    <row r="72" spans="1:93" x14ac:dyDescent="0.25">
      <c r="A72" s="26">
        <f t="shared" si="22"/>
        <v>56</v>
      </c>
      <c r="B72" s="28" t="s">
        <v>53</v>
      </c>
      <c r="C72" s="17">
        <f t="shared" si="5"/>
        <v>3269835.92</v>
      </c>
      <c r="D72" s="17">
        <f t="shared" si="6"/>
        <v>2144176.88</v>
      </c>
      <c r="E72" s="18">
        <f t="shared" si="21"/>
        <v>1006</v>
      </c>
      <c r="F72" s="17">
        <f t="shared" si="21"/>
        <v>693222.8</v>
      </c>
      <c r="G72" s="18">
        <f t="shared" si="21"/>
        <v>463</v>
      </c>
      <c r="H72" s="17">
        <f t="shared" si="21"/>
        <v>258326.55</v>
      </c>
      <c r="I72" s="18">
        <f t="shared" si="21"/>
        <v>512</v>
      </c>
      <c r="J72" s="17">
        <f t="shared" si="21"/>
        <v>1192627.53</v>
      </c>
      <c r="K72" s="18">
        <f t="shared" si="21"/>
        <v>25</v>
      </c>
      <c r="L72" s="17">
        <f t="shared" si="21"/>
        <v>199822.63</v>
      </c>
      <c r="M72" s="18">
        <f t="shared" si="21"/>
        <v>0</v>
      </c>
      <c r="N72" s="17">
        <f t="shared" si="21"/>
        <v>0</v>
      </c>
      <c r="O72" s="18">
        <f t="shared" si="21"/>
        <v>0</v>
      </c>
      <c r="P72" s="17">
        <f t="shared" si="21"/>
        <v>0</v>
      </c>
      <c r="Q72" s="18">
        <f t="shared" si="21"/>
        <v>0</v>
      </c>
      <c r="R72" s="17">
        <f t="shared" si="21"/>
        <v>0</v>
      </c>
      <c r="S72" s="18">
        <f t="shared" si="21"/>
        <v>235</v>
      </c>
      <c r="T72" s="17">
        <f t="shared" si="21"/>
        <v>925836.41</v>
      </c>
      <c r="U72" s="17">
        <f t="shared" si="8"/>
        <v>808167.19</v>
      </c>
      <c r="V72" s="17">
        <f t="shared" si="9"/>
        <v>511522.83</v>
      </c>
      <c r="W72" s="18">
        <v>191</v>
      </c>
      <c r="X72" s="17">
        <v>135186.19</v>
      </c>
      <c r="Y72" s="18">
        <v>115</v>
      </c>
      <c r="Z72" s="17">
        <v>64302.38</v>
      </c>
      <c r="AA72" s="18">
        <v>128</v>
      </c>
      <c r="AB72" s="17">
        <v>312034.26</v>
      </c>
      <c r="AC72" s="18">
        <v>6</v>
      </c>
      <c r="AD72" s="17">
        <v>51835.56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59</v>
      </c>
      <c r="AL72" s="17">
        <v>244808.8</v>
      </c>
      <c r="AM72" s="17">
        <f t="shared" si="11"/>
        <v>900461.13</v>
      </c>
      <c r="AN72" s="17">
        <f t="shared" si="12"/>
        <v>562422.64</v>
      </c>
      <c r="AO72" s="18">
        <v>331</v>
      </c>
      <c r="AP72" s="17">
        <v>200609.04</v>
      </c>
      <c r="AQ72" s="18">
        <v>115</v>
      </c>
      <c r="AR72" s="17">
        <v>64302.38</v>
      </c>
      <c r="AS72" s="18">
        <v>128</v>
      </c>
      <c r="AT72" s="17">
        <v>297511.21999999997</v>
      </c>
      <c r="AU72" s="18">
        <v>7</v>
      </c>
      <c r="AV72" s="17">
        <v>60299.53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59</v>
      </c>
      <c r="BD72" s="17">
        <v>277738.96000000002</v>
      </c>
      <c r="BE72" s="17">
        <f t="shared" si="13"/>
        <v>810510.05</v>
      </c>
      <c r="BF72" s="17">
        <f t="shared" si="14"/>
        <v>563403.97</v>
      </c>
      <c r="BG72" s="18">
        <v>288</v>
      </c>
      <c r="BH72" s="17">
        <v>207348.05</v>
      </c>
      <c r="BI72" s="18">
        <v>116</v>
      </c>
      <c r="BJ72" s="17">
        <v>64860.89</v>
      </c>
      <c r="BK72" s="18">
        <v>128</v>
      </c>
      <c r="BL72" s="17">
        <v>291195.03000000003</v>
      </c>
      <c r="BM72" s="18">
        <v>6</v>
      </c>
      <c r="BN72" s="17">
        <v>43738.3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59</v>
      </c>
      <c r="BV72" s="17">
        <v>203367.78</v>
      </c>
      <c r="BW72" s="17">
        <f t="shared" si="15"/>
        <v>750697.55</v>
      </c>
      <c r="BX72" s="17">
        <f t="shared" si="16"/>
        <v>506827.44</v>
      </c>
      <c r="BY72" s="18">
        <v>196</v>
      </c>
      <c r="BZ72" s="17">
        <v>150079.51999999999</v>
      </c>
      <c r="CA72" s="18">
        <v>117</v>
      </c>
      <c r="CB72" s="17">
        <v>64860.9</v>
      </c>
      <c r="CC72" s="18">
        <v>128</v>
      </c>
      <c r="CD72" s="17">
        <v>291887.02</v>
      </c>
      <c r="CE72" s="18">
        <v>6</v>
      </c>
      <c r="CF72" s="17">
        <v>43949.24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58</v>
      </c>
      <c r="CN72" s="17">
        <v>199920.87</v>
      </c>
      <c r="CO72" s="36"/>
    </row>
    <row r="73" spans="1:93" x14ac:dyDescent="0.25">
      <c r="A73" s="26">
        <f t="shared" si="22"/>
        <v>57</v>
      </c>
      <c r="B73" s="28" t="s">
        <v>54</v>
      </c>
      <c r="C73" s="17">
        <f t="shared" si="5"/>
        <v>9118746.2599999998</v>
      </c>
      <c r="D73" s="17">
        <f t="shared" si="6"/>
        <v>6339092.1100000003</v>
      </c>
      <c r="E73" s="18">
        <f t="shared" si="21"/>
        <v>6435</v>
      </c>
      <c r="F73" s="17">
        <f t="shared" si="21"/>
        <v>3626090.88</v>
      </c>
      <c r="G73" s="18">
        <f t="shared" si="21"/>
        <v>279</v>
      </c>
      <c r="H73" s="17">
        <f t="shared" si="21"/>
        <v>117921.45</v>
      </c>
      <c r="I73" s="18">
        <f t="shared" si="21"/>
        <v>1505</v>
      </c>
      <c r="J73" s="17">
        <f t="shared" si="21"/>
        <v>2595079.7799999998</v>
      </c>
      <c r="K73" s="18">
        <f t="shared" si="21"/>
        <v>296</v>
      </c>
      <c r="L73" s="17">
        <f t="shared" si="21"/>
        <v>2779654.15</v>
      </c>
      <c r="M73" s="18">
        <f t="shared" si="21"/>
        <v>0</v>
      </c>
      <c r="N73" s="17">
        <f t="shared" si="21"/>
        <v>0</v>
      </c>
      <c r="O73" s="18">
        <f t="shared" si="21"/>
        <v>0</v>
      </c>
      <c r="P73" s="17">
        <f t="shared" si="21"/>
        <v>0</v>
      </c>
      <c r="Q73" s="18">
        <f t="shared" si="21"/>
        <v>0</v>
      </c>
      <c r="R73" s="17">
        <f t="shared" si="21"/>
        <v>0</v>
      </c>
      <c r="S73" s="18">
        <f t="shared" si="21"/>
        <v>0</v>
      </c>
      <c r="T73" s="17">
        <f t="shared" ref="F73:T89" si="23">AL73+BD73+BV73+CN73</f>
        <v>0</v>
      </c>
      <c r="U73" s="17">
        <f t="shared" si="8"/>
        <v>2126963.71</v>
      </c>
      <c r="V73" s="17">
        <f t="shared" si="9"/>
        <v>1592320.82</v>
      </c>
      <c r="W73" s="18">
        <v>1681</v>
      </c>
      <c r="X73" s="17">
        <v>785892.32</v>
      </c>
      <c r="Y73" s="18">
        <v>72</v>
      </c>
      <c r="Z73" s="17">
        <v>30684.9</v>
      </c>
      <c r="AA73" s="18">
        <v>392</v>
      </c>
      <c r="AB73" s="17">
        <v>775743.6</v>
      </c>
      <c r="AC73" s="18">
        <v>73</v>
      </c>
      <c r="AD73" s="17">
        <v>534642.89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11"/>
        <v>1909642.78</v>
      </c>
      <c r="AN73" s="17">
        <f t="shared" si="12"/>
        <v>1299732.48</v>
      </c>
      <c r="AO73" s="18">
        <v>1310</v>
      </c>
      <c r="AP73" s="17">
        <v>655281.98</v>
      </c>
      <c r="AQ73" s="18">
        <v>52</v>
      </c>
      <c r="AR73" s="17">
        <v>22071.7</v>
      </c>
      <c r="AS73" s="18">
        <v>371</v>
      </c>
      <c r="AT73" s="17">
        <v>622378.80000000005</v>
      </c>
      <c r="AU73" s="18">
        <v>49</v>
      </c>
      <c r="AV73" s="17">
        <v>609910.30000000005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13"/>
        <v>2283565.73</v>
      </c>
      <c r="BF73" s="17">
        <f t="shared" si="14"/>
        <v>1755148.65</v>
      </c>
      <c r="BG73" s="18">
        <v>1555</v>
      </c>
      <c r="BH73" s="17">
        <v>1046442.52</v>
      </c>
      <c r="BI73" s="18">
        <v>37</v>
      </c>
      <c r="BJ73" s="17">
        <v>15438.5</v>
      </c>
      <c r="BK73" s="18">
        <v>355</v>
      </c>
      <c r="BL73" s="17">
        <v>693267.63</v>
      </c>
      <c r="BM73" s="18">
        <v>57</v>
      </c>
      <c r="BN73" s="17">
        <v>528417.07999999996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15"/>
        <v>2798574.04</v>
      </c>
      <c r="BX73" s="17">
        <f t="shared" si="16"/>
        <v>1691890.16</v>
      </c>
      <c r="BY73" s="18">
        <v>1889</v>
      </c>
      <c r="BZ73" s="17">
        <v>1138474.06</v>
      </c>
      <c r="CA73" s="18">
        <v>118</v>
      </c>
      <c r="CB73" s="17">
        <v>49726.35</v>
      </c>
      <c r="CC73" s="18">
        <v>387</v>
      </c>
      <c r="CD73" s="17">
        <v>503689.75</v>
      </c>
      <c r="CE73" s="18">
        <v>117</v>
      </c>
      <c r="CF73" s="17">
        <v>1106683.8799999999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6"/>
    </row>
    <row r="74" spans="1:93" x14ac:dyDescent="0.25">
      <c r="A74" s="26">
        <f t="shared" si="22"/>
        <v>58</v>
      </c>
      <c r="B74" s="28" t="s">
        <v>138</v>
      </c>
      <c r="C74" s="17">
        <f t="shared" si="5"/>
        <v>317736.75</v>
      </c>
      <c r="D74" s="17">
        <f t="shared" si="6"/>
        <v>317736.75</v>
      </c>
      <c r="E74" s="18">
        <f t="shared" ref="E74:T104" si="24">W74+AO74+BG74+BY74</f>
        <v>110</v>
      </c>
      <c r="F74" s="17">
        <f t="shared" si="23"/>
        <v>35059.32</v>
      </c>
      <c r="G74" s="18">
        <f t="shared" si="23"/>
        <v>42</v>
      </c>
      <c r="H74" s="17">
        <f t="shared" si="23"/>
        <v>26719.16</v>
      </c>
      <c r="I74" s="18">
        <f t="shared" si="23"/>
        <v>286</v>
      </c>
      <c r="J74" s="17">
        <f t="shared" si="23"/>
        <v>255958.27</v>
      </c>
      <c r="K74" s="18">
        <f t="shared" si="23"/>
        <v>0</v>
      </c>
      <c r="L74" s="17">
        <f t="shared" si="23"/>
        <v>0</v>
      </c>
      <c r="M74" s="18">
        <f t="shared" si="23"/>
        <v>0</v>
      </c>
      <c r="N74" s="17">
        <f t="shared" si="23"/>
        <v>0</v>
      </c>
      <c r="O74" s="18">
        <f t="shared" si="23"/>
        <v>0</v>
      </c>
      <c r="P74" s="17">
        <f t="shared" si="23"/>
        <v>0</v>
      </c>
      <c r="Q74" s="18">
        <f t="shared" si="23"/>
        <v>0</v>
      </c>
      <c r="R74" s="17">
        <f t="shared" si="23"/>
        <v>0</v>
      </c>
      <c r="S74" s="18">
        <f t="shared" si="23"/>
        <v>0</v>
      </c>
      <c r="T74" s="17">
        <f t="shared" si="23"/>
        <v>0</v>
      </c>
      <c r="U74" s="17">
        <f t="shared" si="8"/>
        <v>168310.88</v>
      </c>
      <c r="V74" s="17">
        <f t="shared" si="9"/>
        <v>168310.88</v>
      </c>
      <c r="W74" s="18">
        <v>35</v>
      </c>
      <c r="X74" s="17">
        <v>25347.78</v>
      </c>
      <c r="Y74" s="18">
        <v>12</v>
      </c>
      <c r="Z74" s="17">
        <v>7846.06</v>
      </c>
      <c r="AA74" s="18">
        <v>72</v>
      </c>
      <c r="AB74" s="17">
        <v>135117.04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11"/>
        <v>25461.05</v>
      </c>
      <c r="AN74" s="17">
        <f t="shared" si="12"/>
        <v>25461.05</v>
      </c>
      <c r="AO74" s="18">
        <v>15</v>
      </c>
      <c r="AP74" s="17">
        <v>1942.3</v>
      </c>
      <c r="AQ74" s="18">
        <v>6</v>
      </c>
      <c r="AR74" s="17">
        <v>3774.62</v>
      </c>
      <c r="AS74" s="18">
        <v>30</v>
      </c>
      <c r="AT74" s="17">
        <v>19744.13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13"/>
        <v>51982.41</v>
      </c>
      <c r="BF74" s="17">
        <f t="shared" si="14"/>
        <v>51982.41</v>
      </c>
      <c r="BG74" s="18">
        <v>30</v>
      </c>
      <c r="BH74" s="17">
        <v>3884.62</v>
      </c>
      <c r="BI74" s="18">
        <v>12</v>
      </c>
      <c r="BJ74" s="17">
        <v>7549.24</v>
      </c>
      <c r="BK74" s="18">
        <v>92</v>
      </c>
      <c r="BL74" s="17">
        <v>40548.550000000003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15"/>
        <v>71982.41</v>
      </c>
      <c r="BX74" s="17">
        <f t="shared" si="16"/>
        <v>71982.41</v>
      </c>
      <c r="BY74" s="18">
        <v>30</v>
      </c>
      <c r="BZ74" s="17">
        <v>3884.62</v>
      </c>
      <c r="CA74" s="18">
        <v>12</v>
      </c>
      <c r="CB74" s="17">
        <v>7549.24</v>
      </c>
      <c r="CC74" s="18">
        <v>92</v>
      </c>
      <c r="CD74" s="17">
        <v>60548.55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6"/>
    </row>
    <row r="75" spans="1:93" x14ac:dyDescent="0.25">
      <c r="A75" s="26">
        <f t="shared" si="22"/>
        <v>59</v>
      </c>
      <c r="B75" s="28" t="s">
        <v>139</v>
      </c>
      <c r="C75" s="17">
        <f t="shared" ref="C75:C138" si="25">D75+L75+N75+T75</f>
        <v>1154050.94</v>
      </c>
      <c r="D75" s="17">
        <f t="shared" ref="D75:D138" si="26">F75+H75+J75</f>
        <v>1154050.94</v>
      </c>
      <c r="E75" s="18">
        <f t="shared" si="24"/>
        <v>969</v>
      </c>
      <c r="F75" s="17">
        <f t="shared" si="23"/>
        <v>369223.95</v>
      </c>
      <c r="G75" s="18">
        <f t="shared" si="23"/>
        <v>0</v>
      </c>
      <c r="H75" s="17">
        <f t="shared" si="23"/>
        <v>0</v>
      </c>
      <c r="I75" s="18">
        <f t="shared" si="23"/>
        <v>861</v>
      </c>
      <c r="J75" s="17">
        <f t="shared" si="23"/>
        <v>784826.99</v>
      </c>
      <c r="K75" s="18">
        <f t="shared" si="23"/>
        <v>0</v>
      </c>
      <c r="L75" s="17">
        <f t="shared" si="23"/>
        <v>0</v>
      </c>
      <c r="M75" s="18">
        <f t="shared" si="23"/>
        <v>0</v>
      </c>
      <c r="N75" s="17">
        <f t="shared" si="23"/>
        <v>0</v>
      </c>
      <c r="O75" s="18">
        <f t="shared" si="23"/>
        <v>0</v>
      </c>
      <c r="P75" s="17">
        <f t="shared" si="23"/>
        <v>0</v>
      </c>
      <c r="Q75" s="18">
        <f t="shared" si="23"/>
        <v>0</v>
      </c>
      <c r="R75" s="17">
        <f t="shared" si="23"/>
        <v>0</v>
      </c>
      <c r="S75" s="18">
        <f t="shared" si="23"/>
        <v>0</v>
      </c>
      <c r="T75" s="17">
        <f t="shared" si="23"/>
        <v>0</v>
      </c>
      <c r="U75" s="17">
        <f t="shared" ref="U75:U138" si="27">V75+AD75+AF75+AL75</f>
        <v>439682</v>
      </c>
      <c r="V75" s="17">
        <f t="shared" ref="V75:V138" si="28">X75+Z75+AB75</f>
        <v>439682</v>
      </c>
      <c r="W75" s="18">
        <v>349</v>
      </c>
      <c r="X75" s="17">
        <v>74515</v>
      </c>
      <c r="Y75" s="18">
        <v>0</v>
      </c>
      <c r="Z75" s="17">
        <v>0</v>
      </c>
      <c r="AA75" s="18">
        <v>253</v>
      </c>
      <c r="AB75" s="17">
        <v>365167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11"/>
        <v>576166.81000000006</v>
      </c>
      <c r="AN75" s="17">
        <f t="shared" si="12"/>
        <v>576166.81000000006</v>
      </c>
      <c r="AO75" s="18">
        <v>330</v>
      </c>
      <c r="AP75" s="17">
        <v>188031.76</v>
      </c>
      <c r="AQ75" s="18">
        <v>0</v>
      </c>
      <c r="AR75" s="17">
        <v>0</v>
      </c>
      <c r="AS75" s="18">
        <v>559</v>
      </c>
      <c r="AT75" s="17">
        <v>388135.05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13"/>
        <v>138202.13</v>
      </c>
      <c r="BF75" s="17">
        <f t="shared" si="14"/>
        <v>138202.13</v>
      </c>
      <c r="BG75" s="18">
        <v>290</v>
      </c>
      <c r="BH75" s="17">
        <v>106677.19</v>
      </c>
      <c r="BI75" s="18">
        <v>0</v>
      </c>
      <c r="BJ75" s="17">
        <v>0</v>
      </c>
      <c r="BK75" s="18">
        <v>49</v>
      </c>
      <c r="BL75" s="17">
        <v>31524.94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15"/>
        <v>0</v>
      </c>
      <c r="BX75" s="17">
        <f t="shared" si="16"/>
        <v>0</v>
      </c>
      <c r="BY75" s="18">
        <v>0</v>
      </c>
      <c r="BZ75" s="17">
        <v>0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6"/>
    </row>
    <row r="76" spans="1:93" x14ac:dyDescent="0.25">
      <c r="A76" s="26"/>
      <c r="B76" s="50" t="s">
        <v>55</v>
      </c>
      <c r="C76" s="17">
        <f t="shared" si="25"/>
        <v>0</v>
      </c>
      <c r="D76" s="17">
        <f t="shared" si="26"/>
        <v>0</v>
      </c>
      <c r="E76" s="18">
        <f t="shared" si="24"/>
        <v>0</v>
      </c>
      <c r="F76" s="17">
        <f t="shared" si="23"/>
        <v>0</v>
      </c>
      <c r="G76" s="18">
        <f t="shared" si="23"/>
        <v>0</v>
      </c>
      <c r="H76" s="17">
        <f t="shared" si="23"/>
        <v>0</v>
      </c>
      <c r="I76" s="18">
        <f t="shared" si="23"/>
        <v>0</v>
      </c>
      <c r="J76" s="17">
        <f t="shared" si="23"/>
        <v>0</v>
      </c>
      <c r="K76" s="18">
        <f t="shared" si="23"/>
        <v>0</v>
      </c>
      <c r="L76" s="17">
        <f t="shared" si="23"/>
        <v>0</v>
      </c>
      <c r="M76" s="18">
        <f t="shared" si="23"/>
        <v>0</v>
      </c>
      <c r="N76" s="17">
        <f t="shared" si="23"/>
        <v>0</v>
      </c>
      <c r="O76" s="18">
        <f t="shared" si="23"/>
        <v>0</v>
      </c>
      <c r="P76" s="17">
        <f t="shared" si="23"/>
        <v>0</v>
      </c>
      <c r="Q76" s="18">
        <f t="shared" si="23"/>
        <v>0</v>
      </c>
      <c r="R76" s="17">
        <f t="shared" si="23"/>
        <v>0</v>
      </c>
      <c r="S76" s="18">
        <f t="shared" si="23"/>
        <v>0</v>
      </c>
      <c r="T76" s="17">
        <f t="shared" si="23"/>
        <v>0</v>
      </c>
      <c r="U76" s="17">
        <f t="shared" si="27"/>
        <v>0</v>
      </c>
      <c r="V76" s="17">
        <f t="shared" si="28"/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29">AN76+AV76+AX76+BD76</f>
        <v>0</v>
      </c>
      <c r="AN76" s="17">
        <f t="shared" ref="AN76:AN139" si="30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31">BF76+BN76+BP76+BV76</f>
        <v>0</v>
      </c>
      <c r="BF76" s="17">
        <f t="shared" ref="BF76:BF139" si="32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33">BX76+CF76+CH76+CN76</f>
        <v>0</v>
      </c>
      <c r="BX76" s="17">
        <f t="shared" ref="BX76:BX139" si="34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6"/>
    </row>
    <row r="77" spans="1:93" ht="30" x14ac:dyDescent="0.25">
      <c r="A77" s="26">
        <f>1+A75</f>
        <v>60</v>
      </c>
      <c r="B77" s="28" t="s">
        <v>56</v>
      </c>
      <c r="C77" s="17">
        <f t="shared" si="25"/>
        <v>5373220.79</v>
      </c>
      <c r="D77" s="17">
        <f t="shared" si="26"/>
        <v>2959055.13</v>
      </c>
      <c r="E77" s="18">
        <f t="shared" si="24"/>
        <v>2236</v>
      </c>
      <c r="F77" s="17">
        <f t="shared" si="23"/>
        <v>1267367.82</v>
      </c>
      <c r="G77" s="18">
        <f t="shared" si="23"/>
        <v>260</v>
      </c>
      <c r="H77" s="17">
        <f t="shared" si="23"/>
        <v>122779.55</v>
      </c>
      <c r="I77" s="18">
        <f t="shared" si="23"/>
        <v>816</v>
      </c>
      <c r="J77" s="17">
        <f t="shared" si="23"/>
        <v>1568907.76</v>
      </c>
      <c r="K77" s="18">
        <f t="shared" si="23"/>
        <v>28</v>
      </c>
      <c r="L77" s="17">
        <f t="shared" si="23"/>
        <v>274853.95</v>
      </c>
      <c r="M77" s="18">
        <f t="shared" si="23"/>
        <v>84</v>
      </c>
      <c r="N77" s="17">
        <f t="shared" si="23"/>
        <v>1258286.94</v>
      </c>
      <c r="O77" s="18">
        <f t="shared" si="23"/>
        <v>0</v>
      </c>
      <c r="P77" s="17">
        <f t="shared" si="23"/>
        <v>0</v>
      </c>
      <c r="Q77" s="18">
        <f t="shared" si="23"/>
        <v>0</v>
      </c>
      <c r="R77" s="17">
        <f t="shared" si="23"/>
        <v>0</v>
      </c>
      <c r="S77" s="18">
        <f t="shared" si="23"/>
        <v>411</v>
      </c>
      <c r="T77" s="17">
        <f t="shared" si="23"/>
        <v>881024.77</v>
      </c>
      <c r="U77" s="17">
        <f t="shared" si="27"/>
        <v>1546264.8</v>
      </c>
      <c r="V77" s="17">
        <f t="shared" si="28"/>
        <v>782373.66</v>
      </c>
      <c r="W77" s="18">
        <v>434</v>
      </c>
      <c r="X77" s="17">
        <v>359870.63</v>
      </c>
      <c r="Y77" s="18">
        <v>46</v>
      </c>
      <c r="Z77" s="17">
        <v>21551.33</v>
      </c>
      <c r="AA77" s="18">
        <v>150</v>
      </c>
      <c r="AB77" s="17">
        <v>400951.7</v>
      </c>
      <c r="AC77" s="18">
        <v>10</v>
      </c>
      <c r="AD77" s="17">
        <v>101526.28</v>
      </c>
      <c r="AE77" s="18">
        <v>25</v>
      </c>
      <c r="AF77" s="17">
        <v>374155.42</v>
      </c>
      <c r="AG77" s="18">
        <v>0</v>
      </c>
      <c r="AH77" s="17">
        <v>0</v>
      </c>
      <c r="AI77" s="18">
        <v>0</v>
      </c>
      <c r="AJ77" s="17">
        <v>0</v>
      </c>
      <c r="AK77" s="18">
        <v>135</v>
      </c>
      <c r="AL77" s="17">
        <v>288209.44</v>
      </c>
      <c r="AM77" s="17">
        <f t="shared" si="29"/>
        <v>1372721.17</v>
      </c>
      <c r="AN77" s="17">
        <f t="shared" si="30"/>
        <v>762485.11</v>
      </c>
      <c r="AO77" s="18">
        <v>620</v>
      </c>
      <c r="AP77" s="17">
        <v>331484.87</v>
      </c>
      <c r="AQ77" s="18">
        <v>78</v>
      </c>
      <c r="AR77" s="17">
        <v>34024.85</v>
      </c>
      <c r="AS77" s="18">
        <v>221</v>
      </c>
      <c r="AT77" s="17">
        <v>396975.39</v>
      </c>
      <c r="AU77" s="18">
        <v>5</v>
      </c>
      <c r="AV77" s="17">
        <v>55868.5</v>
      </c>
      <c r="AW77" s="18">
        <v>21</v>
      </c>
      <c r="AX77" s="17">
        <v>333811.21000000002</v>
      </c>
      <c r="AY77" s="18">
        <v>0</v>
      </c>
      <c r="AZ77" s="17">
        <v>0</v>
      </c>
      <c r="BA77" s="18">
        <v>0</v>
      </c>
      <c r="BB77" s="17">
        <v>0</v>
      </c>
      <c r="BC77" s="18">
        <v>103</v>
      </c>
      <c r="BD77" s="17">
        <v>220556.35</v>
      </c>
      <c r="BE77" s="17">
        <f t="shared" si="31"/>
        <v>1300530.75</v>
      </c>
      <c r="BF77" s="17">
        <f t="shared" si="32"/>
        <v>719980.27</v>
      </c>
      <c r="BG77" s="18">
        <v>584</v>
      </c>
      <c r="BH77" s="17">
        <v>290217.03000000003</v>
      </c>
      <c r="BI77" s="18">
        <v>67</v>
      </c>
      <c r="BJ77" s="17">
        <v>36452.89</v>
      </c>
      <c r="BK77" s="18">
        <v>222</v>
      </c>
      <c r="BL77" s="17">
        <v>393310.35</v>
      </c>
      <c r="BM77" s="18">
        <v>5</v>
      </c>
      <c r="BN77" s="17">
        <v>56309.5</v>
      </c>
      <c r="BO77" s="18">
        <v>21</v>
      </c>
      <c r="BP77" s="17">
        <v>304850.89</v>
      </c>
      <c r="BQ77" s="18">
        <v>0</v>
      </c>
      <c r="BR77" s="17">
        <v>0</v>
      </c>
      <c r="BS77" s="18">
        <v>0</v>
      </c>
      <c r="BT77" s="17">
        <v>0</v>
      </c>
      <c r="BU77" s="18">
        <v>103</v>
      </c>
      <c r="BV77" s="17">
        <v>219390.09</v>
      </c>
      <c r="BW77" s="17">
        <f t="shared" si="33"/>
        <v>1153704.07</v>
      </c>
      <c r="BX77" s="17">
        <f t="shared" si="34"/>
        <v>694216.09</v>
      </c>
      <c r="BY77" s="18">
        <v>598</v>
      </c>
      <c r="BZ77" s="17">
        <v>285795.28999999998</v>
      </c>
      <c r="CA77" s="18">
        <v>69</v>
      </c>
      <c r="CB77" s="17">
        <v>30750.48</v>
      </c>
      <c r="CC77" s="18">
        <v>223</v>
      </c>
      <c r="CD77" s="17">
        <v>377670.32</v>
      </c>
      <c r="CE77" s="18">
        <v>8</v>
      </c>
      <c r="CF77" s="17">
        <v>61149.67</v>
      </c>
      <c r="CG77" s="18">
        <v>17</v>
      </c>
      <c r="CH77" s="17">
        <v>245469.42</v>
      </c>
      <c r="CI77" s="18">
        <v>0</v>
      </c>
      <c r="CJ77" s="17">
        <v>0</v>
      </c>
      <c r="CK77" s="18">
        <v>0</v>
      </c>
      <c r="CL77" s="17">
        <v>0</v>
      </c>
      <c r="CM77" s="18">
        <v>70</v>
      </c>
      <c r="CN77" s="17">
        <v>152868.89000000001</v>
      </c>
      <c r="CO77" s="36"/>
    </row>
    <row r="78" spans="1:93" x14ac:dyDescent="0.25">
      <c r="A78" s="26"/>
      <c r="B78" s="50" t="s">
        <v>57</v>
      </c>
      <c r="C78" s="17">
        <f t="shared" si="25"/>
        <v>0</v>
      </c>
      <c r="D78" s="17">
        <f t="shared" si="26"/>
        <v>0</v>
      </c>
      <c r="E78" s="18">
        <f t="shared" si="24"/>
        <v>0</v>
      </c>
      <c r="F78" s="17">
        <f t="shared" si="23"/>
        <v>0</v>
      </c>
      <c r="G78" s="18">
        <f t="shared" si="23"/>
        <v>0</v>
      </c>
      <c r="H78" s="17">
        <f t="shared" si="23"/>
        <v>0</v>
      </c>
      <c r="I78" s="18">
        <f t="shared" si="23"/>
        <v>0</v>
      </c>
      <c r="J78" s="17">
        <f t="shared" si="23"/>
        <v>0</v>
      </c>
      <c r="K78" s="18">
        <f t="shared" si="23"/>
        <v>0</v>
      </c>
      <c r="L78" s="17">
        <f t="shared" si="23"/>
        <v>0</v>
      </c>
      <c r="M78" s="18">
        <f t="shared" si="23"/>
        <v>0</v>
      </c>
      <c r="N78" s="17">
        <f t="shared" si="23"/>
        <v>0</v>
      </c>
      <c r="O78" s="18">
        <f t="shared" si="23"/>
        <v>0</v>
      </c>
      <c r="P78" s="17">
        <f t="shared" si="23"/>
        <v>0</v>
      </c>
      <c r="Q78" s="18">
        <f t="shared" si="23"/>
        <v>0</v>
      </c>
      <c r="R78" s="17">
        <f t="shared" si="23"/>
        <v>0</v>
      </c>
      <c r="S78" s="18">
        <f t="shared" si="23"/>
        <v>0</v>
      </c>
      <c r="T78" s="17">
        <f t="shared" si="23"/>
        <v>0</v>
      </c>
      <c r="U78" s="17">
        <f t="shared" si="27"/>
        <v>0</v>
      </c>
      <c r="V78" s="17">
        <f t="shared" si="28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29"/>
        <v>0</v>
      </c>
      <c r="AN78" s="17">
        <f t="shared" si="30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31"/>
        <v>0</v>
      </c>
      <c r="BF78" s="17">
        <f t="shared" si="32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33"/>
        <v>0</v>
      </c>
      <c r="BX78" s="17">
        <f t="shared" si="34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6"/>
    </row>
    <row r="79" spans="1:93" x14ac:dyDescent="0.25">
      <c r="A79" s="26">
        <f>1+A77</f>
        <v>61</v>
      </c>
      <c r="B79" s="28" t="s">
        <v>58</v>
      </c>
      <c r="C79" s="17">
        <f t="shared" si="25"/>
        <v>1305205.79</v>
      </c>
      <c r="D79" s="17">
        <f t="shared" si="26"/>
        <v>310178.98</v>
      </c>
      <c r="E79" s="18">
        <f t="shared" si="24"/>
        <v>230</v>
      </c>
      <c r="F79" s="17">
        <f t="shared" si="23"/>
        <v>117830.92</v>
      </c>
      <c r="G79" s="18">
        <f t="shared" si="23"/>
        <v>28</v>
      </c>
      <c r="H79" s="17">
        <f t="shared" si="23"/>
        <v>8000</v>
      </c>
      <c r="I79" s="18">
        <f t="shared" si="23"/>
        <v>250</v>
      </c>
      <c r="J79" s="17">
        <f t="shared" si="23"/>
        <v>184348.06</v>
      </c>
      <c r="K79" s="18">
        <f t="shared" si="23"/>
        <v>9</v>
      </c>
      <c r="L79" s="17">
        <f t="shared" si="23"/>
        <v>138531.9</v>
      </c>
      <c r="M79" s="18">
        <f t="shared" si="23"/>
        <v>33</v>
      </c>
      <c r="N79" s="17">
        <f t="shared" si="23"/>
        <v>693799.78</v>
      </c>
      <c r="O79" s="18">
        <f t="shared" si="23"/>
        <v>0</v>
      </c>
      <c r="P79" s="17">
        <f t="shared" si="23"/>
        <v>0</v>
      </c>
      <c r="Q79" s="18">
        <f t="shared" si="23"/>
        <v>0</v>
      </c>
      <c r="R79" s="17">
        <f t="shared" si="23"/>
        <v>0</v>
      </c>
      <c r="S79" s="18">
        <f t="shared" si="23"/>
        <v>48</v>
      </c>
      <c r="T79" s="17">
        <f t="shared" si="23"/>
        <v>162695.13</v>
      </c>
      <c r="U79" s="17">
        <f t="shared" si="27"/>
        <v>271662.77</v>
      </c>
      <c r="V79" s="17">
        <f t="shared" si="28"/>
        <v>74648.77</v>
      </c>
      <c r="W79" s="18">
        <v>50</v>
      </c>
      <c r="X79" s="17">
        <v>25615.42</v>
      </c>
      <c r="Y79" s="18">
        <v>6</v>
      </c>
      <c r="Z79" s="17">
        <v>1700</v>
      </c>
      <c r="AA79" s="18">
        <v>60</v>
      </c>
      <c r="AB79" s="17">
        <v>47333.35</v>
      </c>
      <c r="AC79" s="18">
        <v>1</v>
      </c>
      <c r="AD79" s="17">
        <v>12772.28</v>
      </c>
      <c r="AE79" s="18">
        <v>7</v>
      </c>
      <c r="AF79" s="17">
        <v>148700</v>
      </c>
      <c r="AG79" s="18">
        <v>0</v>
      </c>
      <c r="AH79" s="17">
        <v>0</v>
      </c>
      <c r="AI79" s="18">
        <v>0</v>
      </c>
      <c r="AJ79" s="17">
        <v>0</v>
      </c>
      <c r="AK79" s="18">
        <v>12</v>
      </c>
      <c r="AL79" s="17">
        <v>35541.72</v>
      </c>
      <c r="AM79" s="17">
        <f t="shared" si="29"/>
        <v>332699.15999999997</v>
      </c>
      <c r="AN79" s="17">
        <f t="shared" si="30"/>
        <v>79771.850000000006</v>
      </c>
      <c r="AO79" s="18">
        <v>60</v>
      </c>
      <c r="AP79" s="17">
        <v>30738.5</v>
      </c>
      <c r="AQ79" s="18">
        <v>6</v>
      </c>
      <c r="AR79" s="17">
        <v>1700</v>
      </c>
      <c r="AS79" s="18">
        <v>60</v>
      </c>
      <c r="AT79" s="17">
        <v>47333.35</v>
      </c>
      <c r="AU79" s="18">
        <v>2</v>
      </c>
      <c r="AV79" s="17">
        <v>30500</v>
      </c>
      <c r="AW79" s="18">
        <v>9</v>
      </c>
      <c r="AX79" s="17">
        <v>181700</v>
      </c>
      <c r="AY79" s="18">
        <v>0</v>
      </c>
      <c r="AZ79" s="17">
        <v>0</v>
      </c>
      <c r="BA79" s="18">
        <v>0</v>
      </c>
      <c r="BB79" s="17">
        <v>0</v>
      </c>
      <c r="BC79" s="18">
        <v>12</v>
      </c>
      <c r="BD79" s="17">
        <v>40727.31</v>
      </c>
      <c r="BE79" s="17">
        <f t="shared" si="31"/>
        <v>345722.03</v>
      </c>
      <c r="BF79" s="17">
        <f t="shared" si="32"/>
        <v>74786.5</v>
      </c>
      <c r="BG79" s="18">
        <v>60</v>
      </c>
      <c r="BH79" s="17">
        <v>30738.5</v>
      </c>
      <c r="BI79" s="18">
        <v>6</v>
      </c>
      <c r="BJ79" s="17">
        <v>1700</v>
      </c>
      <c r="BK79" s="18">
        <v>50</v>
      </c>
      <c r="BL79" s="17">
        <v>42348</v>
      </c>
      <c r="BM79" s="18">
        <v>3</v>
      </c>
      <c r="BN79" s="17">
        <v>46022.48</v>
      </c>
      <c r="BO79" s="18">
        <v>8</v>
      </c>
      <c r="BP79" s="17">
        <v>181700</v>
      </c>
      <c r="BQ79" s="18">
        <v>0</v>
      </c>
      <c r="BR79" s="17">
        <v>0</v>
      </c>
      <c r="BS79" s="18">
        <v>0</v>
      </c>
      <c r="BT79" s="17">
        <v>0</v>
      </c>
      <c r="BU79" s="18">
        <v>12</v>
      </c>
      <c r="BV79" s="17">
        <v>43213.05</v>
      </c>
      <c r="BW79" s="17">
        <f t="shared" si="33"/>
        <v>355121.83</v>
      </c>
      <c r="BX79" s="17">
        <f t="shared" si="34"/>
        <v>80971.86</v>
      </c>
      <c r="BY79" s="18">
        <v>60</v>
      </c>
      <c r="BZ79" s="17">
        <v>30738.5</v>
      </c>
      <c r="CA79" s="18">
        <v>10</v>
      </c>
      <c r="CB79" s="17">
        <v>2900</v>
      </c>
      <c r="CC79" s="18">
        <v>80</v>
      </c>
      <c r="CD79" s="17">
        <v>47333.36</v>
      </c>
      <c r="CE79" s="18">
        <v>3</v>
      </c>
      <c r="CF79" s="17">
        <v>49237.14</v>
      </c>
      <c r="CG79" s="18">
        <v>9</v>
      </c>
      <c r="CH79" s="17">
        <v>181699.78</v>
      </c>
      <c r="CI79" s="18">
        <v>0</v>
      </c>
      <c r="CJ79" s="17">
        <v>0</v>
      </c>
      <c r="CK79" s="18">
        <v>0</v>
      </c>
      <c r="CL79" s="17">
        <v>0</v>
      </c>
      <c r="CM79" s="18">
        <v>12</v>
      </c>
      <c r="CN79" s="17">
        <v>43213.05</v>
      </c>
      <c r="CO79" s="36"/>
    </row>
    <row r="80" spans="1:93" x14ac:dyDescent="0.25">
      <c r="A80" s="26">
        <f>1+A79</f>
        <v>62</v>
      </c>
      <c r="B80" s="28" t="s">
        <v>140</v>
      </c>
      <c r="C80" s="17">
        <f t="shared" si="25"/>
        <v>560.69000000000005</v>
      </c>
      <c r="D80" s="17">
        <f t="shared" si="26"/>
        <v>560.69000000000005</v>
      </c>
      <c r="E80" s="18">
        <f t="shared" si="24"/>
        <v>0</v>
      </c>
      <c r="F80" s="17">
        <f t="shared" si="23"/>
        <v>0</v>
      </c>
      <c r="G80" s="18">
        <f t="shared" si="23"/>
        <v>0</v>
      </c>
      <c r="H80" s="17">
        <f t="shared" si="23"/>
        <v>0</v>
      </c>
      <c r="I80" s="18">
        <f t="shared" si="23"/>
        <v>1</v>
      </c>
      <c r="J80" s="17">
        <f t="shared" si="23"/>
        <v>560.69000000000005</v>
      </c>
      <c r="K80" s="18">
        <f t="shared" si="23"/>
        <v>0</v>
      </c>
      <c r="L80" s="17">
        <f t="shared" si="23"/>
        <v>0</v>
      </c>
      <c r="M80" s="18">
        <f t="shared" si="23"/>
        <v>0</v>
      </c>
      <c r="N80" s="17">
        <f t="shared" si="23"/>
        <v>0</v>
      </c>
      <c r="O80" s="18">
        <f t="shared" si="23"/>
        <v>0</v>
      </c>
      <c r="P80" s="17">
        <f t="shared" si="23"/>
        <v>0</v>
      </c>
      <c r="Q80" s="18">
        <f t="shared" si="23"/>
        <v>0</v>
      </c>
      <c r="R80" s="17">
        <f t="shared" si="23"/>
        <v>0</v>
      </c>
      <c r="S80" s="18">
        <f t="shared" si="23"/>
        <v>0</v>
      </c>
      <c r="T80" s="17">
        <f t="shared" si="23"/>
        <v>0</v>
      </c>
      <c r="U80" s="17">
        <f t="shared" si="27"/>
        <v>0</v>
      </c>
      <c r="V80" s="17">
        <f t="shared" si="28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29"/>
        <v>560.69000000000005</v>
      </c>
      <c r="AN80" s="17">
        <f t="shared" si="30"/>
        <v>560.69000000000005</v>
      </c>
      <c r="AO80" s="18">
        <v>0</v>
      </c>
      <c r="AP80" s="17">
        <v>0</v>
      </c>
      <c r="AQ80" s="18">
        <v>0</v>
      </c>
      <c r="AR80" s="17">
        <v>0</v>
      </c>
      <c r="AS80" s="18">
        <v>1</v>
      </c>
      <c r="AT80" s="17">
        <v>560.69000000000005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31"/>
        <v>0</v>
      </c>
      <c r="BF80" s="17">
        <f t="shared" si="32"/>
        <v>0</v>
      </c>
      <c r="BG80" s="18">
        <v>0</v>
      </c>
      <c r="BH80" s="17">
        <v>0</v>
      </c>
      <c r="BI80" s="18">
        <v>0</v>
      </c>
      <c r="BJ80" s="17"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33"/>
        <v>0</v>
      </c>
      <c r="BX80" s="17">
        <f t="shared" si="34"/>
        <v>0</v>
      </c>
      <c r="BY80" s="18">
        <v>0</v>
      </c>
      <c r="BZ80" s="17">
        <v>0</v>
      </c>
      <c r="CA80" s="18">
        <v>0</v>
      </c>
      <c r="CB80" s="17"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6"/>
    </row>
    <row r="81" spans="1:93" x14ac:dyDescent="0.25">
      <c r="A81" s="26"/>
      <c r="B81" s="50" t="s">
        <v>59</v>
      </c>
      <c r="C81" s="17">
        <f t="shared" si="25"/>
        <v>0</v>
      </c>
      <c r="D81" s="17">
        <f t="shared" si="26"/>
        <v>0</v>
      </c>
      <c r="E81" s="18">
        <f t="shared" si="24"/>
        <v>0</v>
      </c>
      <c r="F81" s="17">
        <f t="shared" si="23"/>
        <v>0</v>
      </c>
      <c r="G81" s="18">
        <f t="shared" si="23"/>
        <v>0</v>
      </c>
      <c r="H81" s="17">
        <f t="shared" si="23"/>
        <v>0</v>
      </c>
      <c r="I81" s="18">
        <f t="shared" si="23"/>
        <v>0</v>
      </c>
      <c r="J81" s="17">
        <f t="shared" si="23"/>
        <v>0</v>
      </c>
      <c r="K81" s="18">
        <f t="shared" si="23"/>
        <v>0</v>
      </c>
      <c r="L81" s="17">
        <f t="shared" si="23"/>
        <v>0</v>
      </c>
      <c r="M81" s="18">
        <f t="shared" si="23"/>
        <v>0</v>
      </c>
      <c r="N81" s="17">
        <f t="shared" si="23"/>
        <v>0</v>
      </c>
      <c r="O81" s="18">
        <f t="shared" si="23"/>
        <v>0</v>
      </c>
      <c r="P81" s="17">
        <f t="shared" si="23"/>
        <v>0</v>
      </c>
      <c r="Q81" s="18">
        <f t="shared" si="23"/>
        <v>0</v>
      </c>
      <c r="R81" s="17">
        <f t="shared" si="23"/>
        <v>0</v>
      </c>
      <c r="S81" s="18">
        <f t="shared" si="23"/>
        <v>0</v>
      </c>
      <c r="T81" s="17">
        <f t="shared" si="23"/>
        <v>0</v>
      </c>
      <c r="U81" s="17">
        <f t="shared" si="27"/>
        <v>0</v>
      </c>
      <c r="V81" s="17">
        <f t="shared" si="28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29"/>
        <v>0</v>
      </c>
      <c r="AN81" s="17">
        <f t="shared" si="30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31"/>
        <v>0</v>
      </c>
      <c r="BF81" s="17">
        <f t="shared" si="32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33"/>
        <v>0</v>
      </c>
      <c r="BX81" s="17">
        <f t="shared" si="34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6"/>
    </row>
    <row r="82" spans="1:93" ht="30" x14ac:dyDescent="0.25">
      <c r="A82" s="26">
        <f>1+A80</f>
        <v>63</v>
      </c>
      <c r="B82" s="28" t="s">
        <v>60</v>
      </c>
      <c r="C82" s="17">
        <f t="shared" si="25"/>
        <v>306527271.13999999</v>
      </c>
      <c r="D82" s="17">
        <f t="shared" si="26"/>
        <v>60497305.75</v>
      </c>
      <c r="E82" s="18">
        <f t="shared" si="24"/>
        <v>25516</v>
      </c>
      <c r="F82" s="17">
        <f t="shared" si="23"/>
        <v>5488376.29</v>
      </c>
      <c r="G82" s="18">
        <f t="shared" si="23"/>
        <v>7181</v>
      </c>
      <c r="H82" s="17">
        <f t="shared" si="23"/>
        <v>3580543.39</v>
      </c>
      <c r="I82" s="18">
        <f t="shared" si="23"/>
        <v>14333</v>
      </c>
      <c r="J82" s="17">
        <f t="shared" si="23"/>
        <v>51428386.07</v>
      </c>
      <c r="K82" s="18">
        <f t="shared" si="23"/>
        <v>1325</v>
      </c>
      <c r="L82" s="17">
        <f t="shared" si="23"/>
        <v>29260061.559999999</v>
      </c>
      <c r="M82" s="18">
        <f t="shared" si="23"/>
        <v>7085</v>
      </c>
      <c r="N82" s="17">
        <f t="shared" si="23"/>
        <v>216769903.83000001</v>
      </c>
      <c r="O82" s="18">
        <f t="shared" si="23"/>
        <v>0</v>
      </c>
      <c r="P82" s="17">
        <f t="shared" si="23"/>
        <v>0</v>
      </c>
      <c r="Q82" s="18">
        <f t="shared" si="23"/>
        <v>115</v>
      </c>
      <c r="R82" s="17">
        <f t="shared" si="23"/>
        <v>23144413.41</v>
      </c>
      <c r="S82" s="18">
        <f t="shared" si="23"/>
        <v>0</v>
      </c>
      <c r="T82" s="17">
        <f t="shared" si="23"/>
        <v>0</v>
      </c>
      <c r="U82" s="17">
        <f t="shared" si="27"/>
        <v>76124418.790000007</v>
      </c>
      <c r="V82" s="17">
        <f t="shared" si="28"/>
        <v>16731305.35</v>
      </c>
      <c r="W82" s="18">
        <v>8362</v>
      </c>
      <c r="X82" s="17">
        <v>1373733.98</v>
      </c>
      <c r="Y82" s="18">
        <v>2043</v>
      </c>
      <c r="Z82" s="17">
        <v>1003807.41</v>
      </c>
      <c r="AA82" s="18">
        <v>3992</v>
      </c>
      <c r="AB82" s="17">
        <v>14353763.960000001</v>
      </c>
      <c r="AC82" s="18">
        <v>197</v>
      </c>
      <c r="AD82" s="17">
        <v>5425258.6200000001</v>
      </c>
      <c r="AE82" s="18">
        <v>1780</v>
      </c>
      <c r="AF82" s="17">
        <v>53967854.82</v>
      </c>
      <c r="AG82" s="18">
        <v>0</v>
      </c>
      <c r="AH82" s="17">
        <v>0</v>
      </c>
      <c r="AI82" s="18">
        <v>32</v>
      </c>
      <c r="AJ82" s="17">
        <v>6276957.7400000002</v>
      </c>
      <c r="AK82" s="18">
        <v>0</v>
      </c>
      <c r="AL82" s="17">
        <v>0</v>
      </c>
      <c r="AM82" s="17">
        <f t="shared" si="29"/>
        <v>86897815.099999994</v>
      </c>
      <c r="AN82" s="17">
        <f t="shared" si="30"/>
        <v>21692793.25</v>
      </c>
      <c r="AO82" s="18">
        <v>4805</v>
      </c>
      <c r="AP82" s="17">
        <v>1170182.58</v>
      </c>
      <c r="AQ82" s="18">
        <v>1639</v>
      </c>
      <c r="AR82" s="17">
        <v>830943.5</v>
      </c>
      <c r="AS82" s="18">
        <v>3171</v>
      </c>
      <c r="AT82" s="17">
        <v>19691667.170000002</v>
      </c>
      <c r="AU82" s="18">
        <v>350</v>
      </c>
      <c r="AV82" s="17">
        <v>7644811.1500000004</v>
      </c>
      <c r="AW82" s="18">
        <v>1740</v>
      </c>
      <c r="AX82" s="17">
        <v>57560210.700000003</v>
      </c>
      <c r="AY82" s="18">
        <v>0</v>
      </c>
      <c r="AZ82" s="17">
        <v>0</v>
      </c>
      <c r="BA82" s="18">
        <v>25</v>
      </c>
      <c r="BB82" s="17">
        <v>5019171.67</v>
      </c>
      <c r="BC82" s="18">
        <v>0</v>
      </c>
      <c r="BD82" s="17">
        <v>0</v>
      </c>
      <c r="BE82" s="17">
        <f t="shared" si="31"/>
        <v>71155151.769999996</v>
      </c>
      <c r="BF82" s="17">
        <f t="shared" si="32"/>
        <v>11143620.9</v>
      </c>
      <c r="BG82" s="18">
        <v>5442</v>
      </c>
      <c r="BH82" s="17">
        <v>1419201.54</v>
      </c>
      <c r="BI82" s="18">
        <v>1624</v>
      </c>
      <c r="BJ82" s="17">
        <v>810199.36</v>
      </c>
      <c r="BK82" s="18">
        <v>3378</v>
      </c>
      <c r="BL82" s="17">
        <v>8914220</v>
      </c>
      <c r="BM82" s="18">
        <v>388</v>
      </c>
      <c r="BN82" s="17">
        <v>8061850.8399999999</v>
      </c>
      <c r="BO82" s="18">
        <v>1739</v>
      </c>
      <c r="BP82" s="17">
        <v>51949680.030000001</v>
      </c>
      <c r="BQ82" s="18">
        <v>0</v>
      </c>
      <c r="BR82" s="17">
        <v>0</v>
      </c>
      <c r="BS82" s="18">
        <v>29</v>
      </c>
      <c r="BT82" s="17">
        <v>5924142</v>
      </c>
      <c r="BU82" s="18">
        <v>0</v>
      </c>
      <c r="BV82" s="17">
        <v>0</v>
      </c>
      <c r="BW82" s="17">
        <f t="shared" si="33"/>
        <v>72349885.480000004</v>
      </c>
      <c r="BX82" s="17">
        <f t="shared" si="34"/>
        <v>10929586.25</v>
      </c>
      <c r="BY82" s="18">
        <v>6907</v>
      </c>
      <c r="BZ82" s="17">
        <v>1525258.19</v>
      </c>
      <c r="CA82" s="18">
        <v>1875</v>
      </c>
      <c r="CB82" s="17">
        <v>935593.12</v>
      </c>
      <c r="CC82" s="18">
        <v>3792</v>
      </c>
      <c r="CD82" s="17">
        <v>8468734.9399999995</v>
      </c>
      <c r="CE82" s="18">
        <v>390</v>
      </c>
      <c r="CF82" s="17">
        <v>8128140.9500000002</v>
      </c>
      <c r="CG82" s="18">
        <v>1826</v>
      </c>
      <c r="CH82" s="17">
        <v>53292158.280000001</v>
      </c>
      <c r="CI82" s="18">
        <v>0</v>
      </c>
      <c r="CJ82" s="17">
        <v>0</v>
      </c>
      <c r="CK82" s="18">
        <v>29</v>
      </c>
      <c r="CL82" s="17">
        <v>5924142</v>
      </c>
      <c r="CM82" s="18">
        <v>0</v>
      </c>
      <c r="CN82" s="17">
        <v>0</v>
      </c>
      <c r="CO82" s="36"/>
    </row>
    <row r="83" spans="1:93" ht="30" x14ac:dyDescent="0.25">
      <c r="A83" s="26">
        <f t="shared" ref="A83:A91" si="35">1+A82</f>
        <v>64</v>
      </c>
      <c r="B83" s="28" t="s">
        <v>61</v>
      </c>
      <c r="C83" s="17">
        <f t="shared" si="25"/>
        <v>71159488.879999995</v>
      </c>
      <c r="D83" s="17">
        <f t="shared" si="26"/>
        <v>33003380.550000001</v>
      </c>
      <c r="E83" s="18">
        <f t="shared" si="24"/>
        <v>28989</v>
      </c>
      <c r="F83" s="17">
        <f t="shared" si="23"/>
        <v>13321729.41</v>
      </c>
      <c r="G83" s="18">
        <f t="shared" si="23"/>
        <v>4161</v>
      </c>
      <c r="H83" s="17">
        <f t="shared" si="23"/>
        <v>1909596.48</v>
      </c>
      <c r="I83" s="18">
        <f t="shared" si="23"/>
        <v>16415</v>
      </c>
      <c r="J83" s="17">
        <f t="shared" si="23"/>
        <v>17772054.66</v>
      </c>
      <c r="K83" s="18">
        <f t="shared" si="23"/>
        <v>927</v>
      </c>
      <c r="L83" s="17">
        <f t="shared" si="23"/>
        <v>12460700.34</v>
      </c>
      <c r="M83" s="18">
        <f t="shared" si="23"/>
        <v>868</v>
      </c>
      <c r="N83" s="17">
        <f t="shared" si="23"/>
        <v>25695407.989999998</v>
      </c>
      <c r="O83" s="18">
        <f t="shared" si="23"/>
        <v>0</v>
      </c>
      <c r="P83" s="17">
        <f t="shared" si="23"/>
        <v>0</v>
      </c>
      <c r="Q83" s="18">
        <f t="shared" si="23"/>
        <v>0</v>
      </c>
      <c r="R83" s="17">
        <f t="shared" si="23"/>
        <v>0</v>
      </c>
      <c r="S83" s="18">
        <f t="shared" si="23"/>
        <v>0</v>
      </c>
      <c r="T83" s="17">
        <f t="shared" si="23"/>
        <v>0</v>
      </c>
      <c r="U83" s="17">
        <f t="shared" si="27"/>
        <v>16442953.300000001</v>
      </c>
      <c r="V83" s="17">
        <f t="shared" si="28"/>
        <v>7472886.0700000003</v>
      </c>
      <c r="W83" s="18">
        <v>6981</v>
      </c>
      <c r="X83" s="17">
        <v>2860700.99</v>
      </c>
      <c r="Y83" s="18">
        <v>1006</v>
      </c>
      <c r="Z83" s="17">
        <v>444625.61</v>
      </c>
      <c r="AA83" s="18">
        <v>3950</v>
      </c>
      <c r="AB83" s="17">
        <v>4167559.47</v>
      </c>
      <c r="AC83" s="18">
        <v>240</v>
      </c>
      <c r="AD83" s="17">
        <v>3131965.23</v>
      </c>
      <c r="AE83" s="18">
        <v>232</v>
      </c>
      <c r="AF83" s="17">
        <v>5838102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29"/>
        <v>16468935.59</v>
      </c>
      <c r="AN83" s="17">
        <f t="shared" si="30"/>
        <v>7485868.3600000003</v>
      </c>
      <c r="AO83" s="18">
        <v>7381</v>
      </c>
      <c r="AP83" s="17">
        <v>2760700.99</v>
      </c>
      <c r="AQ83" s="18">
        <v>586</v>
      </c>
      <c r="AR83" s="17">
        <v>377607.9</v>
      </c>
      <c r="AS83" s="18">
        <v>3950</v>
      </c>
      <c r="AT83" s="17">
        <v>4347559.47</v>
      </c>
      <c r="AU83" s="18">
        <v>196</v>
      </c>
      <c r="AV83" s="17">
        <v>2701965.23</v>
      </c>
      <c r="AW83" s="18">
        <v>225</v>
      </c>
      <c r="AX83" s="17">
        <v>6281102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31"/>
        <v>19076948.75</v>
      </c>
      <c r="BF83" s="17">
        <f t="shared" si="32"/>
        <v>7954042.0899999999</v>
      </c>
      <c r="BG83" s="18">
        <v>6118</v>
      </c>
      <c r="BH83" s="17">
        <v>5291928.45</v>
      </c>
      <c r="BI83" s="18">
        <v>606</v>
      </c>
      <c r="BJ83" s="17">
        <v>322737.37</v>
      </c>
      <c r="BK83" s="18">
        <v>1665</v>
      </c>
      <c r="BL83" s="17">
        <v>2339376.27</v>
      </c>
      <c r="BM83" s="18">
        <v>231</v>
      </c>
      <c r="BN83" s="17">
        <v>3494804.66</v>
      </c>
      <c r="BO83" s="18">
        <v>237</v>
      </c>
      <c r="BP83" s="17">
        <v>7628102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33"/>
        <v>19170651.239999998</v>
      </c>
      <c r="BX83" s="17">
        <f t="shared" si="34"/>
        <v>10090584.029999999</v>
      </c>
      <c r="BY83" s="18">
        <v>8509</v>
      </c>
      <c r="BZ83" s="17">
        <v>2408398.98</v>
      </c>
      <c r="CA83" s="18">
        <v>1963</v>
      </c>
      <c r="CB83" s="17">
        <v>764625.6</v>
      </c>
      <c r="CC83" s="18">
        <v>6850</v>
      </c>
      <c r="CD83" s="17">
        <v>6917559.4500000002</v>
      </c>
      <c r="CE83" s="18">
        <v>260</v>
      </c>
      <c r="CF83" s="17">
        <v>3131965.22</v>
      </c>
      <c r="CG83" s="18">
        <v>174</v>
      </c>
      <c r="CH83" s="17">
        <v>5948101.9900000002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6"/>
    </row>
    <row r="84" spans="1:93" x14ac:dyDescent="0.25">
      <c r="A84" s="26">
        <f t="shared" si="35"/>
        <v>65</v>
      </c>
      <c r="B84" s="28" t="s">
        <v>62</v>
      </c>
      <c r="C84" s="17">
        <f t="shared" si="25"/>
        <v>117694632.52</v>
      </c>
      <c r="D84" s="17">
        <f t="shared" si="26"/>
        <v>101425624.84</v>
      </c>
      <c r="E84" s="18">
        <f t="shared" si="24"/>
        <v>100196</v>
      </c>
      <c r="F84" s="17">
        <f t="shared" si="23"/>
        <v>41795342.490000002</v>
      </c>
      <c r="G84" s="18">
        <f t="shared" si="23"/>
        <v>23593</v>
      </c>
      <c r="H84" s="17">
        <f t="shared" si="23"/>
        <v>9451999.3699999992</v>
      </c>
      <c r="I84" s="18">
        <f t="shared" si="23"/>
        <v>42631</v>
      </c>
      <c r="J84" s="17">
        <f t="shared" si="23"/>
        <v>50178282.979999997</v>
      </c>
      <c r="K84" s="18">
        <f t="shared" si="23"/>
        <v>1067</v>
      </c>
      <c r="L84" s="17">
        <f t="shared" si="23"/>
        <v>9182812.4800000004</v>
      </c>
      <c r="M84" s="18">
        <f t="shared" si="23"/>
        <v>418</v>
      </c>
      <c r="N84" s="17">
        <f t="shared" si="23"/>
        <v>7086195.2000000002</v>
      </c>
      <c r="O84" s="18">
        <f t="shared" si="23"/>
        <v>0</v>
      </c>
      <c r="P84" s="17">
        <f t="shared" si="23"/>
        <v>0</v>
      </c>
      <c r="Q84" s="18">
        <f t="shared" si="23"/>
        <v>0</v>
      </c>
      <c r="R84" s="17">
        <f t="shared" si="23"/>
        <v>0</v>
      </c>
      <c r="S84" s="18">
        <f t="shared" si="23"/>
        <v>0</v>
      </c>
      <c r="T84" s="17">
        <f t="shared" si="23"/>
        <v>0</v>
      </c>
      <c r="U84" s="17">
        <f t="shared" si="27"/>
        <v>27861720.469999999</v>
      </c>
      <c r="V84" s="17">
        <f t="shared" si="28"/>
        <v>23720581.710000001</v>
      </c>
      <c r="W84" s="18">
        <v>24165</v>
      </c>
      <c r="X84" s="17">
        <v>12035299.039999999</v>
      </c>
      <c r="Y84" s="18">
        <v>5272</v>
      </c>
      <c r="Z84" s="17">
        <v>2376964.44</v>
      </c>
      <c r="AA84" s="18">
        <v>10658</v>
      </c>
      <c r="AB84" s="17">
        <v>9308318.2300000004</v>
      </c>
      <c r="AC84" s="18">
        <v>273</v>
      </c>
      <c r="AD84" s="17">
        <v>2383149.19</v>
      </c>
      <c r="AE84" s="18">
        <v>113</v>
      </c>
      <c r="AF84" s="17">
        <v>1757989.57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29"/>
        <v>25951018.940000001</v>
      </c>
      <c r="AN84" s="17">
        <f t="shared" si="30"/>
        <v>22038533.719999999</v>
      </c>
      <c r="AO84" s="18">
        <v>25864</v>
      </c>
      <c r="AP84" s="17">
        <v>5689468.1600000001</v>
      </c>
      <c r="AQ84" s="18">
        <v>5125</v>
      </c>
      <c r="AR84" s="17">
        <v>2189705.4700000002</v>
      </c>
      <c r="AS84" s="18">
        <v>10350</v>
      </c>
      <c r="AT84" s="17">
        <v>14159360.09</v>
      </c>
      <c r="AU84" s="18">
        <v>258</v>
      </c>
      <c r="AV84" s="17">
        <v>2177602.02</v>
      </c>
      <c r="AW84" s="18">
        <v>104</v>
      </c>
      <c r="AX84" s="17">
        <v>1734883.2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31"/>
        <v>30134654.079999998</v>
      </c>
      <c r="BF84" s="17">
        <f t="shared" si="32"/>
        <v>25929075.07</v>
      </c>
      <c r="BG84" s="18">
        <v>24229</v>
      </c>
      <c r="BH84" s="17">
        <v>14366412.5</v>
      </c>
      <c r="BI84" s="18">
        <v>47</v>
      </c>
      <c r="BJ84" s="17">
        <v>157563.07</v>
      </c>
      <c r="BK84" s="18">
        <v>6236</v>
      </c>
      <c r="BL84" s="17">
        <v>11405099.5</v>
      </c>
      <c r="BM84" s="18">
        <v>273</v>
      </c>
      <c r="BN84" s="17">
        <v>2362024.4700000002</v>
      </c>
      <c r="BO84" s="18">
        <v>103</v>
      </c>
      <c r="BP84" s="17">
        <v>1843554.54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33"/>
        <v>33747239.030000001</v>
      </c>
      <c r="BX84" s="17">
        <f t="shared" si="34"/>
        <v>29737434.34</v>
      </c>
      <c r="BY84" s="18">
        <v>25938</v>
      </c>
      <c r="BZ84" s="17">
        <v>9704162.7899999991</v>
      </c>
      <c r="CA84" s="18">
        <v>13149</v>
      </c>
      <c r="CB84" s="17">
        <v>4727766.3899999997</v>
      </c>
      <c r="CC84" s="18">
        <v>15387</v>
      </c>
      <c r="CD84" s="17">
        <v>15305505.16</v>
      </c>
      <c r="CE84" s="18">
        <v>263</v>
      </c>
      <c r="CF84" s="17">
        <v>2260036.7999999998</v>
      </c>
      <c r="CG84" s="18">
        <v>98</v>
      </c>
      <c r="CH84" s="17">
        <v>1749767.89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6"/>
    </row>
    <row r="85" spans="1:93" ht="30" x14ac:dyDescent="0.25">
      <c r="A85" s="26">
        <f t="shared" si="35"/>
        <v>66</v>
      </c>
      <c r="B85" s="28" t="s">
        <v>63</v>
      </c>
      <c r="C85" s="17">
        <f t="shared" si="25"/>
        <v>8925323.0899999999</v>
      </c>
      <c r="D85" s="17">
        <f t="shared" si="26"/>
        <v>8925323.0899999999</v>
      </c>
      <c r="E85" s="18">
        <f t="shared" si="24"/>
        <v>6311</v>
      </c>
      <c r="F85" s="17">
        <f t="shared" si="23"/>
        <v>1925107.49</v>
      </c>
      <c r="G85" s="18">
        <f t="shared" si="23"/>
        <v>1078</v>
      </c>
      <c r="H85" s="17">
        <f t="shared" si="23"/>
        <v>582647.55000000005</v>
      </c>
      <c r="I85" s="18">
        <f t="shared" si="23"/>
        <v>6481</v>
      </c>
      <c r="J85" s="17">
        <f t="shared" si="23"/>
        <v>6417568.0499999998</v>
      </c>
      <c r="K85" s="18">
        <f t="shared" si="23"/>
        <v>0</v>
      </c>
      <c r="L85" s="17">
        <f t="shared" si="23"/>
        <v>0</v>
      </c>
      <c r="M85" s="18">
        <f t="shared" si="23"/>
        <v>0</v>
      </c>
      <c r="N85" s="17">
        <f t="shared" si="23"/>
        <v>0</v>
      </c>
      <c r="O85" s="18">
        <f t="shared" si="23"/>
        <v>0</v>
      </c>
      <c r="P85" s="17">
        <f t="shared" si="23"/>
        <v>0</v>
      </c>
      <c r="Q85" s="18">
        <f t="shared" si="23"/>
        <v>0</v>
      </c>
      <c r="R85" s="17">
        <f t="shared" si="23"/>
        <v>0</v>
      </c>
      <c r="S85" s="18">
        <f t="shared" si="23"/>
        <v>0</v>
      </c>
      <c r="T85" s="17">
        <f t="shared" si="23"/>
        <v>0</v>
      </c>
      <c r="U85" s="17">
        <f t="shared" si="27"/>
        <v>2267437.4300000002</v>
      </c>
      <c r="V85" s="17">
        <f t="shared" si="28"/>
        <v>2267437.4300000002</v>
      </c>
      <c r="W85" s="18">
        <v>1578</v>
      </c>
      <c r="X85" s="17">
        <v>481276.87</v>
      </c>
      <c r="Y85" s="18">
        <v>270</v>
      </c>
      <c r="Z85" s="17">
        <v>131168.17000000001</v>
      </c>
      <c r="AA85" s="18">
        <v>1723</v>
      </c>
      <c r="AB85" s="17">
        <v>1654992.39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29"/>
        <v>2660120.58</v>
      </c>
      <c r="AN85" s="17">
        <f t="shared" si="30"/>
        <v>2660120.58</v>
      </c>
      <c r="AO85" s="18">
        <v>1558</v>
      </c>
      <c r="AP85" s="17">
        <v>475481</v>
      </c>
      <c r="AQ85" s="18">
        <v>268</v>
      </c>
      <c r="AR85" s="17">
        <v>159647.19</v>
      </c>
      <c r="AS85" s="18">
        <v>1723</v>
      </c>
      <c r="AT85" s="17">
        <v>2024992.39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31"/>
        <v>2289048.89</v>
      </c>
      <c r="BF85" s="17">
        <f t="shared" si="32"/>
        <v>2289048.89</v>
      </c>
      <c r="BG85" s="18">
        <v>1600</v>
      </c>
      <c r="BH85" s="17">
        <v>488140.41</v>
      </c>
      <c r="BI85" s="18">
        <v>270</v>
      </c>
      <c r="BJ85" s="17">
        <v>145916.09</v>
      </c>
      <c r="BK85" s="18">
        <v>1723</v>
      </c>
      <c r="BL85" s="17">
        <v>1654992.39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33"/>
        <v>1708716.19</v>
      </c>
      <c r="BX85" s="17">
        <f t="shared" si="34"/>
        <v>1708716.19</v>
      </c>
      <c r="BY85" s="18">
        <v>1575</v>
      </c>
      <c r="BZ85" s="17">
        <v>480209.21</v>
      </c>
      <c r="CA85" s="18">
        <v>270</v>
      </c>
      <c r="CB85" s="17">
        <v>145916.1</v>
      </c>
      <c r="CC85" s="18">
        <v>1312</v>
      </c>
      <c r="CD85" s="17">
        <v>1082590.8799999999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6"/>
    </row>
    <row r="86" spans="1:93" ht="30" x14ac:dyDescent="0.25">
      <c r="A86" s="26">
        <f t="shared" si="35"/>
        <v>67</v>
      </c>
      <c r="B86" s="28" t="s">
        <v>64</v>
      </c>
      <c r="C86" s="17">
        <f t="shared" si="25"/>
        <v>54729451.740000002</v>
      </c>
      <c r="D86" s="17">
        <f t="shared" si="26"/>
        <v>0</v>
      </c>
      <c r="E86" s="18">
        <f t="shared" si="24"/>
        <v>0</v>
      </c>
      <c r="F86" s="17">
        <f t="shared" si="23"/>
        <v>0</v>
      </c>
      <c r="G86" s="18">
        <f t="shared" si="23"/>
        <v>0</v>
      </c>
      <c r="H86" s="17">
        <f t="shared" si="23"/>
        <v>0</v>
      </c>
      <c r="I86" s="18">
        <f t="shared" si="23"/>
        <v>0</v>
      </c>
      <c r="J86" s="17">
        <f t="shared" si="23"/>
        <v>0</v>
      </c>
      <c r="K86" s="18">
        <f t="shared" si="23"/>
        <v>0</v>
      </c>
      <c r="L86" s="17">
        <f t="shared" si="23"/>
        <v>0</v>
      </c>
      <c r="M86" s="18">
        <f t="shared" si="23"/>
        <v>0</v>
      </c>
      <c r="N86" s="17">
        <f t="shared" si="23"/>
        <v>0</v>
      </c>
      <c r="O86" s="18">
        <f t="shared" si="23"/>
        <v>0</v>
      </c>
      <c r="P86" s="17">
        <f t="shared" si="23"/>
        <v>0</v>
      </c>
      <c r="Q86" s="18">
        <f t="shared" si="23"/>
        <v>0</v>
      </c>
      <c r="R86" s="17">
        <f t="shared" si="23"/>
        <v>0</v>
      </c>
      <c r="S86" s="18">
        <f t="shared" si="23"/>
        <v>20724</v>
      </c>
      <c r="T86" s="17">
        <f t="shared" si="23"/>
        <v>54729451.740000002</v>
      </c>
      <c r="U86" s="17">
        <f t="shared" si="27"/>
        <v>13748080.82</v>
      </c>
      <c r="V86" s="17">
        <f t="shared" si="28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5487</v>
      </c>
      <c r="AL86" s="17">
        <v>13748080.82</v>
      </c>
      <c r="AM86" s="17">
        <f t="shared" si="29"/>
        <v>13783284.439999999</v>
      </c>
      <c r="AN86" s="17">
        <f t="shared" si="30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5237</v>
      </c>
      <c r="BD86" s="17">
        <v>13783284.439999999</v>
      </c>
      <c r="BE86" s="17">
        <f t="shared" si="31"/>
        <v>13678563.24</v>
      </c>
      <c r="BF86" s="17">
        <f t="shared" si="32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5000</v>
      </c>
      <c r="BV86" s="17">
        <v>13678563.24</v>
      </c>
      <c r="BW86" s="17">
        <f t="shared" si="33"/>
        <v>13519523.24</v>
      </c>
      <c r="BX86" s="17">
        <f t="shared" si="34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5000</v>
      </c>
      <c r="CN86" s="17">
        <v>13519523.24</v>
      </c>
      <c r="CO86" s="36"/>
    </row>
    <row r="87" spans="1:93" ht="30" x14ac:dyDescent="0.25">
      <c r="A87" s="26">
        <f t="shared" si="35"/>
        <v>68</v>
      </c>
      <c r="B87" s="28" t="s">
        <v>65</v>
      </c>
      <c r="C87" s="17">
        <f t="shared" si="25"/>
        <v>5267926.47</v>
      </c>
      <c r="D87" s="17">
        <f t="shared" si="26"/>
        <v>1262386.47</v>
      </c>
      <c r="E87" s="18">
        <f t="shared" si="24"/>
        <v>3664</v>
      </c>
      <c r="F87" s="17">
        <f t="shared" si="23"/>
        <v>636953.53</v>
      </c>
      <c r="G87" s="18">
        <f t="shared" si="23"/>
        <v>0</v>
      </c>
      <c r="H87" s="17">
        <f t="shared" si="23"/>
        <v>0</v>
      </c>
      <c r="I87" s="18">
        <f t="shared" si="23"/>
        <v>1661</v>
      </c>
      <c r="J87" s="17">
        <f t="shared" si="23"/>
        <v>625432.93999999994</v>
      </c>
      <c r="K87" s="18">
        <f t="shared" si="23"/>
        <v>200</v>
      </c>
      <c r="L87" s="17">
        <f t="shared" si="23"/>
        <v>4005540</v>
      </c>
      <c r="M87" s="18">
        <f t="shared" si="23"/>
        <v>0</v>
      </c>
      <c r="N87" s="17">
        <f t="shared" si="23"/>
        <v>0</v>
      </c>
      <c r="O87" s="18">
        <f t="shared" si="23"/>
        <v>0</v>
      </c>
      <c r="P87" s="17">
        <f t="shared" si="23"/>
        <v>0</v>
      </c>
      <c r="Q87" s="18">
        <f t="shared" si="23"/>
        <v>0</v>
      </c>
      <c r="R87" s="17">
        <f t="shared" si="23"/>
        <v>0</v>
      </c>
      <c r="S87" s="18">
        <f t="shared" si="23"/>
        <v>0</v>
      </c>
      <c r="T87" s="17">
        <f t="shared" si="23"/>
        <v>0</v>
      </c>
      <c r="U87" s="17">
        <f t="shared" si="27"/>
        <v>1103789.1299999999</v>
      </c>
      <c r="V87" s="17">
        <f t="shared" si="28"/>
        <v>320483.53000000003</v>
      </c>
      <c r="W87" s="18">
        <v>367</v>
      </c>
      <c r="X87" s="17">
        <v>58799.02</v>
      </c>
      <c r="Y87" s="18">
        <v>0</v>
      </c>
      <c r="Z87" s="17">
        <v>0</v>
      </c>
      <c r="AA87" s="18">
        <v>695</v>
      </c>
      <c r="AB87" s="17">
        <v>261684.51</v>
      </c>
      <c r="AC87" s="18">
        <v>44</v>
      </c>
      <c r="AD87" s="17">
        <v>783305.6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29"/>
        <v>1389588.14</v>
      </c>
      <c r="AN87" s="17">
        <f t="shared" si="30"/>
        <v>410456.14</v>
      </c>
      <c r="AO87" s="18">
        <v>1316</v>
      </c>
      <c r="AP87" s="17">
        <v>228953.07</v>
      </c>
      <c r="AQ87" s="18">
        <v>0</v>
      </c>
      <c r="AR87" s="17">
        <v>0</v>
      </c>
      <c r="AS87" s="18">
        <v>482</v>
      </c>
      <c r="AT87" s="17">
        <v>181503.07</v>
      </c>
      <c r="AU87" s="18">
        <v>51</v>
      </c>
      <c r="AV87" s="17">
        <v>979132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31"/>
        <v>1829620.87</v>
      </c>
      <c r="BF87" s="17">
        <f t="shared" si="32"/>
        <v>355582.15</v>
      </c>
      <c r="BG87" s="18">
        <v>1263</v>
      </c>
      <c r="BH87" s="17">
        <v>220404.29</v>
      </c>
      <c r="BI87" s="18">
        <v>0</v>
      </c>
      <c r="BJ87" s="17">
        <v>0</v>
      </c>
      <c r="BK87" s="18">
        <v>359</v>
      </c>
      <c r="BL87" s="17">
        <v>135177.85999999999</v>
      </c>
      <c r="BM87" s="18">
        <v>69</v>
      </c>
      <c r="BN87" s="17">
        <v>1474038.72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33"/>
        <v>944928.33</v>
      </c>
      <c r="BX87" s="17">
        <f t="shared" si="34"/>
        <v>175864.65</v>
      </c>
      <c r="BY87" s="18">
        <v>718</v>
      </c>
      <c r="BZ87" s="17">
        <v>128797.15</v>
      </c>
      <c r="CA87" s="18">
        <v>0</v>
      </c>
      <c r="CB87" s="17">
        <v>0</v>
      </c>
      <c r="CC87" s="18">
        <v>125</v>
      </c>
      <c r="CD87" s="17">
        <v>47067.5</v>
      </c>
      <c r="CE87" s="18">
        <v>36</v>
      </c>
      <c r="CF87" s="17">
        <v>769063.68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6"/>
    </row>
    <row r="88" spans="1:93" x14ac:dyDescent="0.25">
      <c r="A88" s="26">
        <f t="shared" si="35"/>
        <v>69</v>
      </c>
      <c r="B88" s="28" t="s">
        <v>66</v>
      </c>
      <c r="C88" s="17">
        <f t="shared" si="25"/>
        <v>40941439.380000003</v>
      </c>
      <c r="D88" s="17">
        <f t="shared" si="26"/>
        <v>27377530.890000001</v>
      </c>
      <c r="E88" s="18">
        <f t="shared" si="24"/>
        <v>22323</v>
      </c>
      <c r="F88" s="17">
        <f t="shared" si="23"/>
        <v>9223965.2899999991</v>
      </c>
      <c r="G88" s="18">
        <f t="shared" si="23"/>
        <v>9313</v>
      </c>
      <c r="H88" s="17">
        <f t="shared" si="23"/>
        <v>3944121.7</v>
      </c>
      <c r="I88" s="18">
        <f t="shared" si="23"/>
        <v>11926</v>
      </c>
      <c r="J88" s="17">
        <f t="shared" si="23"/>
        <v>14209443.9</v>
      </c>
      <c r="K88" s="18">
        <f t="shared" si="23"/>
        <v>900</v>
      </c>
      <c r="L88" s="17">
        <f t="shared" si="23"/>
        <v>9958889.4499999993</v>
      </c>
      <c r="M88" s="18">
        <f t="shared" si="23"/>
        <v>195</v>
      </c>
      <c r="N88" s="17">
        <f t="shared" si="23"/>
        <v>3605019.04</v>
      </c>
      <c r="O88" s="18">
        <f t="shared" si="23"/>
        <v>0</v>
      </c>
      <c r="P88" s="17">
        <f t="shared" si="23"/>
        <v>0</v>
      </c>
      <c r="Q88" s="18">
        <f t="shared" si="23"/>
        <v>0</v>
      </c>
      <c r="R88" s="17">
        <f t="shared" si="23"/>
        <v>0</v>
      </c>
      <c r="S88" s="18">
        <f t="shared" si="23"/>
        <v>0</v>
      </c>
      <c r="T88" s="17">
        <f t="shared" si="23"/>
        <v>0</v>
      </c>
      <c r="U88" s="17">
        <f t="shared" si="27"/>
        <v>8138252.3200000003</v>
      </c>
      <c r="V88" s="17">
        <f t="shared" si="28"/>
        <v>6041412.6500000004</v>
      </c>
      <c r="W88" s="18">
        <v>5656</v>
      </c>
      <c r="X88" s="17">
        <v>1710857.55</v>
      </c>
      <c r="Y88" s="18">
        <v>1685</v>
      </c>
      <c r="Z88" s="17">
        <v>661166.92000000004</v>
      </c>
      <c r="AA88" s="18">
        <v>3966</v>
      </c>
      <c r="AB88" s="17">
        <v>3669388.18</v>
      </c>
      <c r="AC88" s="18">
        <v>167</v>
      </c>
      <c r="AD88" s="17">
        <v>1661750.8</v>
      </c>
      <c r="AE88" s="18">
        <v>28</v>
      </c>
      <c r="AF88" s="17">
        <v>435088.87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29"/>
        <v>10847174.41</v>
      </c>
      <c r="AN88" s="17">
        <f t="shared" si="30"/>
        <v>6614759.25</v>
      </c>
      <c r="AO88" s="18">
        <v>5600</v>
      </c>
      <c r="AP88" s="17">
        <v>2125052.9900000002</v>
      </c>
      <c r="AQ88" s="18">
        <v>2302</v>
      </c>
      <c r="AR88" s="17">
        <v>1067126.48</v>
      </c>
      <c r="AS88" s="18">
        <v>2620</v>
      </c>
      <c r="AT88" s="17">
        <v>3422579.78</v>
      </c>
      <c r="AU88" s="18">
        <v>299</v>
      </c>
      <c r="AV88" s="17">
        <v>3120000</v>
      </c>
      <c r="AW88" s="18">
        <v>63</v>
      </c>
      <c r="AX88" s="17">
        <v>1112415.1599999999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31"/>
        <v>11404897.26</v>
      </c>
      <c r="BF88" s="17">
        <f t="shared" si="32"/>
        <v>7733541.9000000004</v>
      </c>
      <c r="BG88" s="18">
        <v>5392</v>
      </c>
      <c r="BH88" s="17">
        <v>2904079</v>
      </c>
      <c r="BI88" s="18">
        <v>2615</v>
      </c>
      <c r="BJ88" s="17">
        <v>1108623.54</v>
      </c>
      <c r="BK88" s="18">
        <v>2871</v>
      </c>
      <c r="BL88" s="17">
        <v>3720839.36</v>
      </c>
      <c r="BM88" s="18">
        <v>238</v>
      </c>
      <c r="BN88" s="17">
        <v>2729325.05</v>
      </c>
      <c r="BO88" s="18">
        <v>50</v>
      </c>
      <c r="BP88" s="17">
        <v>942030.31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33"/>
        <v>10551115.390000001</v>
      </c>
      <c r="BX88" s="17">
        <f t="shared" si="34"/>
        <v>6987817.0899999999</v>
      </c>
      <c r="BY88" s="18">
        <v>5675</v>
      </c>
      <c r="BZ88" s="17">
        <v>2483975.75</v>
      </c>
      <c r="CA88" s="18">
        <v>2711</v>
      </c>
      <c r="CB88" s="17">
        <v>1107204.76</v>
      </c>
      <c r="CC88" s="18">
        <v>2469</v>
      </c>
      <c r="CD88" s="17">
        <v>3396636.58</v>
      </c>
      <c r="CE88" s="18">
        <v>196</v>
      </c>
      <c r="CF88" s="17">
        <v>2447813.6</v>
      </c>
      <c r="CG88" s="18">
        <v>54</v>
      </c>
      <c r="CH88" s="17">
        <v>1115484.7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6"/>
    </row>
    <row r="89" spans="1:93" x14ac:dyDescent="0.25">
      <c r="A89" s="26">
        <f t="shared" si="35"/>
        <v>70</v>
      </c>
      <c r="B89" s="28" t="s">
        <v>67</v>
      </c>
      <c r="C89" s="17">
        <f t="shared" si="25"/>
        <v>94491035.900000006</v>
      </c>
      <c r="D89" s="17">
        <f t="shared" si="26"/>
        <v>4066964.97</v>
      </c>
      <c r="E89" s="18">
        <f t="shared" si="24"/>
        <v>610</v>
      </c>
      <c r="F89" s="17">
        <f t="shared" si="23"/>
        <v>150429.99</v>
      </c>
      <c r="G89" s="18">
        <f t="shared" si="23"/>
        <v>846</v>
      </c>
      <c r="H89" s="17">
        <f t="shared" si="23"/>
        <v>395318.89</v>
      </c>
      <c r="I89" s="18">
        <f t="shared" si="23"/>
        <v>270</v>
      </c>
      <c r="J89" s="17">
        <f t="shared" si="23"/>
        <v>3521216.09</v>
      </c>
      <c r="K89" s="18">
        <f t="shared" si="23"/>
        <v>224</v>
      </c>
      <c r="L89" s="17">
        <f t="shared" si="23"/>
        <v>14113538.800000001</v>
      </c>
      <c r="M89" s="18">
        <f t="shared" si="23"/>
        <v>881</v>
      </c>
      <c r="N89" s="17">
        <f t="shared" si="23"/>
        <v>76310532.129999995</v>
      </c>
      <c r="O89" s="18">
        <f t="shared" si="23"/>
        <v>0</v>
      </c>
      <c r="P89" s="17">
        <f t="shared" si="23"/>
        <v>0</v>
      </c>
      <c r="Q89" s="18">
        <f t="shared" si="23"/>
        <v>228</v>
      </c>
      <c r="R89" s="17">
        <f t="shared" si="23"/>
        <v>43525069.68</v>
      </c>
      <c r="S89" s="18">
        <f t="shared" si="23"/>
        <v>0</v>
      </c>
      <c r="T89" s="17">
        <f t="shared" si="23"/>
        <v>0</v>
      </c>
      <c r="U89" s="17">
        <f t="shared" si="27"/>
        <v>27918742.800000001</v>
      </c>
      <c r="V89" s="17">
        <f t="shared" si="28"/>
        <v>1292572.05</v>
      </c>
      <c r="W89" s="18">
        <v>207</v>
      </c>
      <c r="X89" s="17">
        <v>42106.75</v>
      </c>
      <c r="Y89" s="18">
        <v>419</v>
      </c>
      <c r="Z89" s="17">
        <v>192874.82</v>
      </c>
      <c r="AA89" s="18">
        <v>191</v>
      </c>
      <c r="AB89" s="17">
        <v>1057590.48</v>
      </c>
      <c r="AC89" s="18">
        <v>27</v>
      </c>
      <c r="AD89" s="17">
        <v>715899.24</v>
      </c>
      <c r="AE89" s="18">
        <v>311</v>
      </c>
      <c r="AF89" s="17">
        <v>25910271.510000002</v>
      </c>
      <c r="AG89" s="18">
        <v>0</v>
      </c>
      <c r="AH89" s="17">
        <v>0</v>
      </c>
      <c r="AI89" s="18">
        <v>69</v>
      </c>
      <c r="AJ89" s="17">
        <v>13131798</v>
      </c>
      <c r="AK89" s="18">
        <v>0</v>
      </c>
      <c r="AL89" s="17">
        <v>0</v>
      </c>
      <c r="AM89" s="17">
        <f t="shared" si="29"/>
        <v>29725451.91</v>
      </c>
      <c r="AN89" s="17">
        <f t="shared" si="30"/>
        <v>1112064.54</v>
      </c>
      <c r="AO89" s="18">
        <v>285</v>
      </c>
      <c r="AP89" s="17">
        <v>64873.75</v>
      </c>
      <c r="AQ89" s="18">
        <v>162</v>
      </c>
      <c r="AR89" s="17">
        <v>81676.52</v>
      </c>
      <c r="AS89" s="18">
        <v>70</v>
      </c>
      <c r="AT89" s="17">
        <v>965514.27</v>
      </c>
      <c r="AU89" s="18">
        <v>35</v>
      </c>
      <c r="AV89" s="17">
        <v>2656596.44</v>
      </c>
      <c r="AW89" s="18">
        <v>296</v>
      </c>
      <c r="AX89" s="17">
        <v>25956790.93</v>
      </c>
      <c r="AY89" s="18">
        <v>0</v>
      </c>
      <c r="AZ89" s="17">
        <v>0</v>
      </c>
      <c r="BA89" s="18">
        <v>77</v>
      </c>
      <c r="BB89" s="17">
        <v>14523697.68</v>
      </c>
      <c r="BC89" s="18">
        <v>0</v>
      </c>
      <c r="BD89" s="17">
        <v>0</v>
      </c>
      <c r="BE89" s="17">
        <f t="shared" si="31"/>
        <v>29108478.449999999</v>
      </c>
      <c r="BF89" s="17">
        <f t="shared" si="32"/>
        <v>1022087.52</v>
      </c>
      <c r="BG89" s="18">
        <v>118</v>
      </c>
      <c r="BH89" s="17">
        <v>43449.49</v>
      </c>
      <c r="BI89" s="18">
        <v>65</v>
      </c>
      <c r="BJ89" s="17">
        <v>27033.55</v>
      </c>
      <c r="BK89" s="18">
        <v>9</v>
      </c>
      <c r="BL89" s="17">
        <v>951604.48</v>
      </c>
      <c r="BM89" s="18">
        <v>64</v>
      </c>
      <c r="BN89" s="17">
        <v>5391105.2400000002</v>
      </c>
      <c r="BO89" s="18">
        <v>266</v>
      </c>
      <c r="BP89" s="17">
        <v>22695285.690000001</v>
      </c>
      <c r="BQ89" s="18">
        <v>0</v>
      </c>
      <c r="BR89" s="17">
        <v>0</v>
      </c>
      <c r="BS89" s="18">
        <v>74</v>
      </c>
      <c r="BT89" s="17">
        <v>14121390</v>
      </c>
      <c r="BU89" s="18">
        <v>0</v>
      </c>
      <c r="BV89" s="17">
        <v>0</v>
      </c>
      <c r="BW89" s="17">
        <f t="shared" si="33"/>
        <v>7738362.7400000002</v>
      </c>
      <c r="BX89" s="17">
        <f t="shared" si="34"/>
        <v>640240.86</v>
      </c>
      <c r="BY89" s="18">
        <v>0</v>
      </c>
      <c r="BZ89" s="17">
        <v>0</v>
      </c>
      <c r="CA89" s="18">
        <v>200</v>
      </c>
      <c r="CB89" s="17">
        <v>93734</v>
      </c>
      <c r="CC89" s="18">
        <v>0</v>
      </c>
      <c r="CD89" s="17">
        <v>546506.86</v>
      </c>
      <c r="CE89" s="18">
        <v>98</v>
      </c>
      <c r="CF89" s="17">
        <v>5349937.88</v>
      </c>
      <c r="CG89" s="18">
        <v>8</v>
      </c>
      <c r="CH89" s="17">
        <v>1748184</v>
      </c>
      <c r="CI89" s="18">
        <v>0</v>
      </c>
      <c r="CJ89" s="17">
        <v>0</v>
      </c>
      <c r="CK89" s="18">
        <v>8</v>
      </c>
      <c r="CL89" s="17">
        <v>1748184</v>
      </c>
      <c r="CM89" s="18">
        <v>0</v>
      </c>
      <c r="CN89" s="17">
        <v>0</v>
      </c>
      <c r="CO89" s="36"/>
    </row>
    <row r="90" spans="1:93" x14ac:dyDescent="0.25">
      <c r="A90" s="26">
        <f t="shared" si="35"/>
        <v>71</v>
      </c>
      <c r="B90" s="28" t="s">
        <v>68</v>
      </c>
      <c r="C90" s="17">
        <f t="shared" si="25"/>
        <v>10045014.02</v>
      </c>
      <c r="D90" s="17">
        <f t="shared" si="26"/>
        <v>0</v>
      </c>
      <c r="E90" s="18">
        <f t="shared" si="24"/>
        <v>0</v>
      </c>
      <c r="F90" s="17">
        <f t="shared" si="24"/>
        <v>0</v>
      </c>
      <c r="G90" s="18">
        <f t="shared" si="24"/>
        <v>0</v>
      </c>
      <c r="H90" s="17">
        <f t="shared" si="24"/>
        <v>0</v>
      </c>
      <c r="I90" s="18">
        <f t="shared" si="24"/>
        <v>0</v>
      </c>
      <c r="J90" s="17">
        <f t="shared" si="24"/>
        <v>0</v>
      </c>
      <c r="K90" s="18">
        <f t="shared" si="24"/>
        <v>176</v>
      </c>
      <c r="L90" s="17">
        <f t="shared" si="24"/>
        <v>7031439.3600000003</v>
      </c>
      <c r="M90" s="18">
        <f t="shared" si="24"/>
        <v>50</v>
      </c>
      <c r="N90" s="17">
        <f t="shared" si="24"/>
        <v>3013574.66</v>
      </c>
      <c r="O90" s="18">
        <f t="shared" si="24"/>
        <v>0</v>
      </c>
      <c r="P90" s="17">
        <f t="shared" si="24"/>
        <v>0</v>
      </c>
      <c r="Q90" s="18">
        <f t="shared" si="24"/>
        <v>26</v>
      </c>
      <c r="R90" s="17">
        <f t="shared" si="24"/>
        <v>1792622</v>
      </c>
      <c r="S90" s="18">
        <f t="shared" si="24"/>
        <v>0</v>
      </c>
      <c r="T90" s="17">
        <f t="shared" si="24"/>
        <v>0</v>
      </c>
      <c r="U90" s="17">
        <f t="shared" si="27"/>
        <v>1961776.88</v>
      </c>
      <c r="V90" s="17">
        <f t="shared" si="28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40</v>
      </c>
      <c r="AD90" s="17">
        <v>1598054.3999999999</v>
      </c>
      <c r="AE90" s="18">
        <v>4</v>
      </c>
      <c r="AF90" s="17">
        <v>363722.48</v>
      </c>
      <c r="AG90" s="18">
        <v>0</v>
      </c>
      <c r="AH90" s="17">
        <v>0</v>
      </c>
      <c r="AI90" s="18">
        <v>2</v>
      </c>
      <c r="AJ90" s="17">
        <v>137894</v>
      </c>
      <c r="AK90" s="18">
        <v>0</v>
      </c>
      <c r="AL90" s="17">
        <v>0</v>
      </c>
      <c r="AM90" s="17">
        <f t="shared" si="29"/>
        <v>4482372.83</v>
      </c>
      <c r="AN90" s="17">
        <f t="shared" si="30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76</v>
      </c>
      <c r="AV90" s="17">
        <v>3036303.3599999999</v>
      </c>
      <c r="AW90" s="18">
        <v>25</v>
      </c>
      <c r="AX90" s="17">
        <v>1446069.47</v>
      </c>
      <c r="AY90" s="18">
        <v>0</v>
      </c>
      <c r="AZ90" s="17">
        <v>0</v>
      </c>
      <c r="BA90" s="18">
        <v>11</v>
      </c>
      <c r="BB90" s="17">
        <v>758417</v>
      </c>
      <c r="BC90" s="18">
        <v>0</v>
      </c>
      <c r="BD90" s="17">
        <v>0</v>
      </c>
      <c r="BE90" s="17">
        <f t="shared" si="31"/>
        <v>2842447.31</v>
      </c>
      <c r="BF90" s="17">
        <f t="shared" si="32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60</v>
      </c>
      <c r="BN90" s="17">
        <v>2397081.6000000001</v>
      </c>
      <c r="BO90" s="18">
        <v>10</v>
      </c>
      <c r="BP90" s="17">
        <v>445365.71</v>
      </c>
      <c r="BQ90" s="18">
        <v>0</v>
      </c>
      <c r="BR90" s="17">
        <v>0</v>
      </c>
      <c r="BS90" s="18">
        <v>2</v>
      </c>
      <c r="BT90" s="17">
        <v>137894</v>
      </c>
      <c r="BU90" s="18">
        <v>0</v>
      </c>
      <c r="BV90" s="17">
        <v>0</v>
      </c>
      <c r="BW90" s="17">
        <f t="shared" si="33"/>
        <v>758417</v>
      </c>
      <c r="BX90" s="17">
        <f t="shared" si="34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11</v>
      </c>
      <c r="CH90" s="17">
        <v>758417</v>
      </c>
      <c r="CI90" s="18">
        <v>0</v>
      </c>
      <c r="CJ90" s="17">
        <v>0</v>
      </c>
      <c r="CK90" s="18">
        <v>11</v>
      </c>
      <c r="CL90" s="17">
        <v>758417</v>
      </c>
      <c r="CM90" s="18">
        <v>0</v>
      </c>
      <c r="CN90" s="17">
        <v>0</v>
      </c>
      <c r="CO90" s="36"/>
    </row>
    <row r="91" spans="1:93" x14ac:dyDescent="0.25">
      <c r="A91" s="26">
        <f t="shared" si="35"/>
        <v>72</v>
      </c>
      <c r="B91" s="28" t="s">
        <v>147</v>
      </c>
      <c r="C91" s="17">
        <f t="shared" si="25"/>
        <v>6763.06</v>
      </c>
      <c r="D91" s="17">
        <f t="shared" si="26"/>
        <v>6763.06</v>
      </c>
      <c r="E91" s="18">
        <f t="shared" si="24"/>
        <v>15</v>
      </c>
      <c r="F91" s="17">
        <f t="shared" si="24"/>
        <v>2562.15</v>
      </c>
      <c r="G91" s="18">
        <f t="shared" si="24"/>
        <v>0</v>
      </c>
      <c r="H91" s="17">
        <f t="shared" si="24"/>
        <v>0</v>
      </c>
      <c r="I91" s="18">
        <f t="shared" si="24"/>
        <v>7</v>
      </c>
      <c r="J91" s="17">
        <f t="shared" si="24"/>
        <v>4200.91</v>
      </c>
      <c r="K91" s="18">
        <f t="shared" si="24"/>
        <v>0</v>
      </c>
      <c r="L91" s="17">
        <f t="shared" si="24"/>
        <v>0</v>
      </c>
      <c r="M91" s="18">
        <f t="shared" si="24"/>
        <v>0</v>
      </c>
      <c r="N91" s="17">
        <f t="shared" si="24"/>
        <v>0</v>
      </c>
      <c r="O91" s="18">
        <f t="shared" si="24"/>
        <v>0</v>
      </c>
      <c r="P91" s="17">
        <f t="shared" si="24"/>
        <v>0</v>
      </c>
      <c r="Q91" s="18">
        <f t="shared" si="24"/>
        <v>0</v>
      </c>
      <c r="R91" s="17">
        <f t="shared" si="24"/>
        <v>0</v>
      </c>
      <c r="S91" s="18">
        <f t="shared" si="24"/>
        <v>0</v>
      </c>
      <c r="T91" s="17">
        <f t="shared" si="24"/>
        <v>0</v>
      </c>
      <c r="U91" s="17">
        <f t="shared" si="27"/>
        <v>0</v>
      </c>
      <c r="V91" s="17">
        <f t="shared" si="28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29"/>
        <v>0</v>
      </c>
      <c r="AN91" s="17">
        <f t="shared" si="30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31"/>
        <v>4708.75</v>
      </c>
      <c r="BF91" s="17">
        <f t="shared" si="32"/>
        <v>4708.75</v>
      </c>
      <c r="BG91" s="18">
        <v>10</v>
      </c>
      <c r="BH91" s="17">
        <v>1708.1</v>
      </c>
      <c r="BI91" s="18">
        <v>0</v>
      </c>
      <c r="BJ91" s="17">
        <v>0</v>
      </c>
      <c r="BK91" s="18">
        <v>5</v>
      </c>
      <c r="BL91" s="17">
        <v>3000.65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33"/>
        <v>2054.31</v>
      </c>
      <c r="BX91" s="17">
        <f t="shared" si="34"/>
        <v>2054.31</v>
      </c>
      <c r="BY91" s="18">
        <v>5</v>
      </c>
      <c r="BZ91" s="17">
        <v>854.05</v>
      </c>
      <c r="CA91" s="18">
        <v>0</v>
      </c>
      <c r="CB91" s="17">
        <v>0</v>
      </c>
      <c r="CC91" s="18">
        <v>2</v>
      </c>
      <c r="CD91" s="17">
        <v>1200.26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6"/>
    </row>
    <row r="92" spans="1:93" x14ac:dyDescent="0.25">
      <c r="A92" s="26"/>
      <c r="B92" s="50" t="s">
        <v>69</v>
      </c>
      <c r="C92" s="17">
        <f t="shared" si="25"/>
        <v>0</v>
      </c>
      <c r="D92" s="17">
        <f t="shared" si="26"/>
        <v>0</v>
      </c>
      <c r="E92" s="18">
        <f t="shared" si="24"/>
        <v>0</v>
      </c>
      <c r="F92" s="17">
        <f t="shared" si="24"/>
        <v>0</v>
      </c>
      <c r="G92" s="18">
        <f t="shared" si="24"/>
        <v>0</v>
      </c>
      <c r="H92" s="17">
        <f t="shared" si="24"/>
        <v>0</v>
      </c>
      <c r="I92" s="18">
        <f t="shared" si="24"/>
        <v>0</v>
      </c>
      <c r="J92" s="17">
        <f t="shared" si="24"/>
        <v>0</v>
      </c>
      <c r="K92" s="18">
        <f t="shared" si="24"/>
        <v>0</v>
      </c>
      <c r="L92" s="17">
        <f t="shared" si="24"/>
        <v>0</v>
      </c>
      <c r="M92" s="18">
        <f t="shared" si="24"/>
        <v>0</v>
      </c>
      <c r="N92" s="17">
        <f t="shared" si="24"/>
        <v>0</v>
      </c>
      <c r="O92" s="18">
        <f t="shared" si="24"/>
        <v>0</v>
      </c>
      <c r="P92" s="17">
        <f t="shared" si="24"/>
        <v>0</v>
      </c>
      <c r="Q92" s="18">
        <f t="shared" si="24"/>
        <v>0</v>
      </c>
      <c r="R92" s="17">
        <f t="shared" si="24"/>
        <v>0</v>
      </c>
      <c r="S92" s="18">
        <f t="shared" si="24"/>
        <v>0</v>
      </c>
      <c r="T92" s="17">
        <f t="shared" si="24"/>
        <v>0</v>
      </c>
      <c r="U92" s="17">
        <f t="shared" si="27"/>
        <v>0</v>
      </c>
      <c r="V92" s="17">
        <f t="shared" si="28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29"/>
        <v>0</v>
      </c>
      <c r="AN92" s="17">
        <f t="shared" si="30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31"/>
        <v>0</v>
      </c>
      <c r="BF92" s="17">
        <f t="shared" si="32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33"/>
        <v>0</v>
      </c>
      <c r="BX92" s="17">
        <f t="shared" si="34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6"/>
    </row>
    <row r="93" spans="1:93" ht="30" x14ac:dyDescent="0.25">
      <c r="A93" s="26">
        <f>1+A91</f>
        <v>73</v>
      </c>
      <c r="B93" s="28" t="s">
        <v>70</v>
      </c>
      <c r="C93" s="17">
        <f t="shared" si="25"/>
        <v>143260385.83000001</v>
      </c>
      <c r="D93" s="17">
        <f t="shared" si="26"/>
        <v>57147623.289999999</v>
      </c>
      <c r="E93" s="18">
        <f t="shared" si="24"/>
        <v>54114</v>
      </c>
      <c r="F93" s="17">
        <f t="shared" si="24"/>
        <v>19564639.350000001</v>
      </c>
      <c r="G93" s="18">
        <f t="shared" si="24"/>
        <v>21330</v>
      </c>
      <c r="H93" s="17">
        <f t="shared" si="24"/>
        <v>9218868.9600000009</v>
      </c>
      <c r="I93" s="18">
        <f t="shared" si="24"/>
        <v>34761</v>
      </c>
      <c r="J93" s="17">
        <f t="shared" si="24"/>
        <v>28364114.98</v>
      </c>
      <c r="K93" s="18">
        <f t="shared" si="24"/>
        <v>761</v>
      </c>
      <c r="L93" s="17">
        <f t="shared" si="24"/>
        <v>7082790.6399999997</v>
      </c>
      <c r="M93" s="18">
        <f t="shared" si="24"/>
        <v>3308</v>
      </c>
      <c r="N93" s="17">
        <f t="shared" si="24"/>
        <v>67182162.810000002</v>
      </c>
      <c r="O93" s="18">
        <f t="shared" si="24"/>
        <v>0</v>
      </c>
      <c r="P93" s="17">
        <f t="shared" si="24"/>
        <v>0</v>
      </c>
      <c r="Q93" s="18">
        <f t="shared" si="24"/>
        <v>0</v>
      </c>
      <c r="R93" s="17">
        <f t="shared" si="24"/>
        <v>0</v>
      </c>
      <c r="S93" s="18">
        <f t="shared" si="24"/>
        <v>8264</v>
      </c>
      <c r="T93" s="17">
        <f t="shared" si="24"/>
        <v>11847809.09</v>
      </c>
      <c r="U93" s="17">
        <f t="shared" si="27"/>
        <v>39283081.420000002</v>
      </c>
      <c r="V93" s="17">
        <f t="shared" si="28"/>
        <v>19140130.109999999</v>
      </c>
      <c r="W93" s="18">
        <v>13379</v>
      </c>
      <c r="X93" s="17">
        <v>6948119.6699999999</v>
      </c>
      <c r="Y93" s="18">
        <v>5340</v>
      </c>
      <c r="Z93" s="17">
        <v>2303764.9900000002</v>
      </c>
      <c r="AA93" s="18">
        <v>8728</v>
      </c>
      <c r="AB93" s="17">
        <v>9888245.4499999993</v>
      </c>
      <c r="AC93" s="18">
        <v>224</v>
      </c>
      <c r="AD93" s="17">
        <v>2055758.48</v>
      </c>
      <c r="AE93" s="18">
        <v>940</v>
      </c>
      <c r="AF93" s="17">
        <v>14952143.859999999</v>
      </c>
      <c r="AG93" s="18">
        <v>0</v>
      </c>
      <c r="AH93" s="17">
        <v>0</v>
      </c>
      <c r="AI93" s="18">
        <v>0</v>
      </c>
      <c r="AJ93" s="17">
        <v>0</v>
      </c>
      <c r="AK93" s="18">
        <v>2089</v>
      </c>
      <c r="AL93" s="17">
        <v>3135048.97</v>
      </c>
      <c r="AM93" s="17">
        <f t="shared" si="29"/>
        <v>31375743.920000002</v>
      </c>
      <c r="AN93" s="17">
        <f t="shared" si="30"/>
        <v>10319734.85</v>
      </c>
      <c r="AO93" s="18">
        <v>9793</v>
      </c>
      <c r="AP93" s="17">
        <v>782187.67</v>
      </c>
      <c r="AQ93" s="18">
        <v>4491</v>
      </c>
      <c r="AR93" s="17">
        <v>1969665.59</v>
      </c>
      <c r="AS93" s="18">
        <v>8426</v>
      </c>
      <c r="AT93" s="17">
        <v>7567881.5899999999</v>
      </c>
      <c r="AU93" s="18">
        <v>84</v>
      </c>
      <c r="AV93" s="17">
        <v>853462.14</v>
      </c>
      <c r="AW93" s="18">
        <v>705</v>
      </c>
      <c r="AX93" s="17">
        <v>17321674.59</v>
      </c>
      <c r="AY93" s="18">
        <v>0</v>
      </c>
      <c r="AZ93" s="17">
        <v>0</v>
      </c>
      <c r="BA93" s="18">
        <v>0</v>
      </c>
      <c r="BB93" s="17">
        <v>0</v>
      </c>
      <c r="BC93" s="18">
        <v>965</v>
      </c>
      <c r="BD93" s="17">
        <v>2880872.34</v>
      </c>
      <c r="BE93" s="17">
        <f t="shared" si="31"/>
        <v>33040355.760000002</v>
      </c>
      <c r="BF93" s="17">
        <f t="shared" si="32"/>
        <v>11862512.34</v>
      </c>
      <c r="BG93" s="18">
        <v>12470</v>
      </c>
      <c r="BH93" s="17">
        <v>4724738.04</v>
      </c>
      <c r="BI93" s="18">
        <v>4250</v>
      </c>
      <c r="BJ93" s="17">
        <v>1828442.12</v>
      </c>
      <c r="BK93" s="18">
        <v>7730</v>
      </c>
      <c r="BL93" s="17">
        <v>5309332.18</v>
      </c>
      <c r="BM93" s="18">
        <v>210</v>
      </c>
      <c r="BN93" s="17">
        <v>1942313.42</v>
      </c>
      <c r="BO93" s="18">
        <v>784</v>
      </c>
      <c r="BP93" s="17">
        <v>16327315.75</v>
      </c>
      <c r="BQ93" s="18">
        <v>0</v>
      </c>
      <c r="BR93" s="17">
        <v>0</v>
      </c>
      <c r="BS93" s="18">
        <v>0</v>
      </c>
      <c r="BT93" s="17">
        <v>0</v>
      </c>
      <c r="BU93" s="18">
        <v>1739</v>
      </c>
      <c r="BV93" s="17">
        <v>2908214.25</v>
      </c>
      <c r="BW93" s="17">
        <f t="shared" si="33"/>
        <v>39561204.729999997</v>
      </c>
      <c r="BX93" s="17">
        <f t="shared" si="34"/>
        <v>15825245.99</v>
      </c>
      <c r="BY93" s="18">
        <v>18472</v>
      </c>
      <c r="BZ93" s="17">
        <v>7109593.9699999997</v>
      </c>
      <c r="CA93" s="18">
        <v>7249</v>
      </c>
      <c r="CB93" s="17">
        <v>3116996.26</v>
      </c>
      <c r="CC93" s="18">
        <v>9877</v>
      </c>
      <c r="CD93" s="17">
        <v>5598655.7599999998</v>
      </c>
      <c r="CE93" s="18">
        <v>243</v>
      </c>
      <c r="CF93" s="17">
        <v>2231256.6</v>
      </c>
      <c r="CG93" s="18">
        <v>879</v>
      </c>
      <c r="CH93" s="17">
        <v>18581028.609999999</v>
      </c>
      <c r="CI93" s="18">
        <v>0</v>
      </c>
      <c r="CJ93" s="17">
        <v>0</v>
      </c>
      <c r="CK93" s="18">
        <v>0</v>
      </c>
      <c r="CL93" s="17">
        <v>0</v>
      </c>
      <c r="CM93" s="18">
        <v>3471</v>
      </c>
      <c r="CN93" s="17">
        <v>2923673.53</v>
      </c>
      <c r="CO93" s="36"/>
    </row>
    <row r="94" spans="1:93" ht="30" x14ac:dyDescent="0.25">
      <c r="A94" s="26">
        <f>1+A93</f>
        <v>74</v>
      </c>
      <c r="B94" s="28" t="s">
        <v>71</v>
      </c>
      <c r="C94" s="17">
        <f t="shared" si="25"/>
        <v>7045637.9500000002</v>
      </c>
      <c r="D94" s="17">
        <f t="shared" si="26"/>
        <v>7045637.9500000002</v>
      </c>
      <c r="E94" s="18">
        <f t="shared" si="24"/>
        <v>4699</v>
      </c>
      <c r="F94" s="17">
        <f t="shared" si="24"/>
        <v>1424884.06</v>
      </c>
      <c r="G94" s="18">
        <f t="shared" si="24"/>
        <v>1702</v>
      </c>
      <c r="H94" s="17">
        <f t="shared" si="24"/>
        <v>887578.08</v>
      </c>
      <c r="I94" s="18">
        <f t="shared" si="24"/>
        <v>4976</v>
      </c>
      <c r="J94" s="17">
        <f t="shared" si="24"/>
        <v>4733175.8099999996</v>
      </c>
      <c r="K94" s="18">
        <f t="shared" si="24"/>
        <v>0</v>
      </c>
      <c r="L94" s="17">
        <f t="shared" si="24"/>
        <v>0</v>
      </c>
      <c r="M94" s="18">
        <f t="shared" si="24"/>
        <v>0</v>
      </c>
      <c r="N94" s="17">
        <f t="shared" si="24"/>
        <v>0</v>
      </c>
      <c r="O94" s="18">
        <f t="shared" si="24"/>
        <v>0</v>
      </c>
      <c r="P94" s="17">
        <f t="shared" si="24"/>
        <v>0</v>
      </c>
      <c r="Q94" s="18">
        <f t="shared" si="24"/>
        <v>0</v>
      </c>
      <c r="R94" s="17">
        <f t="shared" si="24"/>
        <v>0</v>
      </c>
      <c r="S94" s="18">
        <f t="shared" si="24"/>
        <v>0</v>
      </c>
      <c r="T94" s="17">
        <f t="shared" si="24"/>
        <v>0</v>
      </c>
      <c r="U94" s="17">
        <f t="shared" si="27"/>
        <v>1953169.8</v>
      </c>
      <c r="V94" s="17">
        <f t="shared" si="28"/>
        <v>1953169.8</v>
      </c>
      <c r="W94" s="18">
        <v>2252</v>
      </c>
      <c r="X94" s="17">
        <v>1141961.8799999999</v>
      </c>
      <c r="Y94" s="18">
        <v>384</v>
      </c>
      <c r="Z94" s="17">
        <v>214980.82</v>
      </c>
      <c r="AA94" s="18">
        <v>460</v>
      </c>
      <c r="AB94" s="17">
        <v>596227.1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29"/>
        <v>1881867.84</v>
      </c>
      <c r="AN94" s="17">
        <f t="shared" si="30"/>
        <v>1881867.84</v>
      </c>
      <c r="AO94" s="18">
        <v>1512</v>
      </c>
      <c r="AP94" s="17">
        <v>174768.91</v>
      </c>
      <c r="AQ94" s="18">
        <v>462</v>
      </c>
      <c r="AR94" s="17">
        <v>247424.6</v>
      </c>
      <c r="AS94" s="18">
        <v>861</v>
      </c>
      <c r="AT94" s="17">
        <v>1459674.33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31"/>
        <v>1763178.91</v>
      </c>
      <c r="BF94" s="17">
        <f t="shared" si="32"/>
        <v>1763178.91</v>
      </c>
      <c r="BG94" s="18">
        <v>935</v>
      </c>
      <c r="BH94" s="17">
        <v>108153.27</v>
      </c>
      <c r="BI94" s="18">
        <v>403</v>
      </c>
      <c r="BJ94" s="17">
        <v>194510.5</v>
      </c>
      <c r="BK94" s="18">
        <v>2388</v>
      </c>
      <c r="BL94" s="17">
        <v>1460515.14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33"/>
        <v>1447421.4</v>
      </c>
      <c r="BX94" s="17">
        <f t="shared" si="34"/>
        <v>1447421.4</v>
      </c>
      <c r="BY94" s="18">
        <v>0</v>
      </c>
      <c r="BZ94" s="17">
        <v>0</v>
      </c>
      <c r="CA94" s="18">
        <v>453</v>
      </c>
      <c r="CB94" s="17">
        <v>230662.16</v>
      </c>
      <c r="CC94" s="18">
        <v>1267</v>
      </c>
      <c r="CD94" s="17">
        <v>1216759.24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6"/>
    </row>
    <row r="95" spans="1:93" x14ac:dyDescent="0.25">
      <c r="A95" s="26">
        <f>1+A94</f>
        <v>75</v>
      </c>
      <c r="B95" s="28" t="s">
        <v>72</v>
      </c>
      <c r="C95" s="17">
        <f t="shared" si="25"/>
        <v>0</v>
      </c>
      <c r="D95" s="17">
        <f t="shared" si="26"/>
        <v>0</v>
      </c>
      <c r="E95" s="18">
        <f t="shared" si="24"/>
        <v>0</v>
      </c>
      <c r="F95" s="17">
        <f t="shared" si="24"/>
        <v>0</v>
      </c>
      <c r="G95" s="18">
        <f t="shared" si="24"/>
        <v>0</v>
      </c>
      <c r="H95" s="17">
        <f t="shared" si="24"/>
        <v>0</v>
      </c>
      <c r="I95" s="18">
        <f t="shared" si="24"/>
        <v>0</v>
      </c>
      <c r="J95" s="17">
        <f t="shared" si="24"/>
        <v>0</v>
      </c>
      <c r="K95" s="18">
        <f t="shared" si="24"/>
        <v>0</v>
      </c>
      <c r="L95" s="17">
        <f t="shared" si="24"/>
        <v>0</v>
      </c>
      <c r="M95" s="18">
        <f t="shared" si="24"/>
        <v>0</v>
      </c>
      <c r="N95" s="17">
        <f t="shared" si="24"/>
        <v>0</v>
      </c>
      <c r="O95" s="18">
        <f t="shared" si="24"/>
        <v>0</v>
      </c>
      <c r="P95" s="17">
        <f t="shared" si="24"/>
        <v>0</v>
      </c>
      <c r="Q95" s="18">
        <f t="shared" si="24"/>
        <v>0</v>
      </c>
      <c r="R95" s="17">
        <f t="shared" si="24"/>
        <v>0</v>
      </c>
      <c r="S95" s="18">
        <f t="shared" si="24"/>
        <v>0</v>
      </c>
      <c r="T95" s="17">
        <f t="shared" si="24"/>
        <v>0</v>
      </c>
      <c r="U95" s="17">
        <f t="shared" si="27"/>
        <v>0</v>
      </c>
      <c r="V95" s="17">
        <f t="shared" si="28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29"/>
        <v>0</v>
      </c>
      <c r="AN95" s="17">
        <f t="shared" si="30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31"/>
        <v>0</v>
      </c>
      <c r="BF95" s="17">
        <f t="shared" si="32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33"/>
        <v>0</v>
      </c>
      <c r="BX95" s="17">
        <f t="shared" si="34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6"/>
    </row>
    <row r="96" spans="1:93" x14ac:dyDescent="0.25">
      <c r="A96" s="26"/>
      <c r="B96" s="50" t="s">
        <v>73</v>
      </c>
      <c r="C96" s="17">
        <f t="shared" si="25"/>
        <v>0</v>
      </c>
      <c r="D96" s="17">
        <f t="shared" si="26"/>
        <v>0</v>
      </c>
      <c r="E96" s="18">
        <f t="shared" si="24"/>
        <v>0</v>
      </c>
      <c r="F96" s="17">
        <f t="shared" si="24"/>
        <v>0</v>
      </c>
      <c r="G96" s="18">
        <f t="shared" si="24"/>
        <v>0</v>
      </c>
      <c r="H96" s="17">
        <f t="shared" si="24"/>
        <v>0</v>
      </c>
      <c r="I96" s="18">
        <f t="shared" si="24"/>
        <v>0</v>
      </c>
      <c r="J96" s="17">
        <f t="shared" si="24"/>
        <v>0</v>
      </c>
      <c r="K96" s="18">
        <f t="shared" si="24"/>
        <v>0</v>
      </c>
      <c r="L96" s="17">
        <f t="shared" si="24"/>
        <v>0</v>
      </c>
      <c r="M96" s="18">
        <f t="shared" si="24"/>
        <v>0</v>
      </c>
      <c r="N96" s="17">
        <f t="shared" si="24"/>
        <v>0</v>
      </c>
      <c r="O96" s="18">
        <f t="shared" si="24"/>
        <v>0</v>
      </c>
      <c r="P96" s="17">
        <f t="shared" si="24"/>
        <v>0</v>
      </c>
      <c r="Q96" s="18">
        <f t="shared" si="24"/>
        <v>0</v>
      </c>
      <c r="R96" s="17">
        <f t="shared" si="24"/>
        <v>0</v>
      </c>
      <c r="S96" s="18">
        <f t="shared" si="24"/>
        <v>0</v>
      </c>
      <c r="T96" s="17">
        <f t="shared" si="24"/>
        <v>0</v>
      </c>
      <c r="U96" s="17">
        <f t="shared" si="27"/>
        <v>0</v>
      </c>
      <c r="V96" s="17">
        <f t="shared" si="28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29"/>
        <v>0</v>
      </c>
      <c r="AN96" s="17">
        <f t="shared" si="30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31"/>
        <v>0</v>
      </c>
      <c r="BF96" s="17">
        <f t="shared" si="32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33"/>
        <v>0</v>
      </c>
      <c r="BX96" s="17">
        <f t="shared" si="34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6"/>
    </row>
    <row r="97" spans="1:93" ht="30" x14ac:dyDescent="0.25">
      <c r="A97" s="26">
        <f>1+A95</f>
        <v>76</v>
      </c>
      <c r="B97" s="28" t="s">
        <v>74</v>
      </c>
      <c r="C97" s="17">
        <f t="shared" si="25"/>
        <v>3532474.38</v>
      </c>
      <c r="D97" s="17">
        <f t="shared" si="26"/>
        <v>2085006.29</v>
      </c>
      <c r="E97" s="18">
        <f t="shared" si="24"/>
        <v>360</v>
      </c>
      <c r="F97" s="17">
        <f t="shared" si="24"/>
        <v>674592.24</v>
      </c>
      <c r="G97" s="18">
        <f t="shared" si="24"/>
        <v>256</v>
      </c>
      <c r="H97" s="17">
        <f t="shared" si="24"/>
        <v>134474.54999999999</v>
      </c>
      <c r="I97" s="18">
        <f t="shared" si="24"/>
        <v>456</v>
      </c>
      <c r="J97" s="17">
        <f t="shared" si="24"/>
        <v>1275939.5</v>
      </c>
      <c r="K97" s="18">
        <f t="shared" si="24"/>
        <v>11</v>
      </c>
      <c r="L97" s="17">
        <f t="shared" si="24"/>
        <v>124464.24</v>
      </c>
      <c r="M97" s="18">
        <f t="shared" si="24"/>
        <v>44</v>
      </c>
      <c r="N97" s="17">
        <f t="shared" si="24"/>
        <v>741406.77</v>
      </c>
      <c r="O97" s="18">
        <f t="shared" si="24"/>
        <v>0</v>
      </c>
      <c r="P97" s="17">
        <f t="shared" si="24"/>
        <v>0</v>
      </c>
      <c r="Q97" s="18">
        <f t="shared" si="24"/>
        <v>0</v>
      </c>
      <c r="R97" s="17">
        <f t="shared" si="24"/>
        <v>0</v>
      </c>
      <c r="S97" s="18">
        <f t="shared" si="24"/>
        <v>155</v>
      </c>
      <c r="T97" s="17">
        <f t="shared" si="24"/>
        <v>581597.07999999996</v>
      </c>
      <c r="U97" s="17">
        <f t="shared" si="27"/>
        <v>730007.25</v>
      </c>
      <c r="V97" s="17">
        <f t="shared" si="28"/>
        <v>412090.08</v>
      </c>
      <c r="W97" s="18">
        <v>85</v>
      </c>
      <c r="X97" s="17">
        <v>122447.11</v>
      </c>
      <c r="Y97" s="18">
        <v>70</v>
      </c>
      <c r="Z97" s="17">
        <v>24408.85</v>
      </c>
      <c r="AA97" s="18">
        <v>120</v>
      </c>
      <c r="AB97" s="17">
        <v>265234.12</v>
      </c>
      <c r="AC97" s="18">
        <v>2</v>
      </c>
      <c r="AD97" s="17">
        <v>20114.400000000001</v>
      </c>
      <c r="AE97" s="18">
        <v>12</v>
      </c>
      <c r="AF97" s="17">
        <v>151864.98000000001</v>
      </c>
      <c r="AG97" s="18">
        <v>0</v>
      </c>
      <c r="AH97" s="17">
        <v>0</v>
      </c>
      <c r="AI97" s="18">
        <v>0</v>
      </c>
      <c r="AJ97" s="17">
        <v>0</v>
      </c>
      <c r="AK97" s="18">
        <v>38</v>
      </c>
      <c r="AL97" s="17">
        <v>145937.79</v>
      </c>
      <c r="AM97" s="17">
        <f t="shared" si="29"/>
        <v>927491.29</v>
      </c>
      <c r="AN97" s="17">
        <f t="shared" si="30"/>
        <v>569862.55000000005</v>
      </c>
      <c r="AO97" s="18">
        <v>95</v>
      </c>
      <c r="AP97" s="17">
        <v>169327.11</v>
      </c>
      <c r="AQ97" s="18">
        <v>58</v>
      </c>
      <c r="AR97" s="17">
        <v>33754</v>
      </c>
      <c r="AS97" s="18">
        <v>108</v>
      </c>
      <c r="AT97" s="17">
        <v>366781.44</v>
      </c>
      <c r="AU97" s="18">
        <v>3</v>
      </c>
      <c r="AV97" s="17">
        <v>33283.56</v>
      </c>
      <c r="AW97" s="18">
        <v>12</v>
      </c>
      <c r="AX97" s="17">
        <v>178945.91</v>
      </c>
      <c r="AY97" s="18">
        <v>0</v>
      </c>
      <c r="AZ97" s="17">
        <v>0</v>
      </c>
      <c r="BA97" s="18">
        <v>0</v>
      </c>
      <c r="BB97" s="17">
        <v>0</v>
      </c>
      <c r="BC97" s="18">
        <v>39</v>
      </c>
      <c r="BD97" s="17">
        <v>145399.26999999999</v>
      </c>
      <c r="BE97" s="17">
        <f t="shared" si="31"/>
        <v>879910.31</v>
      </c>
      <c r="BF97" s="17">
        <f t="shared" si="32"/>
        <v>458875.51</v>
      </c>
      <c r="BG97" s="18">
        <v>90</v>
      </c>
      <c r="BH97" s="17">
        <v>191409.01</v>
      </c>
      <c r="BI97" s="18">
        <v>64</v>
      </c>
      <c r="BJ97" s="17">
        <v>38155.85</v>
      </c>
      <c r="BK97" s="18">
        <v>114</v>
      </c>
      <c r="BL97" s="17">
        <v>229310.65</v>
      </c>
      <c r="BM97" s="18">
        <v>3</v>
      </c>
      <c r="BN97" s="17">
        <v>35533.14</v>
      </c>
      <c r="BO97" s="18">
        <v>10</v>
      </c>
      <c r="BP97" s="17">
        <v>240371.65</v>
      </c>
      <c r="BQ97" s="18">
        <v>0</v>
      </c>
      <c r="BR97" s="17">
        <v>0</v>
      </c>
      <c r="BS97" s="18">
        <v>0</v>
      </c>
      <c r="BT97" s="17">
        <v>0</v>
      </c>
      <c r="BU97" s="18">
        <v>39</v>
      </c>
      <c r="BV97" s="17">
        <v>145130.01</v>
      </c>
      <c r="BW97" s="17">
        <f t="shared" si="33"/>
        <v>995065.53</v>
      </c>
      <c r="BX97" s="17">
        <f t="shared" si="34"/>
        <v>644178.15</v>
      </c>
      <c r="BY97" s="18">
        <v>90</v>
      </c>
      <c r="BZ97" s="17">
        <v>191409.01</v>
      </c>
      <c r="CA97" s="18">
        <v>64</v>
      </c>
      <c r="CB97" s="17">
        <v>38155.85</v>
      </c>
      <c r="CC97" s="18">
        <v>114</v>
      </c>
      <c r="CD97" s="17">
        <v>414613.29</v>
      </c>
      <c r="CE97" s="18">
        <v>3</v>
      </c>
      <c r="CF97" s="17">
        <v>35533.14</v>
      </c>
      <c r="CG97" s="18">
        <v>10</v>
      </c>
      <c r="CH97" s="17">
        <v>170224.23</v>
      </c>
      <c r="CI97" s="18">
        <v>0</v>
      </c>
      <c r="CJ97" s="17">
        <v>0</v>
      </c>
      <c r="CK97" s="18">
        <v>0</v>
      </c>
      <c r="CL97" s="17">
        <v>0</v>
      </c>
      <c r="CM97" s="18">
        <v>39</v>
      </c>
      <c r="CN97" s="17">
        <v>145130.01</v>
      </c>
      <c r="CO97" s="36"/>
    </row>
    <row r="98" spans="1:93" x14ac:dyDescent="0.25">
      <c r="A98" s="26"/>
      <c r="B98" s="50" t="s">
        <v>75</v>
      </c>
      <c r="C98" s="17">
        <f t="shared" si="25"/>
        <v>0</v>
      </c>
      <c r="D98" s="17">
        <f t="shared" si="26"/>
        <v>0</v>
      </c>
      <c r="E98" s="18">
        <f t="shared" si="24"/>
        <v>0</v>
      </c>
      <c r="F98" s="17">
        <f t="shared" si="24"/>
        <v>0</v>
      </c>
      <c r="G98" s="18">
        <f t="shared" si="24"/>
        <v>0</v>
      </c>
      <c r="H98" s="17">
        <f t="shared" si="24"/>
        <v>0</v>
      </c>
      <c r="I98" s="18">
        <f t="shared" si="24"/>
        <v>0</v>
      </c>
      <c r="J98" s="17">
        <f t="shared" si="24"/>
        <v>0</v>
      </c>
      <c r="K98" s="18">
        <f t="shared" si="24"/>
        <v>0</v>
      </c>
      <c r="L98" s="17">
        <f t="shared" si="24"/>
        <v>0</v>
      </c>
      <c r="M98" s="18">
        <f t="shared" si="24"/>
        <v>0</v>
      </c>
      <c r="N98" s="17">
        <f t="shared" si="24"/>
        <v>0</v>
      </c>
      <c r="O98" s="18">
        <f t="shared" si="24"/>
        <v>0</v>
      </c>
      <c r="P98" s="17">
        <f t="shared" si="24"/>
        <v>0</v>
      </c>
      <c r="Q98" s="18">
        <f t="shared" si="24"/>
        <v>0</v>
      </c>
      <c r="R98" s="17">
        <f t="shared" si="24"/>
        <v>0</v>
      </c>
      <c r="S98" s="18">
        <f t="shared" si="24"/>
        <v>0</v>
      </c>
      <c r="T98" s="17">
        <f t="shared" si="24"/>
        <v>0</v>
      </c>
      <c r="U98" s="17">
        <f t="shared" si="27"/>
        <v>0</v>
      </c>
      <c r="V98" s="17">
        <f t="shared" si="28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29"/>
        <v>0</v>
      </c>
      <c r="AN98" s="17">
        <f t="shared" si="30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31"/>
        <v>0</v>
      </c>
      <c r="BF98" s="17">
        <f t="shared" si="32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33"/>
        <v>0</v>
      </c>
      <c r="BX98" s="17">
        <f t="shared" si="34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6"/>
    </row>
    <row r="99" spans="1:93" x14ac:dyDescent="0.25">
      <c r="A99" s="26">
        <f>1+A97</f>
        <v>77</v>
      </c>
      <c r="B99" s="28" t="s">
        <v>76</v>
      </c>
      <c r="C99" s="17">
        <f t="shared" si="25"/>
        <v>18864649.48</v>
      </c>
      <c r="D99" s="17">
        <f t="shared" si="26"/>
        <v>5471665.2599999998</v>
      </c>
      <c r="E99" s="18">
        <f t="shared" si="24"/>
        <v>2801</v>
      </c>
      <c r="F99" s="17">
        <f t="shared" si="24"/>
        <v>2028743.87</v>
      </c>
      <c r="G99" s="18">
        <f t="shared" si="24"/>
        <v>402</v>
      </c>
      <c r="H99" s="17">
        <f t="shared" si="24"/>
        <v>204388.06</v>
      </c>
      <c r="I99" s="18">
        <f t="shared" si="24"/>
        <v>1528</v>
      </c>
      <c r="J99" s="17">
        <f t="shared" si="24"/>
        <v>3238533.33</v>
      </c>
      <c r="K99" s="18">
        <f t="shared" si="24"/>
        <v>321</v>
      </c>
      <c r="L99" s="17">
        <f t="shared" si="24"/>
        <v>8219526.5599999996</v>
      </c>
      <c r="M99" s="18">
        <f t="shared" si="24"/>
        <v>241</v>
      </c>
      <c r="N99" s="17">
        <f t="shared" si="24"/>
        <v>5173457.66</v>
      </c>
      <c r="O99" s="18">
        <f t="shared" si="24"/>
        <v>0</v>
      </c>
      <c r="P99" s="17">
        <f t="shared" si="24"/>
        <v>0</v>
      </c>
      <c r="Q99" s="18">
        <f t="shared" si="24"/>
        <v>0</v>
      </c>
      <c r="R99" s="17">
        <f t="shared" si="24"/>
        <v>0</v>
      </c>
      <c r="S99" s="18">
        <f t="shared" si="24"/>
        <v>0</v>
      </c>
      <c r="T99" s="17">
        <f t="shared" si="24"/>
        <v>0</v>
      </c>
      <c r="U99" s="17">
        <f t="shared" si="27"/>
        <v>4592571.25</v>
      </c>
      <c r="V99" s="17">
        <f t="shared" si="28"/>
        <v>1129925.8500000001</v>
      </c>
      <c r="W99" s="18">
        <v>758</v>
      </c>
      <c r="X99" s="17">
        <v>464067.03</v>
      </c>
      <c r="Y99" s="18">
        <v>99</v>
      </c>
      <c r="Z99" s="17">
        <v>48914.400000000001</v>
      </c>
      <c r="AA99" s="18">
        <v>451</v>
      </c>
      <c r="AB99" s="17">
        <v>616944.42000000004</v>
      </c>
      <c r="AC99" s="18">
        <v>95</v>
      </c>
      <c r="AD99" s="17">
        <v>2291183.15</v>
      </c>
      <c r="AE99" s="18">
        <v>53</v>
      </c>
      <c r="AF99" s="17">
        <v>1171462.25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29"/>
        <v>3090259.76</v>
      </c>
      <c r="AN99" s="17">
        <f t="shared" si="30"/>
        <v>1201214.76</v>
      </c>
      <c r="AO99" s="18">
        <v>694</v>
      </c>
      <c r="AP99" s="17">
        <v>272070.59000000003</v>
      </c>
      <c r="AQ99" s="18">
        <v>93</v>
      </c>
      <c r="AR99" s="17">
        <v>62303.51</v>
      </c>
      <c r="AS99" s="18">
        <v>511</v>
      </c>
      <c r="AT99" s="17">
        <v>866840.66</v>
      </c>
      <c r="AU99" s="18">
        <v>116</v>
      </c>
      <c r="AV99" s="17">
        <v>1341554</v>
      </c>
      <c r="AW99" s="18">
        <v>46</v>
      </c>
      <c r="AX99" s="17">
        <v>547491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31"/>
        <v>5331630.2300000004</v>
      </c>
      <c r="BF99" s="17">
        <f t="shared" si="32"/>
        <v>1525377.02</v>
      </c>
      <c r="BG99" s="18">
        <v>594</v>
      </c>
      <c r="BH99" s="17">
        <v>635658.74</v>
      </c>
      <c r="BI99" s="18">
        <v>72</v>
      </c>
      <c r="BJ99" s="17">
        <v>46685.21</v>
      </c>
      <c r="BK99" s="18">
        <v>239</v>
      </c>
      <c r="BL99" s="17">
        <v>843033.07</v>
      </c>
      <c r="BM99" s="18">
        <v>90</v>
      </c>
      <c r="BN99" s="17">
        <v>2016604.87</v>
      </c>
      <c r="BO99" s="18">
        <v>50</v>
      </c>
      <c r="BP99" s="17">
        <v>1789648.34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33"/>
        <v>5850188.2400000002</v>
      </c>
      <c r="BX99" s="17">
        <f t="shared" si="34"/>
        <v>1615147.63</v>
      </c>
      <c r="BY99" s="18">
        <v>755</v>
      </c>
      <c r="BZ99" s="17">
        <v>656947.51</v>
      </c>
      <c r="CA99" s="18">
        <v>138</v>
      </c>
      <c r="CB99" s="17">
        <v>46484.94</v>
      </c>
      <c r="CC99" s="18">
        <v>327</v>
      </c>
      <c r="CD99" s="17">
        <v>911715.18</v>
      </c>
      <c r="CE99" s="18">
        <v>20</v>
      </c>
      <c r="CF99" s="17">
        <v>2570184.54</v>
      </c>
      <c r="CG99" s="18">
        <v>92</v>
      </c>
      <c r="CH99" s="17">
        <v>1664856.07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6"/>
    </row>
    <row r="100" spans="1:93" x14ac:dyDescent="0.25">
      <c r="A100" s="26">
        <f t="shared" ref="A100:A114" si="36">1+A99</f>
        <v>78</v>
      </c>
      <c r="B100" s="28" t="s">
        <v>77</v>
      </c>
      <c r="C100" s="17">
        <f t="shared" si="25"/>
        <v>20193869.100000001</v>
      </c>
      <c r="D100" s="17">
        <f t="shared" si="26"/>
        <v>11713063.460000001</v>
      </c>
      <c r="E100" s="18">
        <f t="shared" si="24"/>
        <v>5604</v>
      </c>
      <c r="F100" s="17">
        <f t="shared" si="24"/>
        <v>3838245.93</v>
      </c>
      <c r="G100" s="18">
        <f t="shared" si="24"/>
        <v>823</v>
      </c>
      <c r="H100" s="17">
        <f t="shared" si="24"/>
        <v>389814.72</v>
      </c>
      <c r="I100" s="18">
        <f t="shared" si="24"/>
        <v>4726</v>
      </c>
      <c r="J100" s="17">
        <f t="shared" si="24"/>
        <v>7485002.8099999996</v>
      </c>
      <c r="K100" s="18">
        <f t="shared" si="24"/>
        <v>155</v>
      </c>
      <c r="L100" s="17">
        <f t="shared" si="24"/>
        <v>1992226.83</v>
      </c>
      <c r="M100" s="18">
        <f t="shared" si="24"/>
        <v>307</v>
      </c>
      <c r="N100" s="17">
        <f t="shared" si="24"/>
        <v>6488578.8099999996</v>
      </c>
      <c r="O100" s="18">
        <f t="shared" si="24"/>
        <v>0</v>
      </c>
      <c r="P100" s="17">
        <f t="shared" si="24"/>
        <v>0</v>
      </c>
      <c r="Q100" s="18">
        <f t="shared" si="24"/>
        <v>0</v>
      </c>
      <c r="R100" s="17">
        <f t="shared" si="24"/>
        <v>0</v>
      </c>
      <c r="S100" s="18">
        <f t="shared" si="24"/>
        <v>0</v>
      </c>
      <c r="T100" s="17">
        <f t="shared" si="24"/>
        <v>0</v>
      </c>
      <c r="U100" s="17">
        <f t="shared" si="27"/>
        <v>5683951.3200000003</v>
      </c>
      <c r="V100" s="17">
        <f t="shared" si="28"/>
        <v>2652016.1</v>
      </c>
      <c r="W100" s="18">
        <v>1401</v>
      </c>
      <c r="X100" s="17">
        <v>809561.48</v>
      </c>
      <c r="Y100" s="18">
        <v>206</v>
      </c>
      <c r="Z100" s="17">
        <v>97453.68</v>
      </c>
      <c r="AA100" s="18">
        <v>1125</v>
      </c>
      <c r="AB100" s="17">
        <v>1745000.94</v>
      </c>
      <c r="AC100" s="18">
        <v>42</v>
      </c>
      <c r="AD100" s="17">
        <v>755742.28</v>
      </c>
      <c r="AE100" s="18">
        <v>80</v>
      </c>
      <c r="AF100" s="17">
        <v>2276192.94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29"/>
        <v>5452015.1600000001</v>
      </c>
      <c r="AN100" s="17">
        <f t="shared" si="30"/>
        <v>3007015.16</v>
      </c>
      <c r="AO100" s="18">
        <v>1401</v>
      </c>
      <c r="AP100" s="17">
        <v>809561.48</v>
      </c>
      <c r="AQ100" s="18">
        <v>206</v>
      </c>
      <c r="AR100" s="17">
        <v>97453.68</v>
      </c>
      <c r="AS100" s="18">
        <v>1353</v>
      </c>
      <c r="AT100" s="17">
        <v>2100000</v>
      </c>
      <c r="AU100" s="18">
        <v>31</v>
      </c>
      <c r="AV100" s="17">
        <v>565000</v>
      </c>
      <c r="AW100" s="18">
        <v>66</v>
      </c>
      <c r="AX100" s="17">
        <v>1880000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31"/>
        <v>5363951.32</v>
      </c>
      <c r="BF100" s="17">
        <f t="shared" si="32"/>
        <v>3352016.1</v>
      </c>
      <c r="BG100" s="18">
        <v>1401</v>
      </c>
      <c r="BH100" s="17">
        <v>1359561.48</v>
      </c>
      <c r="BI100" s="18">
        <v>206</v>
      </c>
      <c r="BJ100" s="17">
        <v>97453.68</v>
      </c>
      <c r="BK100" s="18">
        <v>1125</v>
      </c>
      <c r="BL100" s="17">
        <v>1895000.94</v>
      </c>
      <c r="BM100" s="18">
        <v>42</v>
      </c>
      <c r="BN100" s="17">
        <v>475742.28</v>
      </c>
      <c r="BO100" s="18">
        <v>80</v>
      </c>
      <c r="BP100" s="17">
        <v>1536192.94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33"/>
        <v>3693951.3</v>
      </c>
      <c r="BX100" s="17">
        <f t="shared" si="34"/>
        <v>2702016.1</v>
      </c>
      <c r="BY100" s="18">
        <v>1401</v>
      </c>
      <c r="BZ100" s="17">
        <v>859561.49</v>
      </c>
      <c r="CA100" s="18">
        <v>205</v>
      </c>
      <c r="CB100" s="17">
        <v>97453.68</v>
      </c>
      <c r="CC100" s="18">
        <v>1123</v>
      </c>
      <c r="CD100" s="17">
        <v>1745000.93</v>
      </c>
      <c r="CE100" s="18">
        <v>40</v>
      </c>
      <c r="CF100" s="17">
        <v>195742.27</v>
      </c>
      <c r="CG100" s="18">
        <v>81</v>
      </c>
      <c r="CH100" s="17">
        <v>796192.93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6"/>
    </row>
    <row r="101" spans="1:93" x14ac:dyDescent="0.25">
      <c r="A101" s="26">
        <f t="shared" si="36"/>
        <v>79</v>
      </c>
      <c r="B101" s="28" t="s">
        <v>78</v>
      </c>
      <c r="C101" s="17">
        <f t="shared" si="25"/>
        <v>101467104.48999999</v>
      </c>
      <c r="D101" s="17">
        <f t="shared" si="26"/>
        <v>46837169.619999997</v>
      </c>
      <c r="E101" s="18">
        <f t="shared" si="24"/>
        <v>18106</v>
      </c>
      <c r="F101" s="17">
        <f t="shared" si="24"/>
        <v>9483291.4399999995</v>
      </c>
      <c r="G101" s="18">
        <f t="shared" si="24"/>
        <v>7151</v>
      </c>
      <c r="H101" s="17">
        <f t="shared" si="24"/>
        <v>4035226.49</v>
      </c>
      <c r="I101" s="18">
        <f t="shared" si="24"/>
        <v>27667</v>
      </c>
      <c r="J101" s="17">
        <f t="shared" si="24"/>
        <v>33318651.690000001</v>
      </c>
      <c r="K101" s="18">
        <f t="shared" si="24"/>
        <v>811</v>
      </c>
      <c r="L101" s="17">
        <f t="shared" si="24"/>
        <v>9704460.8000000007</v>
      </c>
      <c r="M101" s="18">
        <f t="shared" si="24"/>
        <v>1638</v>
      </c>
      <c r="N101" s="17">
        <f t="shared" si="24"/>
        <v>44925474.07</v>
      </c>
      <c r="O101" s="18">
        <f t="shared" si="24"/>
        <v>0</v>
      </c>
      <c r="P101" s="17">
        <f t="shared" si="24"/>
        <v>0</v>
      </c>
      <c r="Q101" s="18">
        <f t="shared" si="24"/>
        <v>12</v>
      </c>
      <c r="R101" s="17">
        <f t="shared" si="24"/>
        <v>1559916</v>
      </c>
      <c r="S101" s="18">
        <f t="shared" si="24"/>
        <v>0</v>
      </c>
      <c r="T101" s="17">
        <f t="shared" si="24"/>
        <v>0</v>
      </c>
      <c r="U101" s="17">
        <f t="shared" si="27"/>
        <v>28279538.18</v>
      </c>
      <c r="V101" s="17">
        <f t="shared" si="28"/>
        <v>10607169.619999999</v>
      </c>
      <c r="W101" s="18">
        <v>6779</v>
      </c>
      <c r="X101" s="17">
        <v>3083291.44</v>
      </c>
      <c r="Y101" s="18">
        <v>1951</v>
      </c>
      <c r="Z101" s="17">
        <v>1065226.49</v>
      </c>
      <c r="AA101" s="18">
        <v>7044</v>
      </c>
      <c r="AB101" s="17">
        <v>6458651.6900000004</v>
      </c>
      <c r="AC101" s="18">
        <v>191</v>
      </c>
      <c r="AD101" s="17">
        <v>2632885.73</v>
      </c>
      <c r="AE101" s="18">
        <v>562</v>
      </c>
      <c r="AF101" s="17">
        <v>15039482.83</v>
      </c>
      <c r="AG101" s="18">
        <v>0</v>
      </c>
      <c r="AH101" s="17">
        <v>0</v>
      </c>
      <c r="AI101" s="18">
        <v>5</v>
      </c>
      <c r="AJ101" s="17">
        <v>600967.87</v>
      </c>
      <c r="AK101" s="18">
        <v>0</v>
      </c>
      <c r="AL101" s="17">
        <v>0</v>
      </c>
      <c r="AM101" s="17">
        <f t="shared" si="29"/>
        <v>20570000</v>
      </c>
      <c r="AN101" s="17">
        <f t="shared" si="30"/>
        <v>9670000</v>
      </c>
      <c r="AO101" s="18">
        <v>3269</v>
      </c>
      <c r="AP101" s="17">
        <v>1200000</v>
      </c>
      <c r="AQ101" s="18">
        <v>1846</v>
      </c>
      <c r="AR101" s="17">
        <v>970000</v>
      </c>
      <c r="AS101" s="18">
        <v>6522</v>
      </c>
      <c r="AT101" s="17">
        <v>7500000</v>
      </c>
      <c r="AU101" s="18">
        <v>242</v>
      </c>
      <c r="AV101" s="17">
        <v>2400000</v>
      </c>
      <c r="AW101" s="18">
        <v>207</v>
      </c>
      <c r="AX101" s="17">
        <v>8500000</v>
      </c>
      <c r="AY101" s="18">
        <v>0</v>
      </c>
      <c r="AZ101" s="17">
        <v>0</v>
      </c>
      <c r="BA101" s="18">
        <v>2</v>
      </c>
      <c r="BB101" s="17">
        <v>270690</v>
      </c>
      <c r="BC101" s="18">
        <v>0</v>
      </c>
      <c r="BD101" s="17">
        <v>0</v>
      </c>
      <c r="BE101" s="17">
        <f t="shared" si="31"/>
        <v>25955464.800000001</v>
      </c>
      <c r="BF101" s="17">
        <f t="shared" si="32"/>
        <v>13100000</v>
      </c>
      <c r="BG101" s="18">
        <v>2658</v>
      </c>
      <c r="BH101" s="17">
        <v>2600000</v>
      </c>
      <c r="BI101" s="18">
        <v>1654</v>
      </c>
      <c r="BJ101" s="17">
        <v>1000000</v>
      </c>
      <c r="BK101" s="18">
        <v>6678</v>
      </c>
      <c r="BL101" s="17">
        <v>9500000</v>
      </c>
      <c r="BM101" s="18">
        <v>172</v>
      </c>
      <c r="BN101" s="17">
        <v>2150462.75</v>
      </c>
      <c r="BO101" s="18">
        <v>490</v>
      </c>
      <c r="BP101" s="17">
        <v>10705002.050000001</v>
      </c>
      <c r="BQ101" s="18">
        <v>0</v>
      </c>
      <c r="BR101" s="17">
        <v>0</v>
      </c>
      <c r="BS101" s="18">
        <v>2</v>
      </c>
      <c r="BT101" s="17">
        <v>302796.13</v>
      </c>
      <c r="BU101" s="18">
        <v>0</v>
      </c>
      <c r="BV101" s="17">
        <v>0</v>
      </c>
      <c r="BW101" s="17">
        <f t="shared" si="33"/>
        <v>26662101.510000002</v>
      </c>
      <c r="BX101" s="17">
        <f t="shared" si="34"/>
        <v>13460000</v>
      </c>
      <c r="BY101" s="18">
        <v>5400</v>
      </c>
      <c r="BZ101" s="17">
        <v>2600000</v>
      </c>
      <c r="CA101" s="18">
        <v>1700</v>
      </c>
      <c r="CB101" s="17">
        <v>1000000</v>
      </c>
      <c r="CC101" s="18">
        <v>7423</v>
      </c>
      <c r="CD101" s="17">
        <v>9860000</v>
      </c>
      <c r="CE101" s="18">
        <v>206</v>
      </c>
      <c r="CF101" s="17">
        <v>2521112.3199999998</v>
      </c>
      <c r="CG101" s="18">
        <v>379</v>
      </c>
      <c r="CH101" s="17">
        <v>10680989.189999999</v>
      </c>
      <c r="CI101" s="18">
        <v>0</v>
      </c>
      <c r="CJ101" s="17">
        <v>0</v>
      </c>
      <c r="CK101" s="18">
        <v>3</v>
      </c>
      <c r="CL101" s="17">
        <v>385462</v>
      </c>
      <c r="CM101" s="18">
        <v>0</v>
      </c>
      <c r="CN101" s="17">
        <v>0</v>
      </c>
      <c r="CO101" s="36"/>
    </row>
    <row r="102" spans="1:93" ht="30" x14ac:dyDescent="0.25">
      <c r="A102" s="26">
        <f t="shared" si="36"/>
        <v>80</v>
      </c>
      <c r="B102" s="28" t="s">
        <v>79</v>
      </c>
      <c r="C102" s="17">
        <f t="shared" si="25"/>
        <v>4595649.28</v>
      </c>
      <c r="D102" s="17">
        <f t="shared" si="26"/>
        <v>4595649.28</v>
      </c>
      <c r="E102" s="18">
        <f t="shared" si="24"/>
        <v>3651</v>
      </c>
      <c r="F102" s="17">
        <f t="shared" si="24"/>
        <v>1113832.76</v>
      </c>
      <c r="G102" s="18">
        <f t="shared" si="24"/>
        <v>1001</v>
      </c>
      <c r="H102" s="17">
        <f t="shared" si="24"/>
        <v>508918.41</v>
      </c>
      <c r="I102" s="18">
        <f t="shared" si="24"/>
        <v>3029</v>
      </c>
      <c r="J102" s="17">
        <f t="shared" si="24"/>
        <v>2972898.11</v>
      </c>
      <c r="K102" s="18">
        <f t="shared" si="24"/>
        <v>0</v>
      </c>
      <c r="L102" s="17">
        <f t="shared" si="24"/>
        <v>0</v>
      </c>
      <c r="M102" s="18">
        <f t="shared" si="24"/>
        <v>0</v>
      </c>
      <c r="N102" s="17">
        <f t="shared" si="24"/>
        <v>0</v>
      </c>
      <c r="O102" s="18">
        <f t="shared" si="24"/>
        <v>0</v>
      </c>
      <c r="P102" s="17">
        <f t="shared" si="24"/>
        <v>0</v>
      </c>
      <c r="Q102" s="18">
        <f t="shared" si="24"/>
        <v>0</v>
      </c>
      <c r="R102" s="17">
        <f t="shared" si="24"/>
        <v>0</v>
      </c>
      <c r="S102" s="18">
        <f t="shared" si="24"/>
        <v>0</v>
      </c>
      <c r="T102" s="17">
        <f t="shared" si="24"/>
        <v>0</v>
      </c>
      <c r="U102" s="17">
        <f t="shared" si="27"/>
        <v>1179286.83</v>
      </c>
      <c r="V102" s="17">
        <f t="shared" si="28"/>
        <v>1179286.83</v>
      </c>
      <c r="W102" s="18">
        <v>913</v>
      </c>
      <c r="X102" s="17">
        <v>278458.19</v>
      </c>
      <c r="Y102" s="18">
        <v>275</v>
      </c>
      <c r="Z102" s="17">
        <v>139812.75</v>
      </c>
      <c r="AA102" s="18">
        <v>793</v>
      </c>
      <c r="AB102" s="17">
        <v>761015.89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29"/>
        <v>1483352.58</v>
      </c>
      <c r="AN102" s="17">
        <f t="shared" si="30"/>
        <v>1483352.58</v>
      </c>
      <c r="AO102" s="18">
        <v>913</v>
      </c>
      <c r="AP102" s="17">
        <v>278458.19</v>
      </c>
      <c r="AQ102" s="18">
        <v>250</v>
      </c>
      <c r="AR102" s="17">
        <v>127102.5</v>
      </c>
      <c r="AS102" s="18">
        <v>873</v>
      </c>
      <c r="AT102" s="17">
        <v>1077791.8899999999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31"/>
        <v>1302352.58</v>
      </c>
      <c r="BF102" s="17">
        <f t="shared" si="32"/>
        <v>1302352.58</v>
      </c>
      <c r="BG102" s="18">
        <v>913</v>
      </c>
      <c r="BH102" s="17">
        <v>278458.19</v>
      </c>
      <c r="BI102" s="18">
        <v>250</v>
      </c>
      <c r="BJ102" s="17">
        <v>127102.5</v>
      </c>
      <c r="BK102" s="18">
        <v>873</v>
      </c>
      <c r="BL102" s="17">
        <v>896791.89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33"/>
        <v>630657.29</v>
      </c>
      <c r="BX102" s="17">
        <f t="shared" si="34"/>
        <v>630657.29</v>
      </c>
      <c r="BY102" s="18">
        <v>912</v>
      </c>
      <c r="BZ102" s="17">
        <v>278458.19</v>
      </c>
      <c r="CA102" s="18">
        <v>226</v>
      </c>
      <c r="CB102" s="17">
        <v>114900.66</v>
      </c>
      <c r="CC102" s="18">
        <v>490</v>
      </c>
      <c r="CD102" s="17">
        <v>237298.44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6"/>
    </row>
    <row r="103" spans="1:93" x14ac:dyDescent="0.25">
      <c r="A103" s="26">
        <f t="shared" si="36"/>
        <v>81</v>
      </c>
      <c r="B103" s="28" t="s">
        <v>80</v>
      </c>
      <c r="C103" s="17">
        <f t="shared" si="25"/>
        <v>21461938.219999999</v>
      </c>
      <c r="D103" s="17">
        <f t="shared" si="26"/>
        <v>2044257.55</v>
      </c>
      <c r="E103" s="18">
        <f t="shared" si="24"/>
        <v>2260</v>
      </c>
      <c r="F103" s="17">
        <f t="shared" si="24"/>
        <v>332000.15999999997</v>
      </c>
      <c r="G103" s="18">
        <f t="shared" si="24"/>
        <v>0</v>
      </c>
      <c r="H103" s="17">
        <f t="shared" si="24"/>
        <v>0</v>
      </c>
      <c r="I103" s="18">
        <f t="shared" si="24"/>
        <v>2006</v>
      </c>
      <c r="J103" s="17">
        <f t="shared" si="24"/>
        <v>1712257.39</v>
      </c>
      <c r="K103" s="18">
        <f t="shared" si="24"/>
        <v>193</v>
      </c>
      <c r="L103" s="17">
        <f t="shared" si="24"/>
        <v>2029180.36</v>
      </c>
      <c r="M103" s="18">
        <f t="shared" si="24"/>
        <v>785</v>
      </c>
      <c r="N103" s="17">
        <f t="shared" si="24"/>
        <v>17388500.309999999</v>
      </c>
      <c r="O103" s="18">
        <f t="shared" si="24"/>
        <v>0</v>
      </c>
      <c r="P103" s="17">
        <f t="shared" si="24"/>
        <v>0</v>
      </c>
      <c r="Q103" s="18">
        <f t="shared" si="24"/>
        <v>0</v>
      </c>
      <c r="R103" s="17">
        <f t="shared" si="24"/>
        <v>0</v>
      </c>
      <c r="S103" s="18">
        <f t="shared" si="24"/>
        <v>0</v>
      </c>
      <c r="T103" s="17">
        <f t="shared" si="24"/>
        <v>0</v>
      </c>
      <c r="U103" s="17">
        <f t="shared" si="27"/>
        <v>5747504.3499999996</v>
      </c>
      <c r="V103" s="17">
        <f t="shared" si="28"/>
        <v>577534.96</v>
      </c>
      <c r="W103" s="18">
        <v>565</v>
      </c>
      <c r="X103" s="17">
        <v>111097.42</v>
      </c>
      <c r="Y103" s="18">
        <v>0</v>
      </c>
      <c r="Z103" s="17">
        <v>0</v>
      </c>
      <c r="AA103" s="18">
        <v>502</v>
      </c>
      <c r="AB103" s="17">
        <v>466437.54</v>
      </c>
      <c r="AC103" s="18">
        <v>48</v>
      </c>
      <c r="AD103" s="17">
        <v>517523.93</v>
      </c>
      <c r="AE103" s="18">
        <v>194</v>
      </c>
      <c r="AF103" s="17">
        <v>4652445.46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29"/>
        <v>4297625.79</v>
      </c>
      <c r="AN103" s="17">
        <f t="shared" si="30"/>
        <v>577534.96</v>
      </c>
      <c r="AO103" s="18">
        <v>565</v>
      </c>
      <c r="AP103" s="17">
        <v>111097.42</v>
      </c>
      <c r="AQ103" s="18">
        <v>0</v>
      </c>
      <c r="AR103" s="17">
        <v>0</v>
      </c>
      <c r="AS103" s="18">
        <v>502</v>
      </c>
      <c r="AT103" s="17">
        <v>466437.54</v>
      </c>
      <c r="AU103" s="18">
        <v>48</v>
      </c>
      <c r="AV103" s="17">
        <v>367523.93</v>
      </c>
      <c r="AW103" s="18">
        <v>181</v>
      </c>
      <c r="AX103" s="17">
        <v>3352566.9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31"/>
        <v>6070588.4199999999</v>
      </c>
      <c r="BF103" s="17">
        <f t="shared" si="32"/>
        <v>488435.79</v>
      </c>
      <c r="BG103" s="18">
        <v>565</v>
      </c>
      <c r="BH103" s="17">
        <v>98914.43</v>
      </c>
      <c r="BI103" s="18">
        <v>0</v>
      </c>
      <c r="BJ103" s="17">
        <v>0</v>
      </c>
      <c r="BK103" s="18">
        <v>502</v>
      </c>
      <c r="BL103" s="17">
        <v>389521.36</v>
      </c>
      <c r="BM103" s="18">
        <v>48</v>
      </c>
      <c r="BN103" s="17">
        <v>595313.64</v>
      </c>
      <c r="BO103" s="18">
        <v>216</v>
      </c>
      <c r="BP103" s="17">
        <v>4986838.99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33"/>
        <v>5346219.66</v>
      </c>
      <c r="BX103" s="17">
        <f t="shared" si="34"/>
        <v>400751.84</v>
      </c>
      <c r="BY103" s="18">
        <v>565</v>
      </c>
      <c r="BZ103" s="17">
        <v>10890.89</v>
      </c>
      <c r="CA103" s="18">
        <v>0</v>
      </c>
      <c r="CB103" s="17">
        <v>0</v>
      </c>
      <c r="CC103" s="18">
        <v>500</v>
      </c>
      <c r="CD103" s="17">
        <v>389860.95</v>
      </c>
      <c r="CE103" s="18">
        <v>49</v>
      </c>
      <c r="CF103" s="17">
        <v>548818.86</v>
      </c>
      <c r="CG103" s="18">
        <v>194</v>
      </c>
      <c r="CH103" s="17">
        <v>4396648.96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6"/>
    </row>
    <row r="104" spans="1:93" x14ac:dyDescent="0.25">
      <c r="A104" s="26">
        <f t="shared" si="36"/>
        <v>82</v>
      </c>
      <c r="B104" s="28" t="s">
        <v>81</v>
      </c>
      <c r="C104" s="17">
        <f t="shared" si="25"/>
        <v>44349545.18</v>
      </c>
      <c r="D104" s="17">
        <f t="shared" si="26"/>
        <v>29538862.48</v>
      </c>
      <c r="E104" s="18">
        <f t="shared" si="24"/>
        <v>23049</v>
      </c>
      <c r="F104" s="17">
        <f t="shared" si="24"/>
        <v>7008142.5300000003</v>
      </c>
      <c r="G104" s="18">
        <f t="shared" si="24"/>
        <v>2357</v>
      </c>
      <c r="H104" s="17">
        <f t="shared" si="24"/>
        <v>1038705.87</v>
      </c>
      <c r="I104" s="18">
        <f t="shared" si="24"/>
        <v>13434</v>
      </c>
      <c r="J104" s="17">
        <f t="shared" si="24"/>
        <v>21492014.079999998</v>
      </c>
      <c r="K104" s="18">
        <f t="shared" si="24"/>
        <v>154</v>
      </c>
      <c r="L104" s="17">
        <f t="shared" si="24"/>
        <v>3033385.07</v>
      </c>
      <c r="M104" s="18">
        <f t="shared" si="24"/>
        <v>521</v>
      </c>
      <c r="N104" s="17">
        <f t="shared" si="24"/>
        <v>11777297.630000001</v>
      </c>
      <c r="O104" s="18">
        <f t="shared" si="24"/>
        <v>0</v>
      </c>
      <c r="P104" s="17">
        <f t="shared" si="24"/>
        <v>0</v>
      </c>
      <c r="Q104" s="18">
        <f t="shared" si="24"/>
        <v>0</v>
      </c>
      <c r="R104" s="17">
        <f t="shared" si="24"/>
        <v>0</v>
      </c>
      <c r="S104" s="18">
        <f t="shared" si="24"/>
        <v>0</v>
      </c>
      <c r="T104" s="17">
        <f t="shared" ref="F104:T120" si="37">AL104+BD104+BV104+CN104</f>
        <v>0</v>
      </c>
      <c r="U104" s="17">
        <f t="shared" si="27"/>
        <v>10780952.35</v>
      </c>
      <c r="V104" s="17">
        <f t="shared" si="28"/>
        <v>7204507.4900000002</v>
      </c>
      <c r="W104" s="18">
        <v>3918</v>
      </c>
      <c r="X104" s="17">
        <v>2058252.91</v>
      </c>
      <c r="Y104" s="18">
        <v>651</v>
      </c>
      <c r="Z104" s="17">
        <v>287557.34999999998</v>
      </c>
      <c r="AA104" s="18">
        <v>3516</v>
      </c>
      <c r="AB104" s="17">
        <v>4858697.2300000004</v>
      </c>
      <c r="AC104" s="18">
        <v>23</v>
      </c>
      <c r="AD104" s="17">
        <v>549287.15</v>
      </c>
      <c r="AE104" s="18">
        <v>164</v>
      </c>
      <c r="AF104" s="17">
        <v>3027157.71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29"/>
        <v>10665085.07</v>
      </c>
      <c r="AN104" s="17">
        <f t="shared" si="30"/>
        <v>6772060.9100000001</v>
      </c>
      <c r="AO104" s="18">
        <v>8172</v>
      </c>
      <c r="AP104" s="17">
        <v>1343116.97</v>
      </c>
      <c r="AQ104" s="18">
        <v>928</v>
      </c>
      <c r="AR104" s="17">
        <v>419179.25</v>
      </c>
      <c r="AS104" s="18">
        <v>2972</v>
      </c>
      <c r="AT104" s="17">
        <v>5009764.6900000004</v>
      </c>
      <c r="AU104" s="18">
        <v>69</v>
      </c>
      <c r="AV104" s="17">
        <v>988186.21</v>
      </c>
      <c r="AW104" s="18">
        <v>90</v>
      </c>
      <c r="AX104" s="17">
        <v>2904837.95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31"/>
        <v>12050361.34</v>
      </c>
      <c r="BF104" s="17">
        <f t="shared" si="32"/>
        <v>8633378.7699999996</v>
      </c>
      <c r="BG104" s="18">
        <v>6448</v>
      </c>
      <c r="BH104" s="17">
        <v>2173181.9300000002</v>
      </c>
      <c r="BI104" s="18">
        <v>332</v>
      </c>
      <c r="BJ104" s="17">
        <v>142598.97</v>
      </c>
      <c r="BK104" s="18">
        <v>3188</v>
      </c>
      <c r="BL104" s="17">
        <v>6317597.8700000001</v>
      </c>
      <c r="BM104" s="18">
        <v>14</v>
      </c>
      <c r="BN104" s="17">
        <v>348548.98</v>
      </c>
      <c r="BO104" s="18">
        <v>140</v>
      </c>
      <c r="BP104" s="17">
        <v>3068433.59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33"/>
        <v>10853146.42</v>
      </c>
      <c r="BX104" s="17">
        <f t="shared" si="34"/>
        <v>6928915.3099999996</v>
      </c>
      <c r="BY104" s="18">
        <v>4511</v>
      </c>
      <c r="BZ104" s="17">
        <v>1433590.72</v>
      </c>
      <c r="CA104" s="18">
        <v>446</v>
      </c>
      <c r="CB104" s="17">
        <v>189370.3</v>
      </c>
      <c r="CC104" s="18">
        <v>3758</v>
      </c>
      <c r="CD104" s="17">
        <v>5305954.29</v>
      </c>
      <c r="CE104" s="18">
        <v>48</v>
      </c>
      <c r="CF104" s="17">
        <v>1147362.73</v>
      </c>
      <c r="CG104" s="18">
        <v>127</v>
      </c>
      <c r="CH104" s="17">
        <v>2776868.38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6"/>
    </row>
    <row r="105" spans="1:93" ht="30" x14ac:dyDescent="0.25">
      <c r="A105" s="26">
        <f t="shared" si="36"/>
        <v>83</v>
      </c>
      <c r="B105" s="28" t="s">
        <v>82</v>
      </c>
      <c r="C105" s="17">
        <f t="shared" si="25"/>
        <v>20805923.219999999</v>
      </c>
      <c r="D105" s="17">
        <f t="shared" si="26"/>
        <v>0</v>
      </c>
      <c r="E105" s="18">
        <f t="shared" ref="E105:T135" si="38">W105+AO105+BG105+BY105</f>
        <v>0</v>
      </c>
      <c r="F105" s="17">
        <f t="shared" si="37"/>
        <v>0</v>
      </c>
      <c r="G105" s="18">
        <f t="shared" si="37"/>
        <v>0</v>
      </c>
      <c r="H105" s="17">
        <f t="shared" si="37"/>
        <v>0</v>
      </c>
      <c r="I105" s="18">
        <f t="shared" si="37"/>
        <v>0</v>
      </c>
      <c r="J105" s="17">
        <f t="shared" si="37"/>
        <v>0</v>
      </c>
      <c r="K105" s="18">
        <f t="shared" si="37"/>
        <v>0</v>
      </c>
      <c r="L105" s="17">
        <f t="shared" si="37"/>
        <v>0</v>
      </c>
      <c r="M105" s="18">
        <f t="shared" si="37"/>
        <v>0</v>
      </c>
      <c r="N105" s="17">
        <f t="shared" si="37"/>
        <v>0</v>
      </c>
      <c r="O105" s="18">
        <f t="shared" si="37"/>
        <v>0</v>
      </c>
      <c r="P105" s="17">
        <f t="shared" si="37"/>
        <v>0</v>
      </c>
      <c r="Q105" s="18">
        <f t="shared" si="37"/>
        <v>0</v>
      </c>
      <c r="R105" s="17">
        <f t="shared" si="37"/>
        <v>0</v>
      </c>
      <c r="S105" s="18">
        <f t="shared" si="37"/>
        <v>7012</v>
      </c>
      <c r="T105" s="17">
        <f t="shared" si="37"/>
        <v>20805923.219999999</v>
      </c>
      <c r="U105" s="17">
        <f t="shared" si="27"/>
        <v>5152605.8</v>
      </c>
      <c r="V105" s="17">
        <f t="shared" si="28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2462</v>
      </c>
      <c r="AL105" s="17">
        <v>5152605.8</v>
      </c>
      <c r="AM105" s="17">
        <f t="shared" si="29"/>
        <v>5113663.54</v>
      </c>
      <c r="AN105" s="17">
        <f t="shared" si="30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2520</v>
      </c>
      <c r="BD105" s="17">
        <v>5113663.54</v>
      </c>
      <c r="BE105" s="17">
        <f t="shared" si="31"/>
        <v>5269826.9400000004</v>
      </c>
      <c r="BF105" s="17">
        <f t="shared" si="32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2022</v>
      </c>
      <c r="BV105" s="17">
        <v>5269826.9400000004</v>
      </c>
      <c r="BW105" s="17">
        <f t="shared" si="33"/>
        <v>5269826.9400000004</v>
      </c>
      <c r="BX105" s="17">
        <f t="shared" si="34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8</v>
      </c>
      <c r="CN105" s="17">
        <v>5269826.9400000004</v>
      </c>
      <c r="CO105" s="36"/>
    </row>
    <row r="106" spans="1:93" ht="30" x14ac:dyDescent="0.25">
      <c r="A106" s="26">
        <f t="shared" si="36"/>
        <v>84</v>
      </c>
      <c r="B106" s="28" t="s">
        <v>83</v>
      </c>
      <c r="C106" s="17">
        <f t="shared" si="25"/>
        <v>2729905.57</v>
      </c>
      <c r="D106" s="17">
        <f t="shared" si="26"/>
        <v>807246.37</v>
      </c>
      <c r="E106" s="18">
        <f t="shared" si="38"/>
        <v>1860</v>
      </c>
      <c r="F106" s="17">
        <f t="shared" si="37"/>
        <v>346884.37</v>
      </c>
      <c r="G106" s="18">
        <f t="shared" si="37"/>
        <v>0</v>
      </c>
      <c r="H106" s="17">
        <f t="shared" si="37"/>
        <v>0</v>
      </c>
      <c r="I106" s="18">
        <f t="shared" si="37"/>
        <v>1164</v>
      </c>
      <c r="J106" s="17">
        <f t="shared" si="37"/>
        <v>460362</v>
      </c>
      <c r="K106" s="18">
        <f t="shared" si="37"/>
        <v>120</v>
      </c>
      <c r="L106" s="17">
        <f t="shared" si="37"/>
        <v>1922659.2</v>
      </c>
      <c r="M106" s="18">
        <f t="shared" si="37"/>
        <v>0</v>
      </c>
      <c r="N106" s="17">
        <f t="shared" si="37"/>
        <v>0</v>
      </c>
      <c r="O106" s="18">
        <f t="shared" si="37"/>
        <v>0</v>
      </c>
      <c r="P106" s="17">
        <f t="shared" si="37"/>
        <v>0</v>
      </c>
      <c r="Q106" s="18">
        <f t="shared" si="37"/>
        <v>0</v>
      </c>
      <c r="R106" s="17">
        <f t="shared" si="37"/>
        <v>0</v>
      </c>
      <c r="S106" s="18">
        <f t="shared" si="37"/>
        <v>0</v>
      </c>
      <c r="T106" s="17">
        <f t="shared" si="37"/>
        <v>0</v>
      </c>
      <c r="U106" s="17">
        <f t="shared" si="27"/>
        <v>827613.6</v>
      </c>
      <c r="V106" s="17">
        <f t="shared" si="28"/>
        <v>266838</v>
      </c>
      <c r="W106" s="18">
        <v>626</v>
      </c>
      <c r="X106" s="17">
        <v>116943.5</v>
      </c>
      <c r="Y106" s="18">
        <v>0</v>
      </c>
      <c r="Z106" s="17">
        <v>0</v>
      </c>
      <c r="AA106" s="18">
        <v>379</v>
      </c>
      <c r="AB106" s="17">
        <v>149894.5</v>
      </c>
      <c r="AC106" s="18">
        <v>35</v>
      </c>
      <c r="AD106" s="17">
        <v>560775.6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29"/>
        <v>1121207.1499999999</v>
      </c>
      <c r="AN106" s="17">
        <f t="shared" si="30"/>
        <v>320099.15000000002</v>
      </c>
      <c r="AO106" s="18">
        <v>650</v>
      </c>
      <c r="AP106" s="17">
        <v>120767.15</v>
      </c>
      <c r="AQ106" s="18">
        <v>0</v>
      </c>
      <c r="AR106" s="17">
        <v>0</v>
      </c>
      <c r="AS106" s="18">
        <v>504</v>
      </c>
      <c r="AT106" s="17">
        <v>199332</v>
      </c>
      <c r="AU106" s="18">
        <v>50</v>
      </c>
      <c r="AV106" s="17">
        <v>801108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31"/>
        <v>781084.82</v>
      </c>
      <c r="BF106" s="17">
        <f t="shared" si="32"/>
        <v>220309.22</v>
      </c>
      <c r="BG106" s="18">
        <v>584</v>
      </c>
      <c r="BH106" s="17">
        <v>109173.72</v>
      </c>
      <c r="BI106" s="18">
        <v>0</v>
      </c>
      <c r="BJ106" s="17">
        <v>0</v>
      </c>
      <c r="BK106" s="18">
        <v>281</v>
      </c>
      <c r="BL106" s="17">
        <v>111135.5</v>
      </c>
      <c r="BM106" s="18">
        <v>35</v>
      </c>
      <c r="BN106" s="17">
        <v>560775.6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33"/>
        <v>0</v>
      </c>
      <c r="BX106" s="17">
        <f t="shared" si="34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6"/>
    </row>
    <row r="107" spans="1:93" ht="30" x14ac:dyDescent="0.25">
      <c r="A107" s="26">
        <f t="shared" si="36"/>
        <v>85</v>
      </c>
      <c r="B107" s="28" t="s">
        <v>146</v>
      </c>
      <c r="C107" s="17">
        <f t="shared" si="25"/>
        <v>80807097.780000001</v>
      </c>
      <c r="D107" s="17">
        <f t="shared" si="26"/>
        <v>37655563.57</v>
      </c>
      <c r="E107" s="18">
        <f t="shared" si="38"/>
        <v>35288</v>
      </c>
      <c r="F107" s="17">
        <f t="shared" si="37"/>
        <v>14457952</v>
      </c>
      <c r="G107" s="18">
        <f t="shared" si="37"/>
        <v>9020</v>
      </c>
      <c r="H107" s="17">
        <f t="shared" si="37"/>
        <v>4633110.4800000004</v>
      </c>
      <c r="I107" s="18">
        <f t="shared" si="37"/>
        <v>26216</v>
      </c>
      <c r="J107" s="17">
        <f t="shared" si="37"/>
        <v>18564501.09</v>
      </c>
      <c r="K107" s="18">
        <f t="shared" si="37"/>
        <v>824</v>
      </c>
      <c r="L107" s="17">
        <f t="shared" si="37"/>
        <v>8250539.3799999999</v>
      </c>
      <c r="M107" s="18">
        <f t="shared" si="37"/>
        <v>1452</v>
      </c>
      <c r="N107" s="17">
        <f t="shared" si="37"/>
        <v>34900994.829999998</v>
      </c>
      <c r="O107" s="18">
        <f t="shared" si="37"/>
        <v>360</v>
      </c>
      <c r="P107" s="17">
        <f t="shared" si="37"/>
        <v>12558012.84</v>
      </c>
      <c r="Q107" s="18">
        <f t="shared" si="37"/>
        <v>12</v>
      </c>
      <c r="R107" s="17">
        <f t="shared" si="37"/>
        <v>1812158.8</v>
      </c>
      <c r="S107" s="18">
        <f t="shared" si="37"/>
        <v>0</v>
      </c>
      <c r="T107" s="17">
        <f t="shared" si="37"/>
        <v>0</v>
      </c>
      <c r="U107" s="17">
        <f t="shared" si="27"/>
        <v>22023040.98</v>
      </c>
      <c r="V107" s="17">
        <f t="shared" si="28"/>
        <v>10110044.49</v>
      </c>
      <c r="W107" s="18">
        <v>8822</v>
      </c>
      <c r="X107" s="17">
        <v>3664488</v>
      </c>
      <c r="Y107" s="18">
        <v>2255</v>
      </c>
      <c r="Z107" s="17">
        <v>1158277.6200000001</v>
      </c>
      <c r="AA107" s="18">
        <v>6554</v>
      </c>
      <c r="AB107" s="17">
        <v>5287278.87</v>
      </c>
      <c r="AC107" s="18">
        <v>206</v>
      </c>
      <c r="AD107" s="17">
        <v>2275138.4500000002</v>
      </c>
      <c r="AE107" s="18">
        <v>363</v>
      </c>
      <c r="AF107" s="17">
        <v>9637858.0399999991</v>
      </c>
      <c r="AG107" s="18">
        <v>90</v>
      </c>
      <c r="AH107" s="17">
        <v>3139503.21</v>
      </c>
      <c r="AI107" s="18">
        <v>3</v>
      </c>
      <c r="AJ107" s="17">
        <v>453039.7</v>
      </c>
      <c r="AK107" s="18">
        <v>0</v>
      </c>
      <c r="AL107" s="17">
        <v>0</v>
      </c>
      <c r="AM107" s="17">
        <f t="shared" si="29"/>
        <v>18511808.309999999</v>
      </c>
      <c r="AN107" s="17">
        <f t="shared" si="30"/>
        <v>7910044.4900000002</v>
      </c>
      <c r="AO107" s="18">
        <v>8822</v>
      </c>
      <c r="AP107" s="17">
        <v>2864488</v>
      </c>
      <c r="AQ107" s="18">
        <v>2255</v>
      </c>
      <c r="AR107" s="17">
        <v>1158277.6200000001</v>
      </c>
      <c r="AS107" s="18">
        <v>6554</v>
      </c>
      <c r="AT107" s="17">
        <v>3887278.87</v>
      </c>
      <c r="AU107" s="18">
        <v>206</v>
      </c>
      <c r="AV107" s="17">
        <v>1942036.76</v>
      </c>
      <c r="AW107" s="18">
        <v>363</v>
      </c>
      <c r="AX107" s="17">
        <v>8659727.0600000005</v>
      </c>
      <c r="AY107" s="18">
        <v>90</v>
      </c>
      <c r="AZ107" s="17">
        <v>3139503.21</v>
      </c>
      <c r="BA107" s="18">
        <v>3</v>
      </c>
      <c r="BB107" s="17">
        <v>453039.7</v>
      </c>
      <c r="BC107" s="18">
        <v>0</v>
      </c>
      <c r="BD107" s="17">
        <v>0</v>
      </c>
      <c r="BE107" s="17">
        <f t="shared" si="31"/>
        <v>20208507.219999999</v>
      </c>
      <c r="BF107" s="17">
        <f t="shared" si="32"/>
        <v>10002341.380000001</v>
      </c>
      <c r="BG107" s="18">
        <v>8822</v>
      </c>
      <c r="BH107" s="17">
        <v>4264488</v>
      </c>
      <c r="BI107" s="18">
        <v>2255</v>
      </c>
      <c r="BJ107" s="17">
        <v>1158277.6200000001</v>
      </c>
      <c r="BK107" s="18">
        <v>6554</v>
      </c>
      <c r="BL107" s="17">
        <v>4579575.76</v>
      </c>
      <c r="BM107" s="18">
        <v>206</v>
      </c>
      <c r="BN107" s="17">
        <v>2031116.3</v>
      </c>
      <c r="BO107" s="18">
        <v>363</v>
      </c>
      <c r="BP107" s="17">
        <v>8175049.54</v>
      </c>
      <c r="BQ107" s="18">
        <v>90</v>
      </c>
      <c r="BR107" s="17">
        <v>3139503.21</v>
      </c>
      <c r="BS107" s="18">
        <v>3</v>
      </c>
      <c r="BT107" s="17">
        <v>453039.7</v>
      </c>
      <c r="BU107" s="18">
        <v>0</v>
      </c>
      <c r="BV107" s="17">
        <v>0</v>
      </c>
      <c r="BW107" s="17">
        <f t="shared" si="33"/>
        <v>20063741.27</v>
      </c>
      <c r="BX107" s="17">
        <f t="shared" si="34"/>
        <v>9633133.2100000009</v>
      </c>
      <c r="BY107" s="18">
        <v>8822</v>
      </c>
      <c r="BZ107" s="17">
        <v>3664488</v>
      </c>
      <c r="CA107" s="18">
        <v>2255</v>
      </c>
      <c r="CB107" s="17">
        <v>1158277.6200000001</v>
      </c>
      <c r="CC107" s="18">
        <v>6554</v>
      </c>
      <c r="CD107" s="17">
        <v>4810367.59</v>
      </c>
      <c r="CE107" s="18">
        <v>206</v>
      </c>
      <c r="CF107" s="17">
        <v>2002247.87</v>
      </c>
      <c r="CG107" s="18">
        <v>363</v>
      </c>
      <c r="CH107" s="17">
        <v>8428360.1899999995</v>
      </c>
      <c r="CI107" s="18">
        <v>90</v>
      </c>
      <c r="CJ107" s="17">
        <v>3139503.21</v>
      </c>
      <c r="CK107" s="18">
        <v>3</v>
      </c>
      <c r="CL107" s="17">
        <v>453039.7</v>
      </c>
      <c r="CM107" s="18">
        <v>0</v>
      </c>
      <c r="CN107" s="17">
        <v>0</v>
      </c>
      <c r="CO107" s="36"/>
    </row>
    <row r="108" spans="1:93" x14ac:dyDescent="0.25">
      <c r="A108" s="26">
        <f t="shared" si="36"/>
        <v>86</v>
      </c>
      <c r="B108" s="28" t="s">
        <v>84</v>
      </c>
      <c r="C108" s="17">
        <f t="shared" si="25"/>
        <v>781969.72</v>
      </c>
      <c r="D108" s="17">
        <f t="shared" si="26"/>
        <v>688345.28</v>
      </c>
      <c r="E108" s="18">
        <f t="shared" si="38"/>
        <v>400</v>
      </c>
      <c r="F108" s="17">
        <f t="shared" si="37"/>
        <v>81280.69</v>
      </c>
      <c r="G108" s="18">
        <f t="shared" si="37"/>
        <v>150</v>
      </c>
      <c r="H108" s="17">
        <f t="shared" si="37"/>
        <v>58036.79</v>
      </c>
      <c r="I108" s="18">
        <f t="shared" si="37"/>
        <v>742</v>
      </c>
      <c r="J108" s="17">
        <f t="shared" si="37"/>
        <v>549027.80000000005</v>
      </c>
      <c r="K108" s="18">
        <f t="shared" si="37"/>
        <v>14</v>
      </c>
      <c r="L108" s="17">
        <f t="shared" si="37"/>
        <v>93624.44</v>
      </c>
      <c r="M108" s="18">
        <f t="shared" si="37"/>
        <v>0</v>
      </c>
      <c r="N108" s="17">
        <f t="shared" si="37"/>
        <v>0</v>
      </c>
      <c r="O108" s="18">
        <f t="shared" si="37"/>
        <v>0</v>
      </c>
      <c r="P108" s="17">
        <f t="shared" si="37"/>
        <v>0</v>
      </c>
      <c r="Q108" s="18">
        <f t="shared" si="37"/>
        <v>0</v>
      </c>
      <c r="R108" s="17">
        <f t="shared" si="37"/>
        <v>0</v>
      </c>
      <c r="S108" s="18">
        <f t="shared" si="37"/>
        <v>0</v>
      </c>
      <c r="T108" s="17">
        <f t="shared" si="37"/>
        <v>0</v>
      </c>
      <c r="U108" s="17">
        <f t="shared" si="27"/>
        <v>204454.32</v>
      </c>
      <c r="V108" s="17">
        <f t="shared" si="28"/>
        <v>172086.32</v>
      </c>
      <c r="W108" s="18">
        <v>99</v>
      </c>
      <c r="X108" s="17">
        <v>19557.169999999998</v>
      </c>
      <c r="Y108" s="18">
        <v>34</v>
      </c>
      <c r="Z108" s="17">
        <v>10628.95</v>
      </c>
      <c r="AA108" s="18">
        <v>188</v>
      </c>
      <c r="AB108" s="17">
        <v>141900.20000000001</v>
      </c>
      <c r="AC108" s="18">
        <v>5</v>
      </c>
      <c r="AD108" s="17">
        <v>32368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29"/>
        <v>206315.48</v>
      </c>
      <c r="AN108" s="17">
        <f t="shared" si="30"/>
        <v>172086.32</v>
      </c>
      <c r="AO108" s="18">
        <v>98</v>
      </c>
      <c r="AP108" s="17">
        <v>20179.38</v>
      </c>
      <c r="AQ108" s="18">
        <v>39</v>
      </c>
      <c r="AR108" s="17">
        <v>12789.74</v>
      </c>
      <c r="AS108" s="18">
        <v>186</v>
      </c>
      <c r="AT108" s="17">
        <v>139117.20000000001</v>
      </c>
      <c r="AU108" s="18">
        <v>5</v>
      </c>
      <c r="AV108" s="17">
        <v>34229.160000000003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31"/>
        <v>192640</v>
      </c>
      <c r="BF108" s="17">
        <f t="shared" si="32"/>
        <v>172086.32</v>
      </c>
      <c r="BG108" s="18">
        <v>100</v>
      </c>
      <c r="BH108" s="17">
        <v>20269.490000000002</v>
      </c>
      <c r="BI108" s="18">
        <v>37</v>
      </c>
      <c r="BJ108" s="17">
        <v>21962.799999999999</v>
      </c>
      <c r="BK108" s="18">
        <v>182</v>
      </c>
      <c r="BL108" s="17">
        <v>129854.03</v>
      </c>
      <c r="BM108" s="18">
        <v>3</v>
      </c>
      <c r="BN108" s="17">
        <v>20553.68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33"/>
        <v>178559.92</v>
      </c>
      <c r="BX108" s="17">
        <f t="shared" si="34"/>
        <v>172086.32</v>
      </c>
      <c r="BY108" s="18">
        <v>103</v>
      </c>
      <c r="BZ108" s="17">
        <v>21274.65</v>
      </c>
      <c r="CA108" s="18">
        <v>40</v>
      </c>
      <c r="CB108" s="17">
        <v>12655.3</v>
      </c>
      <c r="CC108" s="18">
        <v>186</v>
      </c>
      <c r="CD108" s="17">
        <v>138156.37</v>
      </c>
      <c r="CE108" s="18">
        <v>1</v>
      </c>
      <c r="CF108" s="17">
        <v>6473.6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6"/>
    </row>
    <row r="109" spans="1:93" x14ac:dyDescent="0.25">
      <c r="A109" s="26">
        <f t="shared" si="36"/>
        <v>87</v>
      </c>
      <c r="B109" s="28" t="s">
        <v>158</v>
      </c>
      <c r="C109" s="17">
        <f t="shared" si="25"/>
        <v>167872.19</v>
      </c>
      <c r="D109" s="17">
        <f t="shared" si="26"/>
        <v>167872.19</v>
      </c>
      <c r="E109" s="18">
        <f t="shared" si="38"/>
        <v>103</v>
      </c>
      <c r="F109" s="17">
        <f t="shared" si="37"/>
        <v>30548.51</v>
      </c>
      <c r="G109" s="18">
        <f t="shared" si="37"/>
        <v>27</v>
      </c>
      <c r="H109" s="17">
        <f t="shared" si="37"/>
        <v>13355.24</v>
      </c>
      <c r="I109" s="18">
        <f t="shared" si="37"/>
        <v>135</v>
      </c>
      <c r="J109" s="17">
        <f t="shared" si="37"/>
        <v>123968.44</v>
      </c>
      <c r="K109" s="18">
        <f t="shared" si="37"/>
        <v>0</v>
      </c>
      <c r="L109" s="17">
        <f t="shared" si="37"/>
        <v>0</v>
      </c>
      <c r="M109" s="18">
        <f t="shared" si="37"/>
        <v>0</v>
      </c>
      <c r="N109" s="17">
        <f t="shared" si="37"/>
        <v>0</v>
      </c>
      <c r="O109" s="18">
        <f t="shared" si="37"/>
        <v>0</v>
      </c>
      <c r="P109" s="17">
        <f t="shared" si="37"/>
        <v>0</v>
      </c>
      <c r="Q109" s="18">
        <f t="shared" si="37"/>
        <v>0</v>
      </c>
      <c r="R109" s="17">
        <f t="shared" si="37"/>
        <v>0</v>
      </c>
      <c r="S109" s="18">
        <f t="shared" si="37"/>
        <v>0</v>
      </c>
      <c r="T109" s="17">
        <f t="shared" si="37"/>
        <v>0</v>
      </c>
      <c r="U109" s="17">
        <f t="shared" si="27"/>
        <v>0</v>
      </c>
      <c r="V109" s="17">
        <f t="shared" si="28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29"/>
        <v>41923.43</v>
      </c>
      <c r="AN109" s="17">
        <f t="shared" si="30"/>
        <v>41923.43</v>
      </c>
      <c r="AO109" s="18">
        <v>6</v>
      </c>
      <c r="AP109" s="17">
        <v>1830.5</v>
      </c>
      <c r="AQ109" s="18">
        <v>8</v>
      </c>
      <c r="AR109" s="17">
        <v>3914.48</v>
      </c>
      <c r="AS109" s="18">
        <v>40</v>
      </c>
      <c r="AT109" s="17">
        <v>36178.449999999997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31"/>
        <v>25419.32</v>
      </c>
      <c r="BF109" s="17">
        <f t="shared" si="32"/>
        <v>25419.32</v>
      </c>
      <c r="BG109" s="18">
        <v>22</v>
      </c>
      <c r="BH109" s="17">
        <v>6386.16</v>
      </c>
      <c r="BI109" s="18">
        <v>4</v>
      </c>
      <c r="BJ109" s="17">
        <v>1968.44</v>
      </c>
      <c r="BK109" s="18">
        <v>19</v>
      </c>
      <c r="BL109" s="17">
        <v>17064.72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33"/>
        <v>100529.44</v>
      </c>
      <c r="BX109" s="17">
        <f t="shared" si="34"/>
        <v>100529.44</v>
      </c>
      <c r="BY109" s="18">
        <v>75</v>
      </c>
      <c r="BZ109" s="17">
        <v>22331.85</v>
      </c>
      <c r="CA109" s="18">
        <v>15</v>
      </c>
      <c r="CB109" s="17">
        <v>7472.32</v>
      </c>
      <c r="CC109" s="18">
        <v>76</v>
      </c>
      <c r="CD109" s="17">
        <v>70725.27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6"/>
    </row>
    <row r="110" spans="1:93" x14ac:dyDescent="0.25">
      <c r="A110" s="26">
        <f t="shared" si="36"/>
        <v>88</v>
      </c>
      <c r="B110" s="28" t="s">
        <v>85</v>
      </c>
      <c r="C110" s="17">
        <f t="shared" si="25"/>
        <v>1307853.8700000001</v>
      </c>
      <c r="D110" s="17">
        <f t="shared" si="26"/>
        <v>1307853.8700000001</v>
      </c>
      <c r="E110" s="18">
        <f t="shared" si="38"/>
        <v>299</v>
      </c>
      <c r="F110" s="17">
        <f t="shared" si="37"/>
        <v>91055.01</v>
      </c>
      <c r="G110" s="18">
        <f t="shared" si="37"/>
        <v>162</v>
      </c>
      <c r="H110" s="17">
        <f t="shared" si="37"/>
        <v>94814.59</v>
      </c>
      <c r="I110" s="18">
        <f t="shared" si="37"/>
        <v>1168</v>
      </c>
      <c r="J110" s="17">
        <f t="shared" si="37"/>
        <v>1121984.27</v>
      </c>
      <c r="K110" s="18">
        <f t="shared" si="37"/>
        <v>0</v>
      </c>
      <c r="L110" s="17">
        <f t="shared" si="37"/>
        <v>0</v>
      </c>
      <c r="M110" s="18">
        <f t="shared" si="37"/>
        <v>0</v>
      </c>
      <c r="N110" s="17">
        <f t="shared" si="37"/>
        <v>0</v>
      </c>
      <c r="O110" s="18">
        <f t="shared" si="37"/>
        <v>0</v>
      </c>
      <c r="P110" s="17">
        <f t="shared" si="37"/>
        <v>0</v>
      </c>
      <c r="Q110" s="18">
        <f t="shared" si="37"/>
        <v>0</v>
      </c>
      <c r="R110" s="17">
        <f t="shared" si="37"/>
        <v>0</v>
      </c>
      <c r="S110" s="18">
        <f t="shared" si="37"/>
        <v>0</v>
      </c>
      <c r="T110" s="17">
        <f t="shared" si="37"/>
        <v>0</v>
      </c>
      <c r="U110" s="17">
        <f t="shared" si="27"/>
        <v>326963.46999999997</v>
      </c>
      <c r="V110" s="17">
        <f t="shared" si="28"/>
        <v>326963.46999999997</v>
      </c>
      <c r="W110" s="18">
        <v>75</v>
      </c>
      <c r="X110" s="17">
        <v>22763.75</v>
      </c>
      <c r="Y110" s="18">
        <v>41</v>
      </c>
      <c r="Z110" s="17">
        <v>23703.65</v>
      </c>
      <c r="AA110" s="18">
        <v>292</v>
      </c>
      <c r="AB110" s="17">
        <v>280496.07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29"/>
        <v>311852.83</v>
      </c>
      <c r="AN110" s="17">
        <f t="shared" si="30"/>
        <v>311852.83</v>
      </c>
      <c r="AO110" s="18">
        <v>75</v>
      </c>
      <c r="AP110" s="17">
        <v>22763.75</v>
      </c>
      <c r="AQ110" s="18">
        <v>41</v>
      </c>
      <c r="AR110" s="17">
        <v>23703.65</v>
      </c>
      <c r="AS110" s="18">
        <v>292</v>
      </c>
      <c r="AT110" s="17">
        <v>265385.43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31"/>
        <v>326963.46999999997</v>
      </c>
      <c r="BF110" s="17">
        <f t="shared" si="32"/>
        <v>326963.46999999997</v>
      </c>
      <c r="BG110" s="18">
        <v>75</v>
      </c>
      <c r="BH110" s="17">
        <v>22763.75</v>
      </c>
      <c r="BI110" s="18">
        <v>41</v>
      </c>
      <c r="BJ110" s="17">
        <v>23703.65</v>
      </c>
      <c r="BK110" s="18">
        <v>292</v>
      </c>
      <c r="BL110" s="17">
        <v>280496.07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33"/>
        <v>342074.1</v>
      </c>
      <c r="BX110" s="17">
        <f t="shared" si="34"/>
        <v>342074.1</v>
      </c>
      <c r="BY110" s="18">
        <v>74</v>
      </c>
      <c r="BZ110" s="17">
        <v>22763.759999999998</v>
      </c>
      <c r="CA110" s="18">
        <v>39</v>
      </c>
      <c r="CB110" s="17">
        <v>23703.64</v>
      </c>
      <c r="CC110" s="18">
        <v>292</v>
      </c>
      <c r="CD110" s="17">
        <v>295606.7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6"/>
    </row>
    <row r="111" spans="1:93" x14ac:dyDescent="0.25">
      <c r="A111" s="26">
        <f t="shared" si="36"/>
        <v>89</v>
      </c>
      <c r="B111" s="28" t="s">
        <v>86</v>
      </c>
      <c r="C111" s="17">
        <f t="shared" si="25"/>
        <v>3626454.07</v>
      </c>
      <c r="D111" s="17">
        <f t="shared" si="26"/>
        <v>44113.71</v>
      </c>
      <c r="E111" s="18">
        <f t="shared" si="38"/>
        <v>279</v>
      </c>
      <c r="F111" s="17">
        <f t="shared" si="37"/>
        <v>44113.71</v>
      </c>
      <c r="G111" s="18">
        <f t="shared" si="37"/>
        <v>0</v>
      </c>
      <c r="H111" s="17">
        <f t="shared" si="37"/>
        <v>0</v>
      </c>
      <c r="I111" s="18">
        <f t="shared" si="37"/>
        <v>0</v>
      </c>
      <c r="J111" s="17">
        <f t="shared" si="37"/>
        <v>0</v>
      </c>
      <c r="K111" s="18">
        <f t="shared" si="37"/>
        <v>46</v>
      </c>
      <c r="L111" s="17">
        <f t="shared" si="37"/>
        <v>1817438.22</v>
      </c>
      <c r="M111" s="18">
        <f t="shared" si="37"/>
        <v>29</v>
      </c>
      <c r="N111" s="17">
        <f t="shared" si="37"/>
        <v>1764902.14</v>
      </c>
      <c r="O111" s="18">
        <f t="shared" si="37"/>
        <v>0</v>
      </c>
      <c r="P111" s="17">
        <f t="shared" si="37"/>
        <v>0</v>
      </c>
      <c r="Q111" s="18">
        <f t="shared" si="37"/>
        <v>26</v>
      </c>
      <c r="R111" s="17">
        <f t="shared" si="37"/>
        <v>1667392.29</v>
      </c>
      <c r="S111" s="18">
        <f t="shared" si="37"/>
        <v>0</v>
      </c>
      <c r="T111" s="17">
        <f t="shared" si="37"/>
        <v>0</v>
      </c>
      <c r="U111" s="17">
        <f t="shared" si="27"/>
        <v>575101.46</v>
      </c>
      <c r="V111" s="17">
        <f t="shared" si="28"/>
        <v>9616.23</v>
      </c>
      <c r="W111" s="18">
        <v>62</v>
      </c>
      <c r="X111" s="17">
        <v>9616.23</v>
      </c>
      <c r="Y111" s="18">
        <v>0</v>
      </c>
      <c r="Z111" s="17">
        <v>0</v>
      </c>
      <c r="AA111" s="18">
        <v>0</v>
      </c>
      <c r="AB111" s="17">
        <v>0</v>
      </c>
      <c r="AC111" s="18">
        <v>8</v>
      </c>
      <c r="AD111" s="17">
        <v>313966.57</v>
      </c>
      <c r="AE111" s="18">
        <v>4</v>
      </c>
      <c r="AF111" s="17">
        <v>251518.66</v>
      </c>
      <c r="AG111" s="18">
        <v>0</v>
      </c>
      <c r="AH111" s="17">
        <v>0</v>
      </c>
      <c r="AI111" s="18">
        <v>4</v>
      </c>
      <c r="AJ111" s="17">
        <v>251518.66</v>
      </c>
      <c r="AK111" s="18">
        <v>0</v>
      </c>
      <c r="AL111" s="17">
        <v>0</v>
      </c>
      <c r="AM111" s="17">
        <f t="shared" si="29"/>
        <v>1253455.8999999999</v>
      </c>
      <c r="AN111" s="17">
        <f t="shared" si="30"/>
        <v>14704.57</v>
      </c>
      <c r="AO111" s="18">
        <v>93</v>
      </c>
      <c r="AP111" s="17">
        <v>14704.57</v>
      </c>
      <c r="AQ111" s="18">
        <v>0</v>
      </c>
      <c r="AR111" s="17">
        <v>0</v>
      </c>
      <c r="AS111" s="18">
        <v>0</v>
      </c>
      <c r="AT111" s="17">
        <v>0</v>
      </c>
      <c r="AU111" s="18">
        <v>13</v>
      </c>
      <c r="AV111" s="17">
        <v>525011.99</v>
      </c>
      <c r="AW111" s="18">
        <v>10</v>
      </c>
      <c r="AX111" s="17">
        <v>713739.34</v>
      </c>
      <c r="AY111" s="18">
        <v>0</v>
      </c>
      <c r="AZ111" s="17">
        <v>0</v>
      </c>
      <c r="BA111" s="18">
        <v>10</v>
      </c>
      <c r="BB111" s="17">
        <v>713739.34</v>
      </c>
      <c r="BC111" s="18">
        <v>0</v>
      </c>
      <c r="BD111" s="17">
        <v>0</v>
      </c>
      <c r="BE111" s="17">
        <f t="shared" si="31"/>
        <v>1260783.04</v>
      </c>
      <c r="BF111" s="17">
        <f t="shared" si="32"/>
        <v>9616.23</v>
      </c>
      <c r="BG111" s="18">
        <v>62</v>
      </c>
      <c r="BH111" s="17">
        <v>9616.23</v>
      </c>
      <c r="BI111" s="18">
        <v>0</v>
      </c>
      <c r="BJ111" s="17">
        <v>0</v>
      </c>
      <c r="BK111" s="18">
        <v>0</v>
      </c>
      <c r="BL111" s="17">
        <v>0</v>
      </c>
      <c r="BM111" s="18">
        <v>19</v>
      </c>
      <c r="BN111" s="17">
        <v>755873.52</v>
      </c>
      <c r="BO111" s="18">
        <v>4</v>
      </c>
      <c r="BP111" s="17">
        <v>495293.29</v>
      </c>
      <c r="BQ111" s="18">
        <v>0</v>
      </c>
      <c r="BR111" s="17">
        <v>0</v>
      </c>
      <c r="BS111" s="18">
        <v>4</v>
      </c>
      <c r="BT111" s="17">
        <v>495293.29</v>
      </c>
      <c r="BU111" s="18">
        <v>0</v>
      </c>
      <c r="BV111" s="17">
        <v>0</v>
      </c>
      <c r="BW111" s="17">
        <f t="shared" si="33"/>
        <v>537113.67000000004</v>
      </c>
      <c r="BX111" s="17">
        <f t="shared" si="34"/>
        <v>10176.68</v>
      </c>
      <c r="BY111" s="18">
        <v>62</v>
      </c>
      <c r="BZ111" s="17">
        <v>10176.68</v>
      </c>
      <c r="CA111" s="18">
        <v>0</v>
      </c>
      <c r="CB111" s="17">
        <v>0</v>
      </c>
      <c r="CC111" s="18">
        <v>0</v>
      </c>
      <c r="CD111" s="17">
        <v>0</v>
      </c>
      <c r="CE111" s="18">
        <v>6</v>
      </c>
      <c r="CF111" s="17">
        <v>222586.14</v>
      </c>
      <c r="CG111" s="18">
        <v>11</v>
      </c>
      <c r="CH111" s="17">
        <v>304350.84999999998</v>
      </c>
      <c r="CI111" s="18">
        <v>0</v>
      </c>
      <c r="CJ111" s="17">
        <v>0</v>
      </c>
      <c r="CK111" s="18">
        <v>8</v>
      </c>
      <c r="CL111" s="17">
        <v>206841</v>
      </c>
      <c r="CM111" s="18">
        <v>0</v>
      </c>
      <c r="CN111" s="17">
        <v>0</v>
      </c>
      <c r="CO111" s="36"/>
    </row>
    <row r="112" spans="1:93" x14ac:dyDescent="0.25">
      <c r="A112" s="26">
        <f t="shared" si="36"/>
        <v>90</v>
      </c>
      <c r="B112" s="28" t="s">
        <v>87</v>
      </c>
      <c r="C112" s="17">
        <f t="shared" si="25"/>
        <v>547186.31999999995</v>
      </c>
      <c r="D112" s="17">
        <f t="shared" si="26"/>
        <v>547186.31999999995</v>
      </c>
      <c r="E112" s="18">
        <f t="shared" si="38"/>
        <v>0</v>
      </c>
      <c r="F112" s="17">
        <f t="shared" si="37"/>
        <v>0</v>
      </c>
      <c r="G112" s="18">
        <f t="shared" si="37"/>
        <v>0</v>
      </c>
      <c r="H112" s="17">
        <f t="shared" si="37"/>
        <v>0</v>
      </c>
      <c r="I112" s="18">
        <f t="shared" si="37"/>
        <v>0</v>
      </c>
      <c r="J112" s="17">
        <f t="shared" si="37"/>
        <v>547186.31999999995</v>
      </c>
      <c r="K112" s="18">
        <f t="shared" si="37"/>
        <v>0</v>
      </c>
      <c r="L112" s="17">
        <f t="shared" si="37"/>
        <v>0</v>
      </c>
      <c r="M112" s="18">
        <f t="shared" si="37"/>
        <v>0</v>
      </c>
      <c r="N112" s="17">
        <f t="shared" si="37"/>
        <v>0</v>
      </c>
      <c r="O112" s="18">
        <f t="shared" si="37"/>
        <v>0</v>
      </c>
      <c r="P112" s="17">
        <f t="shared" si="37"/>
        <v>0</v>
      </c>
      <c r="Q112" s="18">
        <f t="shared" si="37"/>
        <v>0</v>
      </c>
      <c r="R112" s="17">
        <f t="shared" si="37"/>
        <v>0</v>
      </c>
      <c r="S112" s="18">
        <f t="shared" si="37"/>
        <v>0</v>
      </c>
      <c r="T112" s="17">
        <f t="shared" si="37"/>
        <v>0</v>
      </c>
      <c r="U112" s="17">
        <f t="shared" si="27"/>
        <v>164980.79999999999</v>
      </c>
      <c r="V112" s="17">
        <f t="shared" si="28"/>
        <v>164980.79999999999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164980.79999999999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29"/>
        <v>162231.12</v>
      </c>
      <c r="AN112" s="17">
        <f t="shared" si="30"/>
        <v>162231.12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162231.12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31"/>
        <v>109987.2</v>
      </c>
      <c r="BF112" s="17">
        <f t="shared" si="32"/>
        <v>109987.2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109987.2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33"/>
        <v>109987.2</v>
      </c>
      <c r="BX112" s="17">
        <f t="shared" si="34"/>
        <v>109987.2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109987.2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6"/>
    </row>
    <row r="113" spans="1:93" x14ac:dyDescent="0.25">
      <c r="A113" s="26">
        <f t="shared" si="36"/>
        <v>91</v>
      </c>
      <c r="B113" s="28" t="s">
        <v>141</v>
      </c>
      <c r="C113" s="17">
        <f t="shared" si="25"/>
        <v>242488.97</v>
      </c>
      <c r="D113" s="17">
        <f t="shared" si="26"/>
        <v>242488.97</v>
      </c>
      <c r="E113" s="18">
        <f t="shared" si="38"/>
        <v>329</v>
      </c>
      <c r="F113" s="17">
        <f t="shared" si="37"/>
        <v>100360.13</v>
      </c>
      <c r="G113" s="18">
        <f t="shared" si="37"/>
        <v>0</v>
      </c>
      <c r="H113" s="17">
        <f t="shared" si="37"/>
        <v>0</v>
      </c>
      <c r="I113" s="18">
        <f t="shared" si="37"/>
        <v>148</v>
      </c>
      <c r="J113" s="17">
        <f t="shared" si="37"/>
        <v>142128.84</v>
      </c>
      <c r="K113" s="18">
        <f t="shared" si="37"/>
        <v>0</v>
      </c>
      <c r="L113" s="17">
        <f t="shared" si="37"/>
        <v>0</v>
      </c>
      <c r="M113" s="18">
        <f t="shared" si="37"/>
        <v>0</v>
      </c>
      <c r="N113" s="17">
        <f t="shared" si="37"/>
        <v>0</v>
      </c>
      <c r="O113" s="18">
        <f t="shared" si="37"/>
        <v>0</v>
      </c>
      <c r="P113" s="17">
        <f t="shared" si="37"/>
        <v>0</v>
      </c>
      <c r="Q113" s="18">
        <f t="shared" si="37"/>
        <v>0</v>
      </c>
      <c r="R113" s="17">
        <f t="shared" si="37"/>
        <v>0</v>
      </c>
      <c r="S113" s="18">
        <f t="shared" si="37"/>
        <v>0</v>
      </c>
      <c r="T113" s="17">
        <f t="shared" si="37"/>
        <v>0</v>
      </c>
      <c r="U113" s="17">
        <f t="shared" si="27"/>
        <v>56395.47</v>
      </c>
      <c r="V113" s="17">
        <f t="shared" si="28"/>
        <v>56395.47</v>
      </c>
      <c r="W113" s="18">
        <v>79</v>
      </c>
      <c r="X113" s="17">
        <v>23940.16</v>
      </c>
      <c r="Y113" s="18">
        <v>0</v>
      </c>
      <c r="Z113" s="17">
        <v>0</v>
      </c>
      <c r="AA113" s="18">
        <v>34</v>
      </c>
      <c r="AB113" s="17">
        <v>32455.31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29"/>
        <v>63781.35</v>
      </c>
      <c r="AN113" s="17">
        <f t="shared" si="30"/>
        <v>63781.35</v>
      </c>
      <c r="AO113" s="18">
        <v>82</v>
      </c>
      <c r="AP113" s="17">
        <v>25172.240000000002</v>
      </c>
      <c r="AQ113" s="18">
        <v>0</v>
      </c>
      <c r="AR113" s="17">
        <v>0</v>
      </c>
      <c r="AS113" s="18">
        <v>40</v>
      </c>
      <c r="AT113" s="17">
        <v>38609.11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31"/>
        <v>61156.08</v>
      </c>
      <c r="BF113" s="17">
        <f t="shared" si="32"/>
        <v>61156.08</v>
      </c>
      <c r="BG113" s="18">
        <v>84</v>
      </c>
      <c r="BH113" s="17">
        <v>25623.87</v>
      </c>
      <c r="BI113" s="18">
        <v>0</v>
      </c>
      <c r="BJ113" s="17">
        <v>0</v>
      </c>
      <c r="BK113" s="18">
        <v>37</v>
      </c>
      <c r="BL113" s="17">
        <v>35532.21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33"/>
        <v>61156.07</v>
      </c>
      <c r="BX113" s="17">
        <f t="shared" si="34"/>
        <v>61156.07</v>
      </c>
      <c r="BY113" s="18">
        <v>84</v>
      </c>
      <c r="BZ113" s="17">
        <v>25623.86</v>
      </c>
      <c r="CA113" s="18">
        <v>0</v>
      </c>
      <c r="CB113" s="17">
        <v>0</v>
      </c>
      <c r="CC113" s="18">
        <v>37</v>
      </c>
      <c r="CD113" s="17">
        <v>35532.21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6"/>
    </row>
    <row r="114" spans="1:93" x14ac:dyDescent="0.25">
      <c r="A114" s="26">
        <f t="shared" si="36"/>
        <v>92</v>
      </c>
      <c r="B114" s="28" t="s">
        <v>142</v>
      </c>
      <c r="C114" s="17">
        <f t="shared" si="25"/>
        <v>398120.78</v>
      </c>
      <c r="D114" s="17">
        <f t="shared" si="26"/>
        <v>333790.12</v>
      </c>
      <c r="E114" s="18">
        <f t="shared" si="38"/>
        <v>1073</v>
      </c>
      <c r="F114" s="17">
        <f t="shared" si="37"/>
        <v>235733.77</v>
      </c>
      <c r="G114" s="18">
        <f t="shared" si="37"/>
        <v>0</v>
      </c>
      <c r="H114" s="17">
        <f t="shared" si="37"/>
        <v>0</v>
      </c>
      <c r="I114" s="18">
        <f t="shared" si="37"/>
        <v>155</v>
      </c>
      <c r="J114" s="17">
        <f t="shared" si="37"/>
        <v>98056.35</v>
      </c>
      <c r="K114" s="18">
        <f t="shared" si="37"/>
        <v>10</v>
      </c>
      <c r="L114" s="17">
        <f t="shared" si="37"/>
        <v>64330.66</v>
      </c>
      <c r="M114" s="18">
        <f t="shared" si="37"/>
        <v>0</v>
      </c>
      <c r="N114" s="17">
        <f t="shared" si="37"/>
        <v>0</v>
      </c>
      <c r="O114" s="18">
        <f t="shared" si="37"/>
        <v>0</v>
      </c>
      <c r="P114" s="17">
        <f t="shared" si="37"/>
        <v>0</v>
      </c>
      <c r="Q114" s="18">
        <f t="shared" si="37"/>
        <v>0</v>
      </c>
      <c r="R114" s="17">
        <f t="shared" si="37"/>
        <v>0</v>
      </c>
      <c r="S114" s="18">
        <f t="shared" si="37"/>
        <v>0</v>
      </c>
      <c r="T114" s="17">
        <f t="shared" si="37"/>
        <v>0</v>
      </c>
      <c r="U114" s="17">
        <f t="shared" si="27"/>
        <v>28595.97</v>
      </c>
      <c r="V114" s="17">
        <f t="shared" si="28"/>
        <v>21879.61</v>
      </c>
      <c r="W114" s="18">
        <v>53</v>
      </c>
      <c r="X114" s="17">
        <v>11333.77</v>
      </c>
      <c r="Y114" s="18">
        <v>0</v>
      </c>
      <c r="Z114" s="17">
        <v>0</v>
      </c>
      <c r="AA114" s="18">
        <v>17</v>
      </c>
      <c r="AB114" s="17">
        <v>10545.84</v>
      </c>
      <c r="AC114" s="18">
        <v>1</v>
      </c>
      <c r="AD114" s="17">
        <v>6716.36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29"/>
        <v>118595.15</v>
      </c>
      <c r="AN114" s="17">
        <f t="shared" si="30"/>
        <v>103970.17</v>
      </c>
      <c r="AO114" s="18">
        <v>340</v>
      </c>
      <c r="AP114" s="17">
        <v>74800</v>
      </c>
      <c r="AQ114" s="18">
        <v>0</v>
      </c>
      <c r="AR114" s="17">
        <v>0</v>
      </c>
      <c r="AS114" s="18">
        <v>46</v>
      </c>
      <c r="AT114" s="17">
        <v>29170.17</v>
      </c>
      <c r="AU114" s="18">
        <v>2</v>
      </c>
      <c r="AV114" s="17">
        <v>14624.98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31"/>
        <v>122489.29</v>
      </c>
      <c r="BF114" s="17">
        <f t="shared" si="32"/>
        <v>103970.17</v>
      </c>
      <c r="BG114" s="18">
        <v>340</v>
      </c>
      <c r="BH114" s="17">
        <v>74800</v>
      </c>
      <c r="BI114" s="18">
        <v>0</v>
      </c>
      <c r="BJ114" s="17">
        <v>0</v>
      </c>
      <c r="BK114" s="18">
        <v>46</v>
      </c>
      <c r="BL114" s="17">
        <v>29170.17</v>
      </c>
      <c r="BM114" s="18">
        <v>3</v>
      </c>
      <c r="BN114" s="17">
        <v>18519.12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33"/>
        <v>128440.37</v>
      </c>
      <c r="BX114" s="17">
        <f t="shared" si="34"/>
        <v>103970.17</v>
      </c>
      <c r="BY114" s="18">
        <v>340</v>
      </c>
      <c r="BZ114" s="17">
        <v>74800</v>
      </c>
      <c r="CA114" s="18">
        <v>0</v>
      </c>
      <c r="CB114" s="17">
        <v>0</v>
      </c>
      <c r="CC114" s="18">
        <v>46</v>
      </c>
      <c r="CD114" s="17">
        <v>29170.17</v>
      </c>
      <c r="CE114" s="18">
        <v>4</v>
      </c>
      <c r="CF114" s="17">
        <v>24470.2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6"/>
    </row>
    <row r="115" spans="1:93" x14ac:dyDescent="0.25">
      <c r="A115" s="26"/>
      <c r="B115" s="50" t="s">
        <v>88</v>
      </c>
      <c r="C115" s="17">
        <f t="shared" si="25"/>
        <v>0</v>
      </c>
      <c r="D115" s="17">
        <f t="shared" si="26"/>
        <v>0</v>
      </c>
      <c r="E115" s="18">
        <f t="shared" si="38"/>
        <v>0</v>
      </c>
      <c r="F115" s="17">
        <f t="shared" si="37"/>
        <v>0</v>
      </c>
      <c r="G115" s="18">
        <f t="shared" si="37"/>
        <v>0</v>
      </c>
      <c r="H115" s="17">
        <f t="shared" si="37"/>
        <v>0</v>
      </c>
      <c r="I115" s="18">
        <f t="shared" si="37"/>
        <v>0</v>
      </c>
      <c r="J115" s="17">
        <f t="shared" si="37"/>
        <v>0</v>
      </c>
      <c r="K115" s="18">
        <f t="shared" si="37"/>
        <v>0</v>
      </c>
      <c r="L115" s="17">
        <f t="shared" si="37"/>
        <v>0</v>
      </c>
      <c r="M115" s="18">
        <f t="shared" si="37"/>
        <v>0</v>
      </c>
      <c r="N115" s="17">
        <f t="shared" si="37"/>
        <v>0</v>
      </c>
      <c r="O115" s="18">
        <f t="shared" si="37"/>
        <v>0</v>
      </c>
      <c r="P115" s="17">
        <f t="shared" si="37"/>
        <v>0</v>
      </c>
      <c r="Q115" s="18">
        <f t="shared" si="37"/>
        <v>0</v>
      </c>
      <c r="R115" s="17">
        <f t="shared" si="37"/>
        <v>0</v>
      </c>
      <c r="S115" s="18">
        <f t="shared" si="37"/>
        <v>0</v>
      </c>
      <c r="T115" s="17">
        <f t="shared" si="37"/>
        <v>0</v>
      </c>
      <c r="U115" s="17">
        <f t="shared" si="27"/>
        <v>0</v>
      </c>
      <c r="V115" s="17">
        <f t="shared" si="28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29"/>
        <v>0</v>
      </c>
      <c r="AN115" s="17">
        <f t="shared" si="30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31"/>
        <v>0</v>
      </c>
      <c r="BF115" s="17">
        <f t="shared" si="32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33"/>
        <v>0</v>
      </c>
      <c r="BX115" s="17">
        <f t="shared" si="34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6"/>
    </row>
    <row r="116" spans="1:93" x14ac:dyDescent="0.25">
      <c r="A116" s="26">
        <f>1+A114</f>
        <v>93</v>
      </c>
      <c r="B116" s="28" t="s">
        <v>89</v>
      </c>
      <c r="C116" s="17">
        <f t="shared" si="25"/>
        <v>1856876.38</v>
      </c>
      <c r="D116" s="17">
        <f t="shared" si="26"/>
        <v>1037071.73</v>
      </c>
      <c r="E116" s="18">
        <f t="shared" si="38"/>
        <v>940</v>
      </c>
      <c r="F116" s="17">
        <f t="shared" si="37"/>
        <v>444799.41</v>
      </c>
      <c r="G116" s="18">
        <f t="shared" si="37"/>
        <v>159</v>
      </c>
      <c r="H116" s="17">
        <f t="shared" si="37"/>
        <v>69853.59</v>
      </c>
      <c r="I116" s="18">
        <f t="shared" si="37"/>
        <v>462</v>
      </c>
      <c r="J116" s="17">
        <f t="shared" si="37"/>
        <v>522418.73</v>
      </c>
      <c r="K116" s="18">
        <f t="shared" si="37"/>
        <v>4</v>
      </c>
      <c r="L116" s="17">
        <f t="shared" si="37"/>
        <v>37951.58</v>
      </c>
      <c r="M116" s="18">
        <f t="shared" si="37"/>
        <v>25</v>
      </c>
      <c r="N116" s="17">
        <f t="shared" si="37"/>
        <v>450000</v>
      </c>
      <c r="O116" s="18">
        <f t="shared" si="37"/>
        <v>0</v>
      </c>
      <c r="P116" s="17">
        <f t="shared" si="37"/>
        <v>0</v>
      </c>
      <c r="Q116" s="18">
        <f t="shared" si="37"/>
        <v>0</v>
      </c>
      <c r="R116" s="17">
        <f t="shared" si="37"/>
        <v>0</v>
      </c>
      <c r="S116" s="18">
        <f t="shared" si="37"/>
        <v>128</v>
      </c>
      <c r="T116" s="17">
        <f t="shared" si="37"/>
        <v>331853.07</v>
      </c>
      <c r="U116" s="17">
        <f t="shared" si="27"/>
        <v>502058.61</v>
      </c>
      <c r="V116" s="17">
        <f t="shared" si="28"/>
        <v>280177.84999999998</v>
      </c>
      <c r="W116" s="18">
        <v>250</v>
      </c>
      <c r="X116" s="17">
        <v>104713.57</v>
      </c>
      <c r="Y116" s="18">
        <v>39</v>
      </c>
      <c r="Z116" s="17">
        <v>18292.8</v>
      </c>
      <c r="AA116" s="18">
        <v>121</v>
      </c>
      <c r="AB116" s="17">
        <v>157171.48000000001</v>
      </c>
      <c r="AC116" s="18">
        <v>1</v>
      </c>
      <c r="AD116" s="17">
        <v>11880.76</v>
      </c>
      <c r="AE116" s="18">
        <v>7</v>
      </c>
      <c r="AF116" s="17">
        <v>110000</v>
      </c>
      <c r="AG116" s="18">
        <v>0</v>
      </c>
      <c r="AH116" s="17">
        <v>0</v>
      </c>
      <c r="AI116" s="18">
        <v>0</v>
      </c>
      <c r="AJ116" s="17">
        <v>0</v>
      </c>
      <c r="AK116" s="18">
        <v>38</v>
      </c>
      <c r="AL116" s="17">
        <v>100000</v>
      </c>
      <c r="AM116" s="17">
        <f t="shared" si="29"/>
        <v>543817.77</v>
      </c>
      <c r="AN116" s="17">
        <f t="shared" si="30"/>
        <v>316893.88</v>
      </c>
      <c r="AO116" s="18">
        <v>200</v>
      </c>
      <c r="AP116" s="17">
        <v>140085.84</v>
      </c>
      <c r="AQ116" s="18">
        <v>30</v>
      </c>
      <c r="AR116" s="17">
        <v>11560.79</v>
      </c>
      <c r="AS116" s="18">
        <v>41</v>
      </c>
      <c r="AT116" s="17">
        <v>165247.25</v>
      </c>
      <c r="AU116" s="18">
        <v>1</v>
      </c>
      <c r="AV116" s="17">
        <v>5070.82</v>
      </c>
      <c r="AW116" s="18">
        <v>10</v>
      </c>
      <c r="AX116" s="17">
        <v>190000</v>
      </c>
      <c r="AY116" s="18">
        <v>0</v>
      </c>
      <c r="AZ116" s="17">
        <v>0</v>
      </c>
      <c r="BA116" s="18">
        <v>0</v>
      </c>
      <c r="BB116" s="17">
        <v>0</v>
      </c>
      <c r="BC116" s="18">
        <v>30</v>
      </c>
      <c r="BD116" s="17">
        <v>31853.07</v>
      </c>
      <c r="BE116" s="17">
        <f t="shared" si="31"/>
        <v>430000</v>
      </c>
      <c r="BF116" s="17">
        <f t="shared" si="32"/>
        <v>220000</v>
      </c>
      <c r="BG116" s="18">
        <v>250</v>
      </c>
      <c r="BH116" s="17">
        <v>100000</v>
      </c>
      <c r="BI116" s="18">
        <v>45</v>
      </c>
      <c r="BJ116" s="17">
        <v>20000</v>
      </c>
      <c r="BK116" s="18">
        <v>150</v>
      </c>
      <c r="BL116" s="17">
        <v>100000</v>
      </c>
      <c r="BM116" s="18">
        <v>1</v>
      </c>
      <c r="BN116" s="17">
        <v>10000</v>
      </c>
      <c r="BO116" s="18">
        <v>5</v>
      </c>
      <c r="BP116" s="17">
        <v>100000</v>
      </c>
      <c r="BQ116" s="18">
        <v>0</v>
      </c>
      <c r="BR116" s="17">
        <v>0</v>
      </c>
      <c r="BS116" s="18">
        <v>0</v>
      </c>
      <c r="BT116" s="17">
        <v>0</v>
      </c>
      <c r="BU116" s="18">
        <v>30</v>
      </c>
      <c r="BV116" s="17">
        <v>100000</v>
      </c>
      <c r="BW116" s="17">
        <f t="shared" si="33"/>
        <v>381000</v>
      </c>
      <c r="BX116" s="17">
        <f t="shared" si="34"/>
        <v>220000</v>
      </c>
      <c r="BY116" s="18">
        <v>240</v>
      </c>
      <c r="BZ116" s="17">
        <v>100000</v>
      </c>
      <c r="CA116" s="18">
        <v>45</v>
      </c>
      <c r="CB116" s="17">
        <v>20000</v>
      </c>
      <c r="CC116" s="18">
        <v>150</v>
      </c>
      <c r="CD116" s="17">
        <v>100000</v>
      </c>
      <c r="CE116" s="18">
        <v>1</v>
      </c>
      <c r="CF116" s="17">
        <v>11000</v>
      </c>
      <c r="CG116" s="18">
        <v>3</v>
      </c>
      <c r="CH116" s="17">
        <v>50000</v>
      </c>
      <c r="CI116" s="18">
        <v>0</v>
      </c>
      <c r="CJ116" s="17">
        <v>0</v>
      </c>
      <c r="CK116" s="18">
        <v>0</v>
      </c>
      <c r="CL116" s="17">
        <v>0</v>
      </c>
      <c r="CM116" s="18">
        <v>30</v>
      </c>
      <c r="CN116" s="17">
        <v>100000</v>
      </c>
      <c r="CO116" s="36"/>
    </row>
    <row r="117" spans="1:93" x14ac:dyDescent="0.25">
      <c r="A117" s="26">
        <f>1+A116</f>
        <v>94</v>
      </c>
      <c r="B117" s="28" t="s">
        <v>90</v>
      </c>
      <c r="C117" s="17">
        <f t="shared" si="25"/>
        <v>188192.16</v>
      </c>
      <c r="D117" s="17">
        <f t="shared" si="26"/>
        <v>40984.93</v>
      </c>
      <c r="E117" s="18">
        <f t="shared" si="38"/>
        <v>16</v>
      </c>
      <c r="F117" s="17">
        <f t="shared" si="37"/>
        <v>2577.73</v>
      </c>
      <c r="G117" s="18">
        <f t="shared" si="37"/>
        <v>26</v>
      </c>
      <c r="H117" s="17">
        <f t="shared" si="37"/>
        <v>11031.43</v>
      </c>
      <c r="I117" s="18">
        <f t="shared" si="37"/>
        <v>54</v>
      </c>
      <c r="J117" s="17">
        <f t="shared" si="37"/>
        <v>27375.77</v>
      </c>
      <c r="K117" s="18">
        <f t="shared" si="37"/>
        <v>10</v>
      </c>
      <c r="L117" s="17">
        <f t="shared" si="37"/>
        <v>147207.23000000001</v>
      </c>
      <c r="M117" s="18">
        <f t="shared" si="37"/>
        <v>0</v>
      </c>
      <c r="N117" s="17">
        <f t="shared" si="37"/>
        <v>0</v>
      </c>
      <c r="O117" s="18">
        <f t="shared" si="37"/>
        <v>0</v>
      </c>
      <c r="P117" s="17">
        <f t="shared" si="37"/>
        <v>0</v>
      </c>
      <c r="Q117" s="18">
        <f t="shared" si="37"/>
        <v>0</v>
      </c>
      <c r="R117" s="17">
        <f t="shared" si="37"/>
        <v>0</v>
      </c>
      <c r="S117" s="18">
        <f t="shared" si="37"/>
        <v>0</v>
      </c>
      <c r="T117" s="17">
        <f t="shared" si="37"/>
        <v>0</v>
      </c>
      <c r="U117" s="17">
        <f t="shared" si="27"/>
        <v>11495.34</v>
      </c>
      <c r="V117" s="17">
        <f t="shared" si="28"/>
        <v>11495.34</v>
      </c>
      <c r="W117" s="18">
        <v>3</v>
      </c>
      <c r="X117" s="17">
        <v>408.19</v>
      </c>
      <c r="Y117" s="18">
        <v>9</v>
      </c>
      <c r="Z117" s="17">
        <v>3484.17</v>
      </c>
      <c r="AA117" s="18">
        <v>20</v>
      </c>
      <c r="AB117" s="17">
        <v>7602.98</v>
      </c>
      <c r="AC117" s="18">
        <v>0</v>
      </c>
      <c r="AD117" s="17">
        <v>0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29"/>
        <v>66333.600000000006</v>
      </c>
      <c r="AN117" s="17">
        <f t="shared" si="30"/>
        <v>7950.63</v>
      </c>
      <c r="AO117" s="18">
        <v>5</v>
      </c>
      <c r="AP117" s="17">
        <v>857.41</v>
      </c>
      <c r="AQ117" s="18">
        <v>5</v>
      </c>
      <c r="AR117" s="17">
        <v>2203.41</v>
      </c>
      <c r="AS117" s="18">
        <v>7</v>
      </c>
      <c r="AT117" s="17">
        <v>4889.8100000000004</v>
      </c>
      <c r="AU117" s="18">
        <v>2</v>
      </c>
      <c r="AV117" s="17">
        <v>58382.97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31"/>
        <v>54994.31</v>
      </c>
      <c r="BF117" s="17">
        <f t="shared" si="32"/>
        <v>10582.18</v>
      </c>
      <c r="BG117" s="18">
        <v>4</v>
      </c>
      <c r="BH117" s="17">
        <v>649.6</v>
      </c>
      <c r="BI117" s="18">
        <v>5</v>
      </c>
      <c r="BJ117" s="17">
        <v>2482.23</v>
      </c>
      <c r="BK117" s="18">
        <v>15</v>
      </c>
      <c r="BL117" s="17">
        <v>7450.35</v>
      </c>
      <c r="BM117" s="18">
        <v>4</v>
      </c>
      <c r="BN117" s="17">
        <v>44412.13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33"/>
        <v>55368.91</v>
      </c>
      <c r="BX117" s="17">
        <f t="shared" si="34"/>
        <v>10956.78</v>
      </c>
      <c r="BY117" s="18">
        <v>4</v>
      </c>
      <c r="BZ117" s="17">
        <v>662.53</v>
      </c>
      <c r="CA117" s="18">
        <v>7</v>
      </c>
      <c r="CB117" s="17">
        <v>2861.62</v>
      </c>
      <c r="CC117" s="18">
        <v>12</v>
      </c>
      <c r="CD117" s="17">
        <v>7432.63</v>
      </c>
      <c r="CE117" s="18">
        <v>4</v>
      </c>
      <c r="CF117" s="17">
        <v>44412.13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6"/>
    </row>
    <row r="118" spans="1:93" x14ac:dyDescent="0.25">
      <c r="A118" s="26">
        <f>1+A117</f>
        <v>95</v>
      </c>
      <c r="B118" s="28" t="s">
        <v>91</v>
      </c>
      <c r="C118" s="17">
        <f t="shared" si="25"/>
        <v>46663.34</v>
      </c>
      <c r="D118" s="17">
        <f t="shared" si="26"/>
        <v>46663.34</v>
      </c>
      <c r="E118" s="18">
        <f t="shared" si="38"/>
        <v>0</v>
      </c>
      <c r="F118" s="17">
        <f t="shared" si="37"/>
        <v>0</v>
      </c>
      <c r="G118" s="18">
        <f t="shared" si="37"/>
        <v>0</v>
      </c>
      <c r="H118" s="17">
        <f t="shared" si="37"/>
        <v>0</v>
      </c>
      <c r="I118" s="18">
        <f t="shared" si="37"/>
        <v>81</v>
      </c>
      <c r="J118" s="17">
        <f t="shared" si="37"/>
        <v>46663.34</v>
      </c>
      <c r="K118" s="18">
        <f t="shared" si="37"/>
        <v>0</v>
      </c>
      <c r="L118" s="17">
        <f t="shared" si="37"/>
        <v>0</v>
      </c>
      <c r="M118" s="18">
        <f t="shared" si="37"/>
        <v>0</v>
      </c>
      <c r="N118" s="17">
        <f t="shared" si="37"/>
        <v>0</v>
      </c>
      <c r="O118" s="18">
        <f t="shared" si="37"/>
        <v>0</v>
      </c>
      <c r="P118" s="17">
        <f t="shared" si="37"/>
        <v>0</v>
      </c>
      <c r="Q118" s="18">
        <f t="shared" si="37"/>
        <v>0</v>
      </c>
      <c r="R118" s="17">
        <f t="shared" si="37"/>
        <v>0</v>
      </c>
      <c r="S118" s="18">
        <f t="shared" si="37"/>
        <v>0</v>
      </c>
      <c r="T118" s="17">
        <f t="shared" si="37"/>
        <v>0</v>
      </c>
      <c r="U118" s="17">
        <f t="shared" si="27"/>
        <v>13823.54</v>
      </c>
      <c r="V118" s="17">
        <f t="shared" si="28"/>
        <v>13823.54</v>
      </c>
      <c r="W118" s="18">
        <v>0</v>
      </c>
      <c r="X118" s="17">
        <v>0</v>
      </c>
      <c r="Y118" s="18">
        <v>0</v>
      </c>
      <c r="Z118" s="17">
        <v>0</v>
      </c>
      <c r="AA118" s="18">
        <v>24</v>
      </c>
      <c r="AB118" s="17">
        <v>13823.54</v>
      </c>
      <c r="AC118" s="18">
        <v>0</v>
      </c>
      <c r="AD118" s="17">
        <v>0</v>
      </c>
      <c r="AE118" s="18">
        <v>0</v>
      </c>
      <c r="AF118" s="17">
        <v>0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29"/>
        <v>11522.2</v>
      </c>
      <c r="AN118" s="17">
        <f t="shared" si="30"/>
        <v>11522.2</v>
      </c>
      <c r="AO118" s="18">
        <v>0</v>
      </c>
      <c r="AP118" s="17">
        <v>0</v>
      </c>
      <c r="AQ118" s="18">
        <v>0</v>
      </c>
      <c r="AR118" s="17">
        <v>0</v>
      </c>
      <c r="AS118" s="18">
        <v>20</v>
      </c>
      <c r="AT118" s="17">
        <v>11522.2</v>
      </c>
      <c r="AU118" s="18">
        <v>0</v>
      </c>
      <c r="AV118" s="17">
        <v>0</v>
      </c>
      <c r="AW118" s="18">
        <v>0</v>
      </c>
      <c r="AX118" s="17">
        <v>0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31"/>
        <v>11522.2</v>
      </c>
      <c r="BF118" s="17">
        <f t="shared" si="32"/>
        <v>11522.2</v>
      </c>
      <c r="BG118" s="18">
        <v>0</v>
      </c>
      <c r="BH118" s="17">
        <v>0</v>
      </c>
      <c r="BI118" s="18">
        <v>0</v>
      </c>
      <c r="BJ118" s="17">
        <v>0</v>
      </c>
      <c r="BK118" s="18">
        <v>20</v>
      </c>
      <c r="BL118" s="17">
        <v>11522.2</v>
      </c>
      <c r="BM118" s="18">
        <v>0</v>
      </c>
      <c r="BN118" s="17">
        <v>0</v>
      </c>
      <c r="BO118" s="18">
        <v>0</v>
      </c>
      <c r="BP118" s="17">
        <v>0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33"/>
        <v>9795.4</v>
      </c>
      <c r="BX118" s="17">
        <f t="shared" si="34"/>
        <v>9795.4</v>
      </c>
      <c r="BY118" s="18">
        <v>0</v>
      </c>
      <c r="BZ118" s="17">
        <v>0</v>
      </c>
      <c r="CA118" s="18">
        <v>0</v>
      </c>
      <c r="CB118" s="17">
        <v>0</v>
      </c>
      <c r="CC118" s="18">
        <v>17</v>
      </c>
      <c r="CD118" s="17">
        <v>9795.4</v>
      </c>
      <c r="CE118" s="18">
        <v>0</v>
      </c>
      <c r="CF118" s="17">
        <v>0</v>
      </c>
      <c r="CG118" s="18">
        <v>0</v>
      </c>
      <c r="CH118" s="17">
        <v>0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6"/>
    </row>
    <row r="119" spans="1:93" x14ac:dyDescent="0.25">
      <c r="A119" s="26">
        <f>1+A118</f>
        <v>96</v>
      </c>
      <c r="B119" s="28" t="s">
        <v>159</v>
      </c>
      <c r="C119" s="17">
        <f t="shared" si="25"/>
        <v>8545.2099999999991</v>
      </c>
      <c r="D119" s="17">
        <f t="shared" si="26"/>
        <v>8545.2099999999991</v>
      </c>
      <c r="E119" s="18">
        <f t="shared" si="38"/>
        <v>0</v>
      </c>
      <c r="F119" s="17">
        <f t="shared" si="37"/>
        <v>0</v>
      </c>
      <c r="G119" s="18">
        <f t="shared" si="37"/>
        <v>0</v>
      </c>
      <c r="H119" s="17">
        <f t="shared" si="37"/>
        <v>0</v>
      </c>
      <c r="I119" s="18">
        <f t="shared" si="37"/>
        <v>18</v>
      </c>
      <c r="J119" s="17">
        <f t="shared" si="37"/>
        <v>8545.2099999999991</v>
      </c>
      <c r="K119" s="18">
        <f t="shared" si="37"/>
        <v>0</v>
      </c>
      <c r="L119" s="17">
        <f t="shared" si="37"/>
        <v>0</v>
      </c>
      <c r="M119" s="18">
        <f t="shared" si="37"/>
        <v>0</v>
      </c>
      <c r="N119" s="17">
        <f t="shared" si="37"/>
        <v>0</v>
      </c>
      <c r="O119" s="18">
        <f t="shared" si="37"/>
        <v>0</v>
      </c>
      <c r="P119" s="17">
        <f t="shared" si="37"/>
        <v>0</v>
      </c>
      <c r="Q119" s="18">
        <f t="shared" si="37"/>
        <v>0</v>
      </c>
      <c r="R119" s="17">
        <f t="shared" si="37"/>
        <v>0</v>
      </c>
      <c r="S119" s="18">
        <f t="shared" si="37"/>
        <v>0</v>
      </c>
      <c r="T119" s="17">
        <f t="shared" si="37"/>
        <v>0</v>
      </c>
      <c r="U119" s="17">
        <f t="shared" si="27"/>
        <v>1207.29</v>
      </c>
      <c r="V119" s="17">
        <f t="shared" si="28"/>
        <v>1207.29</v>
      </c>
      <c r="W119" s="18">
        <v>0</v>
      </c>
      <c r="X119" s="17">
        <v>0</v>
      </c>
      <c r="Y119" s="18">
        <v>0</v>
      </c>
      <c r="Z119" s="17">
        <v>0</v>
      </c>
      <c r="AA119" s="18">
        <v>2</v>
      </c>
      <c r="AB119" s="17">
        <v>1207.29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29"/>
        <v>1861.32</v>
      </c>
      <c r="AN119" s="17">
        <f t="shared" si="30"/>
        <v>1861.32</v>
      </c>
      <c r="AO119" s="18">
        <v>0</v>
      </c>
      <c r="AP119" s="17">
        <v>0</v>
      </c>
      <c r="AQ119" s="18">
        <v>0</v>
      </c>
      <c r="AR119" s="17">
        <v>0</v>
      </c>
      <c r="AS119" s="18">
        <v>4</v>
      </c>
      <c r="AT119" s="17">
        <v>1861.32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31"/>
        <v>2738.3</v>
      </c>
      <c r="BF119" s="17">
        <f t="shared" si="32"/>
        <v>2738.3</v>
      </c>
      <c r="BG119" s="18">
        <v>0</v>
      </c>
      <c r="BH119" s="17">
        <v>0</v>
      </c>
      <c r="BI119" s="18">
        <v>0</v>
      </c>
      <c r="BJ119" s="17">
        <v>0</v>
      </c>
      <c r="BK119" s="18">
        <v>6</v>
      </c>
      <c r="BL119" s="17">
        <v>2738.3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33"/>
        <v>2738.3</v>
      </c>
      <c r="BX119" s="17">
        <f t="shared" si="34"/>
        <v>2738.3</v>
      </c>
      <c r="BY119" s="18">
        <v>0</v>
      </c>
      <c r="BZ119" s="17">
        <v>0</v>
      </c>
      <c r="CA119" s="18">
        <v>0</v>
      </c>
      <c r="CB119" s="17">
        <v>0</v>
      </c>
      <c r="CC119" s="18">
        <v>6</v>
      </c>
      <c r="CD119" s="17">
        <v>2738.3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6"/>
    </row>
    <row r="120" spans="1:93" x14ac:dyDescent="0.25">
      <c r="A120" s="26">
        <f>1+A119</f>
        <v>97</v>
      </c>
      <c r="B120" s="28" t="s">
        <v>143</v>
      </c>
      <c r="C120" s="17">
        <f t="shared" si="25"/>
        <v>1121.3800000000001</v>
      </c>
      <c r="D120" s="17">
        <f t="shared" si="26"/>
        <v>1121.3800000000001</v>
      </c>
      <c r="E120" s="18">
        <f t="shared" si="38"/>
        <v>0</v>
      </c>
      <c r="F120" s="17">
        <f t="shared" si="37"/>
        <v>0</v>
      </c>
      <c r="G120" s="18">
        <f t="shared" si="37"/>
        <v>0</v>
      </c>
      <c r="H120" s="17">
        <f t="shared" si="37"/>
        <v>0</v>
      </c>
      <c r="I120" s="18">
        <f t="shared" si="37"/>
        <v>2</v>
      </c>
      <c r="J120" s="17">
        <f t="shared" si="37"/>
        <v>1121.3800000000001</v>
      </c>
      <c r="K120" s="18">
        <f t="shared" si="37"/>
        <v>0</v>
      </c>
      <c r="L120" s="17">
        <f t="shared" si="37"/>
        <v>0</v>
      </c>
      <c r="M120" s="18">
        <f t="shared" si="37"/>
        <v>0</v>
      </c>
      <c r="N120" s="17">
        <f t="shared" si="37"/>
        <v>0</v>
      </c>
      <c r="O120" s="18">
        <f t="shared" si="37"/>
        <v>0</v>
      </c>
      <c r="P120" s="17">
        <f t="shared" si="37"/>
        <v>0</v>
      </c>
      <c r="Q120" s="18">
        <f t="shared" si="37"/>
        <v>0</v>
      </c>
      <c r="R120" s="17">
        <f t="shared" si="37"/>
        <v>0</v>
      </c>
      <c r="S120" s="18">
        <f t="shared" si="37"/>
        <v>0</v>
      </c>
      <c r="T120" s="17">
        <f t="shared" si="37"/>
        <v>0</v>
      </c>
      <c r="U120" s="17">
        <f t="shared" si="27"/>
        <v>0</v>
      </c>
      <c r="V120" s="17">
        <f t="shared" si="28"/>
        <v>0</v>
      </c>
      <c r="W120" s="18">
        <v>0</v>
      </c>
      <c r="X120" s="17">
        <v>0</v>
      </c>
      <c r="Y120" s="18">
        <v>0</v>
      </c>
      <c r="Z120" s="17">
        <v>0</v>
      </c>
      <c r="AA120" s="18">
        <v>0</v>
      </c>
      <c r="AB120" s="17">
        <v>0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29"/>
        <v>1121.3800000000001</v>
      </c>
      <c r="AN120" s="17">
        <f t="shared" si="30"/>
        <v>1121.3800000000001</v>
      </c>
      <c r="AO120" s="18">
        <v>0</v>
      </c>
      <c r="AP120" s="17">
        <v>0</v>
      </c>
      <c r="AQ120" s="18">
        <v>0</v>
      </c>
      <c r="AR120" s="17">
        <v>0</v>
      </c>
      <c r="AS120" s="18">
        <v>2</v>
      </c>
      <c r="AT120" s="17">
        <v>1121.3800000000001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31"/>
        <v>0</v>
      </c>
      <c r="BF120" s="17">
        <f t="shared" si="32"/>
        <v>0</v>
      </c>
      <c r="BG120" s="18">
        <v>0</v>
      </c>
      <c r="BH120" s="17">
        <v>0</v>
      </c>
      <c r="BI120" s="18">
        <v>0</v>
      </c>
      <c r="BJ120" s="17">
        <v>0</v>
      </c>
      <c r="BK120" s="18">
        <v>0</v>
      </c>
      <c r="BL120" s="17">
        <v>0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33"/>
        <v>0</v>
      </c>
      <c r="BX120" s="17">
        <f t="shared" si="34"/>
        <v>0</v>
      </c>
      <c r="BY120" s="18">
        <v>0</v>
      </c>
      <c r="BZ120" s="17">
        <v>0</v>
      </c>
      <c r="CA120" s="18">
        <v>0</v>
      </c>
      <c r="CB120" s="17">
        <v>0</v>
      </c>
      <c r="CC120" s="18">
        <v>0</v>
      </c>
      <c r="CD120" s="17">
        <v>0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6"/>
    </row>
    <row r="121" spans="1:93" x14ac:dyDescent="0.25">
      <c r="A121" s="26"/>
      <c r="B121" s="50" t="s">
        <v>92</v>
      </c>
      <c r="C121" s="17">
        <f t="shared" si="25"/>
        <v>0</v>
      </c>
      <c r="D121" s="17">
        <f t="shared" si="26"/>
        <v>0</v>
      </c>
      <c r="E121" s="18">
        <f t="shared" si="38"/>
        <v>0</v>
      </c>
      <c r="F121" s="17">
        <f t="shared" si="38"/>
        <v>0</v>
      </c>
      <c r="G121" s="18">
        <f t="shared" si="38"/>
        <v>0</v>
      </c>
      <c r="H121" s="17">
        <f t="shared" si="38"/>
        <v>0</v>
      </c>
      <c r="I121" s="18">
        <f t="shared" si="38"/>
        <v>0</v>
      </c>
      <c r="J121" s="17">
        <f t="shared" si="38"/>
        <v>0</v>
      </c>
      <c r="K121" s="18">
        <f t="shared" si="38"/>
        <v>0</v>
      </c>
      <c r="L121" s="17">
        <f t="shared" si="38"/>
        <v>0</v>
      </c>
      <c r="M121" s="18">
        <f t="shared" si="38"/>
        <v>0</v>
      </c>
      <c r="N121" s="17">
        <f t="shared" si="38"/>
        <v>0</v>
      </c>
      <c r="O121" s="18">
        <f t="shared" si="38"/>
        <v>0</v>
      </c>
      <c r="P121" s="17">
        <f t="shared" si="38"/>
        <v>0</v>
      </c>
      <c r="Q121" s="18">
        <f t="shared" si="38"/>
        <v>0</v>
      </c>
      <c r="R121" s="17">
        <f t="shared" si="38"/>
        <v>0</v>
      </c>
      <c r="S121" s="18">
        <f t="shared" si="38"/>
        <v>0</v>
      </c>
      <c r="T121" s="17">
        <f t="shared" si="38"/>
        <v>0</v>
      </c>
      <c r="U121" s="17">
        <f t="shared" si="27"/>
        <v>0</v>
      </c>
      <c r="V121" s="17">
        <f t="shared" si="28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29"/>
        <v>0</v>
      </c>
      <c r="AN121" s="17">
        <f t="shared" si="30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31"/>
        <v>0</v>
      </c>
      <c r="BF121" s="17">
        <f t="shared" si="32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33"/>
        <v>0</v>
      </c>
      <c r="BX121" s="17">
        <f t="shared" si="34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6"/>
    </row>
    <row r="122" spans="1:93" ht="30" x14ac:dyDescent="0.25">
      <c r="A122" s="26">
        <f>1+A120</f>
        <v>98</v>
      </c>
      <c r="B122" s="28" t="s">
        <v>93</v>
      </c>
      <c r="C122" s="17">
        <f t="shared" si="25"/>
        <v>2967766.68</v>
      </c>
      <c r="D122" s="17">
        <f t="shared" si="26"/>
        <v>2219193.04</v>
      </c>
      <c r="E122" s="18">
        <f t="shared" si="38"/>
        <v>582</v>
      </c>
      <c r="F122" s="17">
        <f t="shared" si="38"/>
        <v>721087.71</v>
      </c>
      <c r="G122" s="18">
        <f t="shared" si="38"/>
        <v>36</v>
      </c>
      <c r="H122" s="17">
        <f t="shared" si="38"/>
        <v>15320.76</v>
      </c>
      <c r="I122" s="18">
        <f t="shared" si="38"/>
        <v>353</v>
      </c>
      <c r="J122" s="17">
        <f t="shared" si="38"/>
        <v>1482784.57</v>
      </c>
      <c r="K122" s="18">
        <f t="shared" si="38"/>
        <v>3</v>
      </c>
      <c r="L122" s="17">
        <f t="shared" si="38"/>
        <v>21318.28</v>
      </c>
      <c r="M122" s="18">
        <f t="shared" si="38"/>
        <v>22</v>
      </c>
      <c r="N122" s="17">
        <f t="shared" si="38"/>
        <v>263269.81</v>
      </c>
      <c r="O122" s="18">
        <f t="shared" si="38"/>
        <v>0</v>
      </c>
      <c r="P122" s="17">
        <f t="shared" si="38"/>
        <v>0</v>
      </c>
      <c r="Q122" s="18">
        <f t="shared" si="38"/>
        <v>0</v>
      </c>
      <c r="R122" s="17">
        <f t="shared" si="38"/>
        <v>0</v>
      </c>
      <c r="S122" s="18">
        <f t="shared" si="38"/>
        <v>105</v>
      </c>
      <c r="T122" s="17">
        <f t="shared" si="38"/>
        <v>463985.55</v>
      </c>
      <c r="U122" s="17">
        <f t="shared" si="27"/>
        <v>747227.54</v>
      </c>
      <c r="V122" s="17">
        <f t="shared" si="28"/>
        <v>502316.81</v>
      </c>
      <c r="W122" s="18">
        <v>295</v>
      </c>
      <c r="X122" s="17">
        <v>205003.77</v>
      </c>
      <c r="Y122" s="18">
        <v>6</v>
      </c>
      <c r="Z122" s="17">
        <v>2358.19</v>
      </c>
      <c r="AA122" s="18">
        <v>169</v>
      </c>
      <c r="AB122" s="17">
        <v>294954.84999999998</v>
      </c>
      <c r="AC122" s="18">
        <v>1</v>
      </c>
      <c r="AD122" s="17">
        <v>8671.39</v>
      </c>
      <c r="AE122" s="18">
        <v>9</v>
      </c>
      <c r="AF122" s="17">
        <v>114194.86</v>
      </c>
      <c r="AG122" s="18">
        <v>0</v>
      </c>
      <c r="AH122" s="17">
        <v>0</v>
      </c>
      <c r="AI122" s="18">
        <v>0</v>
      </c>
      <c r="AJ122" s="17">
        <v>0</v>
      </c>
      <c r="AK122" s="18">
        <v>42</v>
      </c>
      <c r="AL122" s="17">
        <v>122044.48</v>
      </c>
      <c r="AM122" s="17">
        <f t="shared" si="29"/>
        <v>538092.98</v>
      </c>
      <c r="AN122" s="17">
        <f t="shared" si="30"/>
        <v>398146.83</v>
      </c>
      <c r="AO122" s="18">
        <v>256</v>
      </c>
      <c r="AP122" s="17">
        <v>122776.69</v>
      </c>
      <c r="AQ122" s="18">
        <v>29</v>
      </c>
      <c r="AR122" s="17">
        <v>11518.53</v>
      </c>
      <c r="AS122" s="18">
        <v>127</v>
      </c>
      <c r="AT122" s="17">
        <v>263851.61</v>
      </c>
      <c r="AU122" s="18">
        <v>1</v>
      </c>
      <c r="AV122" s="17">
        <v>1434.87</v>
      </c>
      <c r="AW122" s="18">
        <v>1</v>
      </c>
      <c r="AX122" s="17">
        <v>24250.05</v>
      </c>
      <c r="AY122" s="18">
        <v>0</v>
      </c>
      <c r="AZ122" s="17">
        <v>0</v>
      </c>
      <c r="BA122" s="18">
        <v>0</v>
      </c>
      <c r="BB122" s="17">
        <v>0</v>
      </c>
      <c r="BC122" s="18">
        <v>60</v>
      </c>
      <c r="BD122" s="17">
        <v>114261.23</v>
      </c>
      <c r="BE122" s="17">
        <f t="shared" si="31"/>
        <v>864537.02</v>
      </c>
      <c r="BF122" s="17">
        <f t="shared" si="32"/>
        <v>671688.96</v>
      </c>
      <c r="BG122" s="18">
        <v>13</v>
      </c>
      <c r="BH122" s="17">
        <v>198777.11</v>
      </c>
      <c r="BI122" s="18">
        <v>0</v>
      </c>
      <c r="BJ122" s="17">
        <v>0</v>
      </c>
      <c r="BK122" s="18">
        <v>10</v>
      </c>
      <c r="BL122" s="17">
        <v>472911.85</v>
      </c>
      <c r="BM122" s="18">
        <v>1</v>
      </c>
      <c r="BN122" s="17">
        <v>11212.02</v>
      </c>
      <c r="BO122" s="18">
        <v>7</v>
      </c>
      <c r="BP122" s="17">
        <v>64017.86</v>
      </c>
      <c r="BQ122" s="18">
        <v>0</v>
      </c>
      <c r="BR122" s="17">
        <v>0</v>
      </c>
      <c r="BS122" s="18">
        <v>0</v>
      </c>
      <c r="BT122" s="17">
        <v>0</v>
      </c>
      <c r="BU122" s="18">
        <v>2</v>
      </c>
      <c r="BV122" s="17">
        <v>117618.18</v>
      </c>
      <c r="BW122" s="17">
        <f t="shared" si="33"/>
        <v>817909.14</v>
      </c>
      <c r="BX122" s="17">
        <f t="shared" si="34"/>
        <v>647040.43999999994</v>
      </c>
      <c r="BY122" s="18">
        <v>18</v>
      </c>
      <c r="BZ122" s="17">
        <v>194530.14</v>
      </c>
      <c r="CA122" s="18">
        <v>1</v>
      </c>
      <c r="CB122" s="17">
        <v>1444.04</v>
      </c>
      <c r="CC122" s="18">
        <v>47</v>
      </c>
      <c r="CD122" s="17">
        <v>451066.26</v>
      </c>
      <c r="CE122" s="18">
        <v>0</v>
      </c>
      <c r="CF122" s="17">
        <v>0</v>
      </c>
      <c r="CG122" s="18">
        <v>5</v>
      </c>
      <c r="CH122" s="17">
        <v>60807.040000000001</v>
      </c>
      <c r="CI122" s="18">
        <v>0</v>
      </c>
      <c r="CJ122" s="17">
        <v>0</v>
      </c>
      <c r="CK122" s="18">
        <v>0</v>
      </c>
      <c r="CL122" s="17">
        <v>0</v>
      </c>
      <c r="CM122" s="18">
        <v>1</v>
      </c>
      <c r="CN122" s="17">
        <v>110061.66</v>
      </c>
      <c r="CO122" s="36"/>
    </row>
    <row r="123" spans="1:93" x14ac:dyDescent="0.25">
      <c r="A123" s="26"/>
      <c r="B123" s="50" t="s">
        <v>94</v>
      </c>
      <c r="C123" s="17">
        <f t="shared" si="25"/>
        <v>0</v>
      </c>
      <c r="D123" s="17">
        <f t="shared" si="26"/>
        <v>0</v>
      </c>
      <c r="E123" s="18">
        <f t="shared" si="38"/>
        <v>0</v>
      </c>
      <c r="F123" s="17">
        <f t="shared" si="38"/>
        <v>0</v>
      </c>
      <c r="G123" s="18">
        <f t="shared" si="38"/>
        <v>0</v>
      </c>
      <c r="H123" s="17">
        <f t="shared" si="38"/>
        <v>0</v>
      </c>
      <c r="I123" s="18">
        <f t="shared" si="38"/>
        <v>0</v>
      </c>
      <c r="J123" s="17">
        <f t="shared" si="38"/>
        <v>0</v>
      </c>
      <c r="K123" s="18">
        <f t="shared" si="38"/>
        <v>0</v>
      </c>
      <c r="L123" s="17">
        <f t="shared" si="38"/>
        <v>0</v>
      </c>
      <c r="M123" s="18">
        <f t="shared" si="38"/>
        <v>0</v>
      </c>
      <c r="N123" s="17">
        <f t="shared" si="38"/>
        <v>0</v>
      </c>
      <c r="O123" s="18">
        <f t="shared" si="38"/>
        <v>0</v>
      </c>
      <c r="P123" s="17">
        <f t="shared" si="38"/>
        <v>0</v>
      </c>
      <c r="Q123" s="18">
        <f t="shared" si="38"/>
        <v>0</v>
      </c>
      <c r="R123" s="17">
        <f t="shared" si="38"/>
        <v>0</v>
      </c>
      <c r="S123" s="18">
        <f t="shared" si="38"/>
        <v>0</v>
      </c>
      <c r="T123" s="17">
        <f t="shared" si="38"/>
        <v>0</v>
      </c>
      <c r="U123" s="17">
        <f t="shared" si="27"/>
        <v>0</v>
      </c>
      <c r="V123" s="17">
        <f t="shared" si="28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29"/>
        <v>0</v>
      </c>
      <c r="AN123" s="17">
        <f t="shared" si="30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31"/>
        <v>0</v>
      </c>
      <c r="BF123" s="17">
        <f t="shared" si="32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33"/>
        <v>0</v>
      </c>
      <c r="BX123" s="17">
        <f t="shared" si="34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6"/>
    </row>
    <row r="124" spans="1:93" x14ac:dyDescent="0.25">
      <c r="A124" s="26">
        <f>1+A122</f>
        <v>99</v>
      </c>
      <c r="B124" s="28" t="s">
        <v>95</v>
      </c>
      <c r="C124" s="17">
        <f t="shared" si="25"/>
        <v>4913829.6399999997</v>
      </c>
      <c r="D124" s="17">
        <f t="shared" si="26"/>
        <v>2676209.13</v>
      </c>
      <c r="E124" s="18">
        <f t="shared" si="38"/>
        <v>2098</v>
      </c>
      <c r="F124" s="17">
        <f t="shared" si="38"/>
        <v>1026915.97</v>
      </c>
      <c r="G124" s="18">
        <f t="shared" si="38"/>
        <v>496</v>
      </c>
      <c r="H124" s="17">
        <f t="shared" si="38"/>
        <v>221588.5</v>
      </c>
      <c r="I124" s="18">
        <f t="shared" si="38"/>
        <v>1209</v>
      </c>
      <c r="J124" s="17">
        <f t="shared" si="38"/>
        <v>1427704.66</v>
      </c>
      <c r="K124" s="18">
        <f t="shared" si="38"/>
        <v>37</v>
      </c>
      <c r="L124" s="17">
        <f t="shared" si="38"/>
        <v>514090.99</v>
      </c>
      <c r="M124" s="18">
        <f t="shared" si="38"/>
        <v>60</v>
      </c>
      <c r="N124" s="17">
        <f t="shared" si="38"/>
        <v>1095711.94</v>
      </c>
      <c r="O124" s="18">
        <f t="shared" si="38"/>
        <v>0</v>
      </c>
      <c r="P124" s="17">
        <f t="shared" si="38"/>
        <v>0</v>
      </c>
      <c r="Q124" s="18">
        <f t="shared" si="38"/>
        <v>0</v>
      </c>
      <c r="R124" s="17">
        <f t="shared" si="38"/>
        <v>0</v>
      </c>
      <c r="S124" s="18">
        <f t="shared" si="38"/>
        <v>425</v>
      </c>
      <c r="T124" s="17">
        <f t="shared" si="38"/>
        <v>627817.57999999996</v>
      </c>
      <c r="U124" s="17">
        <f t="shared" si="27"/>
        <v>1198969.81</v>
      </c>
      <c r="V124" s="17">
        <f t="shared" si="28"/>
        <v>824476.3</v>
      </c>
      <c r="W124" s="18">
        <v>691</v>
      </c>
      <c r="X124" s="17">
        <v>385343.6</v>
      </c>
      <c r="Y124" s="18">
        <v>73</v>
      </c>
      <c r="Z124" s="17">
        <v>32653.439999999999</v>
      </c>
      <c r="AA124" s="18">
        <v>312</v>
      </c>
      <c r="AB124" s="17">
        <v>406479.26</v>
      </c>
      <c r="AC124" s="18">
        <v>5</v>
      </c>
      <c r="AD124" s="17">
        <v>80592.83</v>
      </c>
      <c r="AE124" s="18">
        <v>9</v>
      </c>
      <c r="AF124" s="17">
        <v>133683.57999999999</v>
      </c>
      <c r="AG124" s="18">
        <v>0</v>
      </c>
      <c r="AH124" s="17">
        <v>0</v>
      </c>
      <c r="AI124" s="18">
        <v>0</v>
      </c>
      <c r="AJ124" s="17">
        <v>0</v>
      </c>
      <c r="AK124" s="18">
        <v>107</v>
      </c>
      <c r="AL124" s="17">
        <v>160217.1</v>
      </c>
      <c r="AM124" s="17">
        <f t="shared" si="29"/>
        <v>1015951.76</v>
      </c>
      <c r="AN124" s="17">
        <f t="shared" si="30"/>
        <v>408444.56</v>
      </c>
      <c r="AO124" s="18">
        <v>278</v>
      </c>
      <c r="AP124" s="17">
        <v>138172.29999999999</v>
      </c>
      <c r="AQ124" s="18">
        <v>80</v>
      </c>
      <c r="AR124" s="17">
        <v>36538.019999999997</v>
      </c>
      <c r="AS124" s="18">
        <v>78</v>
      </c>
      <c r="AT124" s="17">
        <v>233734.24</v>
      </c>
      <c r="AU124" s="18">
        <v>11</v>
      </c>
      <c r="AV124" s="17">
        <v>150531.01</v>
      </c>
      <c r="AW124" s="18">
        <v>13</v>
      </c>
      <c r="AX124" s="17">
        <v>300168.69</v>
      </c>
      <c r="AY124" s="18">
        <v>0</v>
      </c>
      <c r="AZ124" s="17">
        <v>0</v>
      </c>
      <c r="BA124" s="18">
        <v>0</v>
      </c>
      <c r="BB124" s="17">
        <v>0</v>
      </c>
      <c r="BC124" s="18">
        <v>106</v>
      </c>
      <c r="BD124" s="17">
        <v>156807.5</v>
      </c>
      <c r="BE124" s="17">
        <f t="shared" si="31"/>
        <v>1116490.3500000001</v>
      </c>
      <c r="BF124" s="17">
        <f t="shared" si="32"/>
        <v>568134.44999999995</v>
      </c>
      <c r="BG124" s="18">
        <v>350</v>
      </c>
      <c r="BH124" s="17">
        <v>146890.5</v>
      </c>
      <c r="BI124" s="18">
        <v>82</v>
      </c>
      <c r="BJ124" s="17">
        <v>36901.4</v>
      </c>
      <c r="BK124" s="18">
        <v>395</v>
      </c>
      <c r="BL124" s="17">
        <v>384342.55</v>
      </c>
      <c r="BM124" s="18">
        <v>11</v>
      </c>
      <c r="BN124" s="17">
        <v>148815.54</v>
      </c>
      <c r="BO124" s="18">
        <v>15</v>
      </c>
      <c r="BP124" s="17">
        <v>244143.87</v>
      </c>
      <c r="BQ124" s="18">
        <v>0</v>
      </c>
      <c r="BR124" s="17">
        <v>0</v>
      </c>
      <c r="BS124" s="18">
        <v>0</v>
      </c>
      <c r="BT124" s="17">
        <v>0</v>
      </c>
      <c r="BU124" s="18">
        <v>106</v>
      </c>
      <c r="BV124" s="17">
        <v>155396.49</v>
      </c>
      <c r="BW124" s="17">
        <f t="shared" si="33"/>
        <v>1582417.72</v>
      </c>
      <c r="BX124" s="17">
        <f t="shared" si="34"/>
        <v>875153.82</v>
      </c>
      <c r="BY124" s="18">
        <v>779</v>
      </c>
      <c r="BZ124" s="17">
        <v>356509.57</v>
      </c>
      <c r="CA124" s="18">
        <v>261</v>
      </c>
      <c r="CB124" s="17">
        <v>115495.64</v>
      </c>
      <c r="CC124" s="18">
        <v>424</v>
      </c>
      <c r="CD124" s="17">
        <v>403148.61</v>
      </c>
      <c r="CE124" s="18">
        <v>10</v>
      </c>
      <c r="CF124" s="17">
        <v>134151.60999999999</v>
      </c>
      <c r="CG124" s="18">
        <v>23</v>
      </c>
      <c r="CH124" s="17">
        <v>417715.8</v>
      </c>
      <c r="CI124" s="18">
        <v>0</v>
      </c>
      <c r="CJ124" s="17">
        <v>0</v>
      </c>
      <c r="CK124" s="18">
        <v>0</v>
      </c>
      <c r="CL124" s="17">
        <v>0</v>
      </c>
      <c r="CM124" s="18">
        <v>106</v>
      </c>
      <c r="CN124" s="17">
        <v>155396.49</v>
      </c>
      <c r="CO124" s="36"/>
    </row>
    <row r="125" spans="1:93" x14ac:dyDescent="0.25">
      <c r="A125" s="26"/>
      <c r="B125" s="50" t="s">
        <v>96</v>
      </c>
      <c r="C125" s="17">
        <f t="shared" si="25"/>
        <v>0</v>
      </c>
      <c r="D125" s="17">
        <f t="shared" si="26"/>
        <v>0</v>
      </c>
      <c r="E125" s="18">
        <f t="shared" si="38"/>
        <v>0</v>
      </c>
      <c r="F125" s="17">
        <f t="shared" si="38"/>
        <v>0</v>
      </c>
      <c r="G125" s="18">
        <f t="shared" si="38"/>
        <v>0</v>
      </c>
      <c r="H125" s="17">
        <f t="shared" si="38"/>
        <v>0</v>
      </c>
      <c r="I125" s="18">
        <f t="shared" si="38"/>
        <v>0</v>
      </c>
      <c r="J125" s="17">
        <f t="shared" si="38"/>
        <v>0</v>
      </c>
      <c r="K125" s="18">
        <f t="shared" si="38"/>
        <v>0</v>
      </c>
      <c r="L125" s="17">
        <f t="shared" si="38"/>
        <v>0</v>
      </c>
      <c r="M125" s="18">
        <f t="shared" si="38"/>
        <v>0</v>
      </c>
      <c r="N125" s="17">
        <f t="shared" si="38"/>
        <v>0</v>
      </c>
      <c r="O125" s="18">
        <f t="shared" si="38"/>
        <v>0</v>
      </c>
      <c r="P125" s="17">
        <f t="shared" si="38"/>
        <v>0</v>
      </c>
      <c r="Q125" s="18">
        <f t="shared" si="38"/>
        <v>0</v>
      </c>
      <c r="R125" s="17">
        <f t="shared" si="38"/>
        <v>0</v>
      </c>
      <c r="S125" s="18">
        <f t="shared" si="38"/>
        <v>0</v>
      </c>
      <c r="T125" s="17">
        <f t="shared" si="38"/>
        <v>0</v>
      </c>
      <c r="U125" s="17">
        <f t="shared" si="27"/>
        <v>0</v>
      </c>
      <c r="V125" s="17">
        <f t="shared" si="28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29"/>
        <v>0</v>
      </c>
      <c r="AN125" s="17">
        <f t="shared" si="30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31"/>
        <v>0</v>
      </c>
      <c r="BF125" s="17">
        <f t="shared" si="32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33"/>
        <v>0</v>
      </c>
      <c r="BX125" s="17">
        <f t="shared" si="34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6"/>
    </row>
    <row r="126" spans="1:93" ht="30" x14ac:dyDescent="0.25">
      <c r="A126" s="26">
        <f>A124+1</f>
        <v>100</v>
      </c>
      <c r="B126" s="28" t="s">
        <v>97</v>
      </c>
      <c r="C126" s="17">
        <f t="shared" si="25"/>
        <v>5607682.2300000004</v>
      </c>
      <c r="D126" s="17">
        <f t="shared" si="26"/>
        <v>3374322.53</v>
      </c>
      <c r="E126" s="18">
        <f t="shared" si="38"/>
        <v>2523</v>
      </c>
      <c r="F126" s="17">
        <f t="shared" si="38"/>
        <v>812794.26</v>
      </c>
      <c r="G126" s="18">
        <f t="shared" si="38"/>
        <v>744</v>
      </c>
      <c r="H126" s="17">
        <f t="shared" si="38"/>
        <v>357283.61</v>
      </c>
      <c r="I126" s="18">
        <f t="shared" si="38"/>
        <v>2192</v>
      </c>
      <c r="J126" s="17">
        <f t="shared" si="38"/>
        <v>2204244.66</v>
      </c>
      <c r="K126" s="18">
        <f t="shared" si="38"/>
        <v>18</v>
      </c>
      <c r="L126" s="17">
        <f t="shared" si="38"/>
        <v>174955.12</v>
      </c>
      <c r="M126" s="18">
        <f t="shared" si="38"/>
        <v>70</v>
      </c>
      <c r="N126" s="17">
        <f t="shared" si="38"/>
        <v>1420115.06</v>
      </c>
      <c r="O126" s="18">
        <f t="shared" si="38"/>
        <v>0</v>
      </c>
      <c r="P126" s="17">
        <f t="shared" si="38"/>
        <v>0</v>
      </c>
      <c r="Q126" s="18">
        <f t="shared" si="38"/>
        <v>0</v>
      </c>
      <c r="R126" s="17">
        <f t="shared" si="38"/>
        <v>0</v>
      </c>
      <c r="S126" s="18">
        <f t="shared" si="38"/>
        <v>251</v>
      </c>
      <c r="T126" s="17">
        <f t="shared" si="38"/>
        <v>638289.52</v>
      </c>
      <c r="U126" s="17">
        <f t="shared" si="27"/>
        <v>1246013.6200000001</v>
      </c>
      <c r="V126" s="17">
        <f t="shared" si="28"/>
        <v>695616.29</v>
      </c>
      <c r="W126" s="18">
        <v>125</v>
      </c>
      <c r="X126" s="17">
        <v>158216.01</v>
      </c>
      <c r="Y126" s="18">
        <v>85</v>
      </c>
      <c r="Z126" s="17">
        <v>92419.66</v>
      </c>
      <c r="AA126" s="18">
        <v>196</v>
      </c>
      <c r="AB126" s="17">
        <v>444980.62</v>
      </c>
      <c r="AC126" s="18">
        <v>3</v>
      </c>
      <c r="AD126" s="17">
        <v>23988.38</v>
      </c>
      <c r="AE126" s="18">
        <v>18</v>
      </c>
      <c r="AF126" s="17">
        <v>365348.89</v>
      </c>
      <c r="AG126" s="18">
        <v>0</v>
      </c>
      <c r="AH126" s="17">
        <v>0</v>
      </c>
      <c r="AI126" s="18">
        <v>0</v>
      </c>
      <c r="AJ126" s="17">
        <v>0</v>
      </c>
      <c r="AK126" s="18">
        <v>27</v>
      </c>
      <c r="AL126" s="17">
        <v>161060.06</v>
      </c>
      <c r="AM126" s="17">
        <f t="shared" si="29"/>
        <v>1151341.75</v>
      </c>
      <c r="AN126" s="17">
        <f t="shared" si="30"/>
        <v>593253.49</v>
      </c>
      <c r="AO126" s="18">
        <v>355</v>
      </c>
      <c r="AP126" s="17">
        <v>49839.47</v>
      </c>
      <c r="AQ126" s="18">
        <v>261</v>
      </c>
      <c r="AR126" s="17">
        <v>119776.59</v>
      </c>
      <c r="AS126" s="18">
        <v>678</v>
      </c>
      <c r="AT126" s="17">
        <v>423637.43</v>
      </c>
      <c r="AU126" s="18">
        <v>6</v>
      </c>
      <c r="AV126" s="17">
        <v>65902.179999999993</v>
      </c>
      <c r="AW126" s="18">
        <v>15</v>
      </c>
      <c r="AX126" s="17">
        <v>328428.84000000003</v>
      </c>
      <c r="AY126" s="18">
        <v>0</v>
      </c>
      <c r="AZ126" s="17">
        <v>0</v>
      </c>
      <c r="BA126" s="18">
        <v>0</v>
      </c>
      <c r="BB126" s="17">
        <v>0</v>
      </c>
      <c r="BC126" s="18">
        <v>60</v>
      </c>
      <c r="BD126" s="17">
        <v>163757.24</v>
      </c>
      <c r="BE126" s="17">
        <f t="shared" si="31"/>
        <v>1538128.54</v>
      </c>
      <c r="BF126" s="17">
        <f t="shared" si="32"/>
        <v>1049014.51</v>
      </c>
      <c r="BG126" s="18">
        <v>1021</v>
      </c>
      <c r="BH126" s="17">
        <v>308657.52</v>
      </c>
      <c r="BI126" s="18">
        <v>199</v>
      </c>
      <c r="BJ126" s="17">
        <v>72543.679999999993</v>
      </c>
      <c r="BK126" s="18">
        <v>659</v>
      </c>
      <c r="BL126" s="17">
        <v>667813.31000000006</v>
      </c>
      <c r="BM126" s="18">
        <v>4</v>
      </c>
      <c r="BN126" s="17">
        <v>36205.919999999998</v>
      </c>
      <c r="BO126" s="18">
        <v>16</v>
      </c>
      <c r="BP126" s="17">
        <v>296172</v>
      </c>
      <c r="BQ126" s="18">
        <v>0</v>
      </c>
      <c r="BR126" s="17">
        <v>0</v>
      </c>
      <c r="BS126" s="18">
        <v>0</v>
      </c>
      <c r="BT126" s="17">
        <v>0</v>
      </c>
      <c r="BU126" s="18">
        <v>70</v>
      </c>
      <c r="BV126" s="17">
        <v>156736.10999999999</v>
      </c>
      <c r="BW126" s="17">
        <f t="shared" si="33"/>
        <v>1672198.32</v>
      </c>
      <c r="BX126" s="17">
        <f t="shared" si="34"/>
        <v>1036438.24</v>
      </c>
      <c r="BY126" s="18">
        <v>1022</v>
      </c>
      <c r="BZ126" s="17">
        <v>296081.26</v>
      </c>
      <c r="CA126" s="18">
        <v>199</v>
      </c>
      <c r="CB126" s="17">
        <v>72543.679999999993</v>
      </c>
      <c r="CC126" s="18">
        <v>659</v>
      </c>
      <c r="CD126" s="17">
        <v>667813.30000000005</v>
      </c>
      <c r="CE126" s="18">
        <v>5</v>
      </c>
      <c r="CF126" s="17">
        <v>48858.64</v>
      </c>
      <c r="CG126" s="18">
        <v>21</v>
      </c>
      <c r="CH126" s="17">
        <v>430165.33</v>
      </c>
      <c r="CI126" s="18">
        <v>0</v>
      </c>
      <c r="CJ126" s="17">
        <v>0</v>
      </c>
      <c r="CK126" s="18">
        <v>0</v>
      </c>
      <c r="CL126" s="17">
        <v>0</v>
      </c>
      <c r="CM126" s="18">
        <v>94</v>
      </c>
      <c r="CN126" s="17">
        <v>156736.10999999999</v>
      </c>
      <c r="CO126" s="36"/>
    </row>
    <row r="127" spans="1:93" x14ac:dyDescent="0.25">
      <c r="A127" s="26"/>
      <c r="B127" s="50" t="s">
        <v>99</v>
      </c>
      <c r="C127" s="17">
        <f t="shared" si="25"/>
        <v>0</v>
      </c>
      <c r="D127" s="17">
        <f t="shared" si="26"/>
        <v>0</v>
      </c>
      <c r="E127" s="18">
        <f t="shared" si="38"/>
        <v>0</v>
      </c>
      <c r="F127" s="17">
        <f t="shared" si="38"/>
        <v>0</v>
      </c>
      <c r="G127" s="18">
        <f t="shared" si="38"/>
        <v>0</v>
      </c>
      <c r="H127" s="17">
        <f t="shared" si="38"/>
        <v>0</v>
      </c>
      <c r="I127" s="18">
        <f t="shared" si="38"/>
        <v>0</v>
      </c>
      <c r="J127" s="17">
        <f t="shared" si="38"/>
        <v>0</v>
      </c>
      <c r="K127" s="18">
        <f t="shared" si="38"/>
        <v>0</v>
      </c>
      <c r="L127" s="17">
        <f t="shared" si="38"/>
        <v>0</v>
      </c>
      <c r="M127" s="18">
        <f t="shared" si="38"/>
        <v>0</v>
      </c>
      <c r="N127" s="17">
        <f t="shared" si="38"/>
        <v>0</v>
      </c>
      <c r="O127" s="18">
        <f t="shared" si="38"/>
        <v>0</v>
      </c>
      <c r="P127" s="17">
        <f t="shared" si="38"/>
        <v>0</v>
      </c>
      <c r="Q127" s="18">
        <f t="shared" si="38"/>
        <v>0</v>
      </c>
      <c r="R127" s="17">
        <f t="shared" si="38"/>
        <v>0</v>
      </c>
      <c r="S127" s="18">
        <f t="shared" si="38"/>
        <v>0</v>
      </c>
      <c r="T127" s="17">
        <f t="shared" si="38"/>
        <v>0</v>
      </c>
      <c r="U127" s="17">
        <f t="shared" si="27"/>
        <v>0</v>
      </c>
      <c r="V127" s="17">
        <f t="shared" si="28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29"/>
        <v>0</v>
      </c>
      <c r="AN127" s="17">
        <f t="shared" si="30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31"/>
        <v>0</v>
      </c>
      <c r="BF127" s="17">
        <f t="shared" si="32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33"/>
        <v>0</v>
      </c>
      <c r="BX127" s="17">
        <f t="shared" si="34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6"/>
    </row>
    <row r="128" spans="1:93" x14ac:dyDescent="0.25">
      <c r="A128" s="26">
        <f>1+A126</f>
        <v>101</v>
      </c>
      <c r="B128" s="28" t="s">
        <v>100</v>
      </c>
      <c r="C128" s="17">
        <f t="shared" si="25"/>
        <v>22687822.710000001</v>
      </c>
      <c r="D128" s="17">
        <f t="shared" si="26"/>
        <v>17158507.440000001</v>
      </c>
      <c r="E128" s="18">
        <f t="shared" si="38"/>
        <v>13418</v>
      </c>
      <c r="F128" s="17">
        <f t="shared" si="38"/>
        <v>6669578.2699999996</v>
      </c>
      <c r="G128" s="18">
        <f t="shared" si="38"/>
        <v>1346</v>
      </c>
      <c r="H128" s="17">
        <f t="shared" si="38"/>
        <v>590959.72</v>
      </c>
      <c r="I128" s="18">
        <f t="shared" si="38"/>
        <v>6951</v>
      </c>
      <c r="J128" s="17">
        <f t="shared" si="38"/>
        <v>9897969.4499999993</v>
      </c>
      <c r="K128" s="18">
        <f t="shared" si="38"/>
        <v>199</v>
      </c>
      <c r="L128" s="17">
        <f t="shared" si="38"/>
        <v>2057561.65</v>
      </c>
      <c r="M128" s="18">
        <f t="shared" si="38"/>
        <v>141</v>
      </c>
      <c r="N128" s="17">
        <f t="shared" si="38"/>
        <v>2437975.85</v>
      </c>
      <c r="O128" s="18">
        <f t="shared" si="38"/>
        <v>0</v>
      </c>
      <c r="P128" s="17">
        <f t="shared" si="38"/>
        <v>0</v>
      </c>
      <c r="Q128" s="18">
        <f t="shared" si="38"/>
        <v>0</v>
      </c>
      <c r="R128" s="17">
        <f t="shared" si="38"/>
        <v>0</v>
      </c>
      <c r="S128" s="18">
        <f t="shared" si="38"/>
        <v>405</v>
      </c>
      <c r="T128" s="17">
        <f t="shared" si="38"/>
        <v>1033777.77</v>
      </c>
      <c r="U128" s="17">
        <f t="shared" si="27"/>
        <v>5322523.03</v>
      </c>
      <c r="V128" s="17">
        <f t="shared" si="28"/>
        <v>4150059.37</v>
      </c>
      <c r="W128" s="18">
        <v>3012</v>
      </c>
      <c r="X128" s="17">
        <v>1509256.47</v>
      </c>
      <c r="Y128" s="18">
        <v>334</v>
      </c>
      <c r="Z128" s="17">
        <v>141000.9</v>
      </c>
      <c r="AA128" s="18">
        <v>1702</v>
      </c>
      <c r="AB128" s="17">
        <v>2499802</v>
      </c>
      <c r="AC128" s="18">
        <v>47</v>
      </c>
      <c r="AD128" s="17">
        <v>457669.36</v>
      </c>
      <c r="AE128" s="18">
        <v>32</v>
      </c>
      <c r="AF128" s="17">
        <v>456579.54</v>
      </c>
      <c r="AG128" s="18">
        <v>0</v>
      </c>
      <c r="AH128" s="17">
        <v>0</v>
      </c>
      <c r="AI128" s="18">
        <v>0</v>
      </c>
      <c r="AJ128" s="17">
        <v>0</v>
      </c>
      <c r="AK128" s="18">
        <v>121</v>
      </c>
      <c r="AL128" s="17">
        <v>258214.76</v>
      </c>
      <c r="AM128" s="17">
        <f t="shared" si="29"/>
        <v>5212577.07</v>
      </c>
      <c r="AN128" s="17">
        <f t="shared" si="30"/>
        <v>3830301.41</v>
      </c>
      <c r="AO128" s="18">
        <v>1850</v>
      </c>
      <c r="AP128" s="17">
        <v>1406714.06</v>
      </c>
      <c r="AQ128" s="18">
        <v>296</v>
      </c>
      <c r="AR128" s="17">
        <v>141000.9</v>
      </c>
      <c r="AS128" s="18">
        <v>1428</v>
      </c>
      <c r="AT128" s="17">
        <v>2282586.4500000002</v>
      </c>
      <c r="AU128" s="18">
        <v>39</v>
      </c>
      <c r="AV128" s="17">
        <v>430686.16</v>
      </c>
      <c r="AW128" s="18">
        <v>42</v>
      </c>
      <c r="AX128" s="17">
        <v>698306.65</v>
      </c>
      <c r="AY128" s="18">
        <v>0</v>
      </c>
      <c r="AZ128" s="17">
        <v>0</v>
      </c>
      <c r="BA128" s="18">
        <v>0</v>
      </c>
      <c r="BB128" s="17">
        <v>0</v>
      </c>
      <c r="BC128" s="18">
        <v>75</v>
      </c>
      <c r="BD128" s="17">
        <v>253282.85</v>
      </c>
      <c r="BE128" s="17">
        <f t="shared" si="31"/>
        <v>5689940.1100000003</v>
      </c>
      <c r="BF128" s="17">
        <f t="shared" si="32"/>
        <v>4265637.59</v>
      </c>
      <c r="BG128" s="18">
        <v>3475</v>
      </c>
      <c r="BH128" s="17">
        <v>1533706.42</v>
      </c>
      <c r="BI128" s="18">
        <v>266</v>
      </c>
      <c r="BJ128" s="17">
        <v>114529.60000000001</v>
      </c>
      <c r="BK128" s="18">
        <v>1806</v>
      </c>
      <c r="BL128" s="17">
        <v>2617401.5699999998</v>
      </c>
      <c r="BM128" s="18">
        <v>50</v>
      </c>
      <c r="BN128" s="17">
        <v>516554.73</v>
      </c>
      <c r="BO128" s="18">
        <v>34</v>
      </c>
      <c r="BP128" s="17">
        <v>646607.71</v>
      </c>
      <c r="BQ128" s="18">
        <v>0</v>
      </c>
      <c r="BR128" s="17">
        <v>0</v>
      </c>
      <c r="BS128" s="18">
        <v>0</v>
      </c>
      <c r="BT128" s="17">
        <v>0</v>
      </c>
      <c r="BU128" s="18">
        <v>114</v>
      </c>
      <c r="BV128" s="17">
        <v>261140.08</v>
      </c>
      <c r="BW128" s="17">
        <f t="shared" si="33"/>
        <v>6462782.5</v>
      </c>
      <c r="BX128" s="17">
        <f t="shared" si="34"/>
        <v>4912509.07</v>
      </c>
      <c r="BY128" s="18">
        <v>5081</v>
      </c>
      <c r="BZ128" s="17">
        <v>2219901.3199999998</v>
      </c>
      <c r="CA128" s="18">
        <v>450</v>
      </c>
      <c r="CB128" s="17">
        <v>194428.32</v>
      </c>
      <c r="CC128" s="18">
        <v>2015</v>
      </c>
      <c r="CD128" s="17">
        <v>2498179.4300000002</v>
      </c>
      <c r="CE128" s="18">
        <v>63</v>
      </c>
      <c r="CF128" s="17">
        <v>652651.4</v>
      </c>
      <c r="CG128" s="18">
        <v>33</v>
      </c>
      <c r="CH128" s="17">
        <v>636481.94999999995</v>
      </c>
      <c r="CI128" s="18">
        <v>0</v>
      </c>
      <c r="CJ128" s="17">
        <v>0</v>
      </c>
      <c r="CK128" s="18">
        <v>0</v>
      </c>
      <c r="CL128" s="17">
        <v>0</v>
      </c>
      <c r="CM128" s="18">
        <v>95</v>
      </c>
      <c r="CN128" s="17">
        <v>261140.08</v>
      </c>
      <c r="CO128" s="36"/>
    </row>
    <row r="129" spans="1:93" x14ac:dyDescent="0.25">
      <c r="A129" s="26"/>
      <c r="B129" s="50" t="s">
        <v>101</v>
      </c>
      <c r="C129" s="17">
        <f t="shared" si="25"/>
        <v>0</v>
      </c>
      <c r="D129" s="17">
        <f t="shared" si="26"/>
        <v>0</v>
      </c>
      <c r="E129" s="18">
        <f t="shared" si="38"/>
        <v>0</v>
      </c>
      <c r="F129" s="17">
        <f t="shared" si="38"/>
        <v>0</v>
      </c>
      <c r="G129" s="18">
        <f t="shared" si="38"/>
        <v>0</v>
      </c>
      <c r="H129" s="17">
        <f t="shared" si="38"/>
        <v>0</v>
      </c>
      <c r="I129" s="18">
        <f t="shared" si="38"/>
        <v>0</v>
      </c>
      <c r="J129" s="17">
        <f t="shared" si="38"/>
        <v>0</v>
      </c>
      <c r="K129" s="18">
        <f t="shared" si="38"/>
        <v>0</v>
      </c>
      <c r="L129" s="17">
        <f t="shared" si="38"/>
        <v>0</v>
      </c>
      <c r="M129" s="18">
        <f t="shared" si="38"/>
        <v>0</v>
      </c>
      <c r="N129" s="17">
        <f t="shared" si="38"/>
        <v>0</v>
      </c>
      <c r="O129" s="18">
        <f t="shared" si="38"/>
        <v>0</v>
      </c>
      <c r="P129" s="17">
        <f t="shared" si="38"/>
        <v>0</v>
      </c>
      <c r="Q129" s="18">
        <f t="shared" si="38"/>
        <v>0</v>
      </c>
      <c r="R129" s="17">
        <f t="shared" si="38"/>
        <v>0</v>
      </c>
      <c r="S129" s="18">
        <f t="shared" si="38"/>
        <v>0</v>
      </c>
      <c r="T129" s="17">
        <f t="shared" si="38"/>
        <v>0</v>
      </c>
      <c r="U129" s="17">
        <f t="shared" si="27"/>
        <v>0</v>
      </c>
      <c r="V129" s="17">
        <f t="shared" si="28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29"/>
        <v>0</v>
      </c>
      <c r="AN129" s="17">
        <f t="shared" si="30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31"/>
        <v>0</v>
      </c>
      <c r="BF129" s="17">
        <f t="shared" si="32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33"/>
        <v>0</v>
      </c>
      <c r="BX129" s="17">
        <f t="shared" si="34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6"/>
    </row>
    <row r="130" spans="1:93" ht="30" x14ac:dyDescent="0.25">
      <c r="A130" s="26">
        <f>1+A128</f>
        <v>102</v>
      </c>
      <c r="B130" s="28" t="s">
        <v>102</v>
      </c>
      <c r="C130" s="17">
        <f t="shared" si="25"/>
        <v>3875480.59</v>
      </c>
      <c r="D130" s="17">
        <f t="shared" si="26"/>
        <v>1872295.23</v>
      </c>
      <c r="E130" s="18">
        <f t="shared" si="38"/>
        <v>1855</v>
      </c>
      <c r="F130" s="17">
        <f t="shared" si="38"/>
        <v>720970.84</v>
      </c>
      <c r="G130" s="18">
        <f t="shared" si="38"/>
        <v>364</v>
      </c>
      <c r="H130" s="17">
        <f t="shared" si="38"/>
        <v>169768.14</v>
      </c>
      <c r="I130" s="18">
        <f t="shared" si="38"/>
        <v>847</v>
      </c>
      <c r="J130" s="17">
        <f t="shared" si="38"/>
        <v>981556.25</v>
      </c>
      <c r="K130" s="18">
        <f t="shared" si="38"/>
        <v>24</v>
      </c>
      <c r="L130" s="17">
        <f t="shared" si="38"/>
        <v>236412.31</v>
      </c>
      <c r="M130" s="18">
        <f t="shared" si="38"/>
        <v>63</v>
      </c>
      <c r="N130" s="17">
        <f t="shared" si="38"/>
        <v>1288828.48</v>
      </c>
      <c r="O130" s="18">
        <f t="shared" si="38"/>
        <v>0</v>
      </c>
      <c r="P130" s="17">
        <f t="shared" si="38"/>
        <v>0</v>
      </c>
      <c r="Q130" s="18">
        <f t="shared" si="38"/>
        <v>0</v>
      </c>
      <c r="R130" s="17">
        <f t="shared" si="38"/>
        <v>0</v>
      </c>
      <c r="S130" s="18">
        <f t="shared" si="38"/>
        <v>197</v>
      </c>
      <c r="T130" s="17">
        <f t="shared" si="38"/>
        <v>477944.57</v>
      </c>
      <c r="U130" s="17">
        <f t="shared" si="27"/>
        <v>913018.48</v>
      </c>
      <c r="V130" s="17">
        <f t="shared" si="28"/>
        <v>464431.94</v>
      </c>
      <c r="W130" s="18">
        <v>402</v>
      </c>
      <c r="X130" s="17">
        <v>158617.45000000001</v>
      </c>
      <c r="Y130" s="18">
        <v>94</v>
      </c>
      <c r="Z130" s="17">
        <v>43820.93</v>
      </c>
      <c r="AA130" s="18">
        <v>221</v>
      </c>
      <c r="AB130" s="17">
        <v>261993.56</v>
      </c>
      <c r="AC130" s="18">
        <v>4</v>
      </c>
      <c r="AD130" s="17">
        <v>42496.1</v>
      </c>
      <c r="AE130" s="18">
        <v>16</v>
      </c>
      <c r="AF130" s="17">
        <v>298385.94</v>
      </c>
      <c r="AG130" s="18">
        <v>0</v>
      </c>
      <c r="AH130" s="17">
        <v>0</v>
      </c>
      <c r="AI130" s="18">
        <v>0</v>
      </c>
      <c r="AJ130" s="17">
        <v>0</v>
      </c>
      <c r="AK130" s="18">
        <v>48</v>
      </c>
      <c r="AL130" s="17">
        <v>107704.5</v>
      </c>
      <c r="AM130" s="17">
        <f t="shared" si="29"/>
        <v>1096827.03</v>
      </c>
      <c r="AN130" s="17">
        <f t="shared" si="30"/>
        <v>451580.75</v>
      </c>
      <c r="AO130" s="18">
        <v>477</v>
      </c>
      <c r="AP130" s="17">
        <v>163866.07999999999</v>
      </c>
      <c r="AQ130" s="18">
        <v>90</v>
      </c>
      <c r="AR130" s="17">
        <v>41722.93</v>
      </c>
      <c r="AS130" s="18">
        <v>208</v>
      </c>
      <c r="AT130" s="17">
        <v>245991.74</v>
      </c>
      <c r="AU130" s="18">
        <v>6</v>
      </c>
      <c r="AV130" s="17">
        <v>65526.29</v>
      </c>
      <c r="AW130" s="18">
        <v>23</v>
      </c>
      <c r="AX130" s="17">
        <v>469378.4</v>
      </c>
      <c r="AY130" s="18">
        <v>0</v>
      </c>
      <c r="AZ130" s="17">
        <v>0</v>
      </c>
      <c r="BA130" s="18">
        <v>0</v>
      </c>
      <c r="BB130" s="17">
        <v>0</v>
      </c>
      <c r="BC130" s="18">
        <v>49</v>
      </c>
      <c r="BD130" s="17">
        <v>110341.59</v>
      </c>
      <c r="BE130" s="17">
        <f t="shared" si="31"/>
        <v>877509.1</v>
      </c>
      <c r="BF130" s="17">
        <f t="shared" si="32"/>
        <v>437246.81</v>
      </c>
      <c r="BG130" s="18">
        <v>442</v>
      </c>
      <c r="BH130" s="17">
        <v>171384.16</v>
      </c>
      <c r="BI130" s="18">
        <v>83</v>
      </c>
      <c r="BJ130" s="17">
        <v>38367.21</v>
      </c>
      <c r="BK130" s="18">
        <v>194</v>
      </c>
      <c r="BL130" s="17">
        <v>227495.44</v>
      </c>
      <c r="BM130" s="18">
        <v>7</v>
      </c>
      <c r="BN130" s="17">
        <v>74020.06</v>
      </c>
      <c r="BO130" s="18">
        <v>12</v>
      </c>
      <c r="BP130" s="17">
        <v>216412.99</v>
      </c>
      <c r="BQ130" s="18">
        <v>0</v>
      </c>
      <c r="BR130" s="17">
        <v>0</v>
      </c>
      <c r="BS130" s="18">
        <v>0</v>
      </c>
      <c r="BT130" s="17">
        <v>0</v>
      </c>
      <c r="BU130" s="18">
        <v>50</v>
      </c>
      <c r="BV130" s="17">
        <v>149829.24</v>
      </c>
      <c r="BW130" s="17">
        <f t="shared" si="33"/>
        <v>988125.98</v>
      </c>
      <c r="BX130" s="17">
        <f t="shared" si="34"/>
        <v>519035.73</v>
      </c>
      <c r="BY130" s="18">
        <v>534</v>
      </c>
      <c r="BZ130" s="17">
        <v>227103.15</v>
      </c>
      <c r="CA130" s="18">
        <v>97</v>
      </c>
      <c r="CB130" s="17">
        <v>45857.07</v>
      </c>
      <c r="CC130" s="18">
        <v>224</v>
      </c>
      <c r="CD130" s="17">
        <v>246075.51</v>
      </c>
      <c r="CE130" s="18">
        <v>7</v>
      </c>
      <c r="CF130" s="17">
        <v>54369.86</v>
      </c>
      <c r="CG130" s="18">
        <v>12</v>
      </c>
      <c r="CH130" s="17">
        <v>304651.15000000002</v>
      </c>
      <c r="CI130" s="18">
        <v>0</v>
      </c>
      <c r="CJ130" s="17">
        <v>0</v>
      </c>
      <c r="CK130" s="18">
        <v>0</v>
      </c>
      <c r="CL130" s="17">
        <v>0</v>
      </c>
      <c r="CM130" s="18">
        <v>50</v>
      </c>
      <c r="CN130" s="17">
        <v>110069.24</v>
      </c>
      <c r="CO130" s="36"/>
    </row>
    <row r="131" spans="1:93" x14ac:dyDescent="0.25">
      <c r="A131" s="26"/>
      <c r="B131" s="50" t="s">
        <v>103</v>
      </c>
      <c r="C131" s="17">
        <f t="shared" si="25"/>
        <v>0</v>
      </c>
      <c r="D131" s="17">
        <f t="shared" si="26"/>
        <v>0</v>
      </c>
      <c r="E131" s="18">
        <f t="shared" si="38"/>
        <v>0</v>
      </c>
      <c r="F131" s="17">
        <f t="shared" si="38"/>
        <v>0</v>
      </c>
      <c r="G131" s="18">
        <f t="shared" si="38"/>
        <v>0</v>
      </c>
      <c r="H131" s="17">
        <f t="shared" si="38"/>
        <v>0</v>
      </c>
      <c r="I131" s="18">
        <f t="shared" si="38"/>
        <v>0</v>
      </c>
      <c r="J131" s="17">
        <f t="shared" si="38"/>
        <v>0</v>
      </c>
      <c r="K131" s="18">
        <f t="shared" si="38"/>
        <v>0</v>
      </c>
      <c r="L131" s="17">
        <f t="shared" si="38"/>
        <v>0</v>
      </c>
      <c r="M131" s="18">
        <f t="shared" si="38"/>
        <v>0</v>
      </c>
      <c r="N131" s="17">
        <f t="shared" si="38"/>
        <v>0</v>
      </c>
      <c r="O131" s="18">
        <f t="shared" si="38"/>
        <v>0</v>
      </c>
      <c r="P131" s="17">
        <f t="shared" si="38"/>
        <v>0</v>
      </c>
      <c r="Q131" s="18">
        <f t="shared" si="38"/>
        <v>0</v>
      </c>
      <c r="R131" s="17">
        <f t="shared" si="38"/>
        <v>0</v>
      </c>
      <c r="S131" s="18">
        <f t="shared" si="38"/>
        <v>0</v>
      </c>
      <c r="T131" s="17">
        <f t="shared" si="38"/>
        <v>0</v>
      </c>
      <c r="U131" s="17">
        <f t="shared" si="27"/>
        <v>0</v>
      </c>
      <c r="V131" s="17">
        <f t="shared" si="28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29"/>
        <v>0</v>
      </c>
      <c r="AN131" s="17">
        <f t="shared" si="30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31"/>
        <v>0</v>
      </c>
      <c r="BF131" s="17">
        <f t="shared" si="32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33"/>
        <v>0</v>
      </c>
      <c r="BX131" s="17">
        <f t="shared" si="34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6"/>
    </row>
    <row r="132" spans="1:93" ht="30" x14ac:dyDescent="0.25">
      <c r="A132" s="26">
        <f>1+A130</f>
        <v>103</v>
      </c>
      <c r="B132" s="28" t="s">
        <v>160</v>
      </c>
      <c r="C132" s="17">
        <f t="shared" si="25"/>
        <v>17091823.359999999</v>
      </c>
      <c r="D132" s="17">
        <f t="shared" si="26"/>
        <v>0</v>
      </c>
      <c r="E132" s="18">
        <f t="shared" si="38"/>
        <v>0</v>
      </c>
      <c r="F132" s="17">
        <f t="shared" si="38"/>
        <v>0</v>
      </c>
      <c r="G132" s="18">
        <f t="shared" si="38"/>
        <v>0</v>
      </c>
      <c r="H132" s="17">
        <f t="shared" si="38"/>
        <v>0</v>
      </c>
      <c r="I132" s="18">
        <f t="shared" si="38"/>
        <v>0</v>
      </c>
      <c r="J132" s="17">
        <f t="shared" si="38"/>
        <v>0</v>
      </c>
      <c r="K132" s="18">
        <f t="shared" si="38"/>
        <v>0</v>
      </c>
      <c r="L132" s="17">
        <f t="shared" si="38"/>
        <v>0</v>
      </c>
      <c r="M132" s="18">
        <f t="shared" si="38"/>
        <v>105</v>
      </c>
      <c r="N132" s="17">
        <f t="shared" si="38"/>
        <v>17091823.359999999</v>
      </c>
      <c r="O132" s="18">
        <f t="shared" si="38"/>
        <v>0</v>
      </c>
      <c r="P132" s="17">
        <f t="shared" si="38"/>
        <v>0</v>
      </c>
      <c r="Q132" s="18">
        <f t="shared" si="38"/>
        <v>105</v>
      </c>
      <c r="R132" s="17">
        <f t="shared" si="38"/>
        <v>17091823.359999999</v>
      </c>
      <c r="S132" s="18">
        <f t="shared" si="38"/>
        <v>0</v>
      </c>
      <c r="T132" s="17">
        <f t="shared" si="38"/>
        <v>0</v>
      </c>
      <c r="U132" s="17">
        <f t="shared" si="27"/>
        <v>5303226.12</v>
      </c>
      <c r="V132" s="17">
        <f t="shared" si="28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32</v>
      </c>
      <c r="AF132" s="17">
        <v>5303226.12</v>
      </c>
      <c r="AG132" s="18">
        <v>0</v>
      </c>
      <c r="AH132" s="17">
        <v>0</v>
      </c>
      <c r="AI132" s="18">
        <v>32</v>
      </c>
      <c r="AJ132" s="17">
        <v>5303226.12</v>
      </c>
      <c r="AK132" s="18">
        <v>0</v>
      </c>
      <c r="AL132" s="17">
        <v>0</v>
      </c>
      <c r="AM132" s="17">
        <f t="shared" si="29"/>
        <v>5032536.12</v>
      </c>
      <c r="AN132" s="17">
        <f t="shared" si="30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30</v>
      </c>
      <c r="AX132" s="17">
        <v>5032536.12</v>
      </c>
      <c r="AY132" s="18">
        <v>0</v>
      </c>
      <c r="AZ132" s="17">
        <v>0</v>
      </c>
      <c r="BA132" s="18">
        <v>30</v>
      </c>
      <c r="BB132" s="17">
        <v>5032536.12</v>
      </c>
      <c r="BC132" s="18">
        <v>0</v>
      </c>
      <c r="BD132" s="17">
        <v>0</v>
      </c>
      <c r="BE132" s="17">
        <f t="shared" si="31"/>
        <v>4204903.12</v>
      </c>
      <c r="BF132" s="17">
        <f t="shared" si="32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27</v>
      </c>
      <c r="BP132" s="17">
        <v>4204903.12</v>
      </c>
      <c r="BQ132" s="18">
        <v>0</v>
      </c>
      <c r="BR132" s="17">
        <v>0</v>
      </c>
      <c r="BS132" s="18">
        <v>27</v>
      </c>
      <c r="BT132" s="17">
        <v>4204903.12</v>
      </c>
      <c r="BU132" s="18">
        <v>0</v>
      </c>
      <c r="BV132" s="17">
        <v>0</v>
      </c>
      <c r="BW132" s="17">
        <f t="shared" si="33"/>
        <v>2551158</v>
      </c>
      <c r="BX132" s="17">
        <f t="shared" si="34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16</v>
      </c>
      <c r="CH132" s="17">
        <v>2551158</v>
      </c>
      <c r="CI132" s="18">
        <v>0</v>
      </c>
      <c r="CJ132" s="17">
        <v>0</v>
      </c>
      <c r="CK132" s="18">
        <v>16</v>
      </c>
      <c r="CL132" s="17">
        <v>2551158</v>
      </c>
      <c r="CM132" s="18">
        <v>0</v>
      </c>
      <c r="CN132" s="17">
        <v>0</v>
      </c>
      <c r="CO132" s="36"/>
    </row>
    <row r="133" spans="1:93" x14ac:dyDescent="0.25">
      <c r="A133" s="26"/>
      <c r="B133" s="50" t="s">
        <v>105</v>
      </c>
      <c r="C133" s="17">
        <f t="shared" si="25"/>
        <v>0</v>
      </c>
      <c r="D133" s="17">
        <f t="shared" si="26"/>
        <v>0</v>
      </c>
      <c r="E133" s="18">
        <f t="shared" si="38"/>
        <v>0</v>
      </c>
      <c r="F133" s="17">
        <f t="shared" si="38"/>
        <v>0</v>
      </c>
      <c r="G133" s="18">
        <f t="shared" si="38"/>
        <v>0</v>
      </c>
      <c r="H133" s="17">
        <f t="shared" si="38"/>
        <v>0</v>
      </c>
      <c r="I133" s="18">
        <f t="shared" si="38"/>
        <v>0</v>
      </c>
      <c r="J133" s="17">
        <f t="shared" si="38"/>
        <v>0</v>
      </c>
      <c r="K133" s="18">
        <f t="shared" si="38"/>
        <v>0</v>
      </c>
      <c r="L133" s="17">
        <f t="shared" si="38"/>
        <v>0</v>
      </c>
      <c r="M133" s="18">
        <f t="shared" si="38"/>
        <v>0</v>
      </c>
      <c r="N133" s="17">
        <f t="shared" si="38"/>
        <v>0</v>
      </c>
      <c r="O133" s="18">
        <f t="shared" si="38"/>
        <v>0</v>
      </c>
      <c r="P133" s="17">
        <f t="shared" si="38"/>
        <v>0</v>
      </c>
      <c r="Q133" s="18">
        <f t="shared" si="38"/>
        <v>0</v>
      </c>
      <c r="R133" s="17">
        <f t="shared" si="38"/>
        <v>0</v>
      </c>
      <c r="S133" s="18">
        <f t="shared" si="38"/>
        <v>0</v>
      </c>
      <c r="T133" s="17">
        <f t="shared" si="38"/>
        <v>0</v>
      </c>
      <c r="U133" s="17">
        <f t="shared" si="27"/>
        <v>0</v>
      </c>
      <c r="V133" s="17">
        <f t="shared" si="28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29"/>
        <v>0</v>
      </c>
      <c r="AN133" s="17">
        <f t="shared" si="30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31"/>
        <v>0</v>
      </c>
      <c r="BF133" s="17">
        <f t="shared" si="32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33"/>
        <v>0</v>
      </c>
      <c r="BX133" s="17">
        <f t="shared" si="34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6"/>
    </row>
    <row r="134" spans="1:93" ht="30" x14ac:dyDescent="0.25">
      <c r="A134" s="26">
        <f>1+A132</f>
        <v>104</v>
      </c>
      <c r="B134" s="28" t="s">
        <v>161</v>
      </c>
      <c r="C134" s="17">
        <f t="shared" si="25"/>
        <v>27568656.899999999</v>
      </c>
      <c r="D134" s="17">
        <f t="shared" si="26"/>
        <v>28710.65</v>
      </c>
      <c r="E134" s="18">
        <f t="shared" si="38"/>
        <v>25</v>
      </c>
      <c r="F134" s="17">
        <f t="shared" si="38"/>
        <v>7152.23</v>
      </c>
      <c r="G134" s="18">
        <f t="shared" si="38"/>
        <v>16</v>
      </c>
      <c r="H134" s="17">
        <f t="shared" si="38"/>
        <v>6735.28</v>
      </c>
      <c r="I134" s="18">
        <f t="shared" si="38"/>
        <v>33</v>
      </c>
      <c r="J134" s="17">
        <f t="shared" si="38"/>
        <v>14823.14</v>
      </c>
      <c r="K134" s="18">
        <f t="shared" si="38"/>
        <v>288</v>
      </c>
      <c r="L134" s="17">
        <f t="shared" si="38"/>
        <v>4313593.51</v>
      </c>
      <c r="M134" s="18">
        <f t="shared" si="38"/>
        <v>527</v>
      </c>
      <c r="N134" s="17">
        <f t="shared" si="38"/>
        <v>23201313.780000001</v>
      </c>
      <c r="O134" s="18">
        <f t="shared" si="38"/>
        <v>527</v>
      </c>
      <c r="P134" s="17">
        <f t="shared" si="38"/>
        <v>23201313.780000001</v>
      </c>
      <c r="Q134" s="18">
        <f t="shared" si="38"/>
        <v>0</v>
      </c>
      <c r="R134" s="17">
        <f t="shared" si="38"/>
        <v>0</v>
      </c>
      <c r="S134" s="18">
        <f t="shared" si="38"/>
        <v>16</v>
      </c>
      <c r="T134" s="17">
        <f t="shared" si="38"/>
        <v>25038.959999999999</v>
      </c>
      <c r="U134" s="17">
        <f t="shared" si="27"/>
        <v>5491217.2599999998</v>
      </c>
      <c r="V134" s="17">
        <f t="shared" si="28"/>
        <v>2723.45</v>
      </c>
      <c r="W134" s="18">
        <v>3</v>
      </c>
      <c r="X134" s="17">
        <v>739.95</v>
      </c>
      <c r="Y134" s="18">
        <v>1</v>
      </c>
      <c r="Z134" s="17">
        <v>423.14</v>
      </c>
      <c r="AA134" s="18">
        <v>3</v>
      </c>
      <c r="AB134" s="17">
        <v>1560.36</v>
      </c>
      <c r="AC134" s="18">
        <v>19</v>
      </c>
      <c r="AD134" s="17">
        <v>381181.25</v>
      </c>
      <c r="AE134" s="18">
        <v>131</v>
      </c>
      <c r="AF134" s="17">
        <v>5100898.8600000003</v>
      </c>
      <c r="AG134" s="18">
        <v>131</v>
      </c>
      <c r="AH134" s="17">
        <v>5100898.8600000003</v>
      </c>
      <c r="AI134" s="18">
        <v>0</v>
      </c>
      <c r="AJ134" s="17">
        <v>0</v>
      </c>
      <c r="AK134" s="18">
        <v>3</v>
      </c>
      <c r="AL134" s="17">
        <v>6413.7</v>
      </c>
      <c r="AM134" s="17">
        <f t="shared" si="29"/>
        <v>8415944.5</v>
      </c>
      <c r="AN134" s="17">
        <f t="shared" si="30"/>
        <v>9324.49</v>
      </c>
      <c r="AO134" s="18">
        <v>7</v>
      </c>
      <c r="AP134" s="17">
        <v>3256.4</v>
      </c>
      <c r="AQ134" s="18">
        <v>5</v>
      </c>
      <c r="AR134" s="17">
        <v>2132.0100000000002</v>
      </c>
      <c r="AS134" s="18">
        <v>10</v>
      </c>
      <c r="AT134" s="17">
        <v>3936.08</v>
      </c>
      <c r="AU134" s="18">
        <v>97</v>
      </c>
      <c r="AV134" s="17">
        <v>1595262.98</v>
      </c>
      <c r="AW134" s="18">
        <v>155</v>
      </c>
      <c r="AX134" s="17">
        <v>6805097.29</v>
      </c>
      <c r="AY134" s="18">
        <v>155</v>
      </c>
      <c r="AZ134" s="17">
        <v>6805097.29</v>
      </c>
      <c r="BA134" s="18">
        <v>0</v>
      </c>
      <c r="BB134" s="17">
        <v>0</v>
      </c>
      <c r="BC134" s="18">
        <v>3</v>
      </c>
      <c r="BD134" s="17">
        <v>6259.74</v>
      </c>
      <c r="BE134" s="17">
        <f t="shared" si="31"/>
        <v>4690724.3600000003</v>
      </c>
      <c r="BF134" s="17">
        <f t="shared" si="32"/>
        <v>8979.7199999999993</v>
      </c>
      <c r="BG134" s="18">
        <v>7</v>
      </c>
      <c r="BH134" s="17">
        <v>1129.56</v>
      </c>
      <c r="BI134" s="18">
        <v>5</v>
      </c>
      <c r="BJ134" s="17">
        <v>2058.77</v>
      </c>
      <c r="BK134" s="18">
        <v>10</v>
      </c>
      <c r="BL134" s="17">
        <v>5791.39</v>
      </c>
      <c r="BM134" s="18">
        <v>70</v>
      </c>
      <c r="BN134" s="17">
        <v>1047296.82</v>
      </c>
      <c r="BO134" s="18">
        <v>76</v>
      </c>
      <c r="BP134" s="17">
        <v>3628265.06</v>
      </c>
      <c r="BQ134" s="18">
        <v>76</v>
      </c>
      <c r="BR134" s="17">
        <v>3628265.06</v>
      </c>
      <c r="BS134" s="18">
        <v>0</v>
      </c>
      <c r="BT134" s="17">
        <v>0</v>
      </c>
      <c r="BU134" s="18">
        <v>5</v>
      </c>
      <c r="BV134" s="17">
        <v>6182.76</v>
      </c>
      <c r="BW134" s="17">
        <f t="shared" si="33"/>
        <v>8970770.7799999993</v>
      </c>
      <c r="BX134" s="17">
        <f t="shared" si="34"/>
        <v>7682.99</v>
      </c>
      <c r="BY134" s="18">
        <v>8</v>
      </c>
      <c r="BZ134" s="17">
        <v>2026.32</v>
      </c>
      <c r="CA134" s="18">
        <v>5</v>
      </c>
      <c r="CB134" s="17">
        <v>2121.36</v>
      </c>
      <c r="CC134" s="18">
        <v>10</v>
      </c>
      <c r="CD134" s="17">
        <v>3535.31</v>
      </c>
      <c r="CE134" s="18">
        <v>102</v>
      </c>
      <c r="CF134" s="17">
        <v>1289852.46</v>
      </c>
      <c r="CG134" s="18">
        <v>165</v>
      </c>
      <c r="CH134" s="17">
        <v>7667052.5700000003</v>
      </c>
      <c r="CI134" s="18">
        <v>165</v>
      </c>
      <c r="CJ134" s="17">
        <v>7667052.5700000003</v>
      </c>
      <c r="CK134" s="18">
        <v>0</v>
      </c>
      <c r="CL134" s="17">
        <v>0</v>
      </c>
      <c r="CM134" s="18">
        <v>5</v>
      </c>
      <c r="CN134" s="17">
        <v>6182.76</v>
      </c>
      <c r="CO134" s="36"/>
    </row>
    <row r="135" spans="1:93" x14ac:dyDescent="0.25">
      <c r="A135" s="26"/>
      <c r="B135" s="50" t="s">
        <v>106</v>
      </c>
      <c r="C135" s="17">
        <f t="shared" si="25"/>
        <v>0</v>
      </c>
      <c r="D135" s="17">
        <f t="shared" si="26"/>
        <v>0</v>
      </c>
      <c r="E135" s="18">
        <f t="shared" si="38"/>
        <v>0</v>
      </c>
      <c r="F135" s="17">
        <f t="shared" si="38"/>
        <v>0</v>
      </c>
      <c r="G135" s="18">
        <f t="shared" si="38"/>
        <v>0</v>
      </c>
      <c r="H135" s="17">
        <f t="shared" si="38"/>
        <v>0</v>
      </c>
      <c r="I135" s="18">
        <f t="shared" si="38"/>
        <v>0</v>
      </c>
      <c r="J135" s="17">
        <f t="shared" si="38"/>
        <v>0</v>
      </c>
      <c r="K135" s="18">
        <f t="shared" si="38"/>
        <v>0</v>
      </c>
      <c r="L135" s="17">
        <f t="shared" si="38"/>
        <v>0</v>
      </c>
      <c r="M135" s="18">
        <f t="shared" si="38"/>
        <v>0</v>
      </c>
      <c r="N135" s="17">
        <f t="shared" si="38"/>
        <v>0</v>
      </c>
      <c r="O135" s="18">
        <f t="shared" si="38"/>
        <v>0</v>
      </c>
      <c r="P135" s="17">
        <f t="shared" si="38"/>
        <v>0</v>
      </c>
      <c r="Q135" s="18">
        <f t="shared" si="38"/>
        <v>0</v>
      </c>
      <c r="R135" s="17">
        <f t="shared" si="38"/>
        <v>0</v>
      </c>
      <c r="S135" s="18">
        <f t="shared" si="38"/>
        <v>0</v>
      </c>
      <c r="T135" s="17">
        <f t="shared" ref="F135:T150" si="39">AL135+BD135+BV135+CN135</f>
        <v>0</v>
      </c>
      <c r="U135" s="17">
        <f t="shared" si="27"/>
        <v>0</v>
      </c>
      <c r="V135" s="17">
        <f t="shared" si="28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29"/>
        <v>0</v>
      </c>
      <c r="AN135" s="17">
        <f t="shared" si="30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31"/>
        <v>0</v>
      </c>
      <c r="BF135" s="17">
        <f t="shared" si="32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33"/>
        <v>0</v>
      </c>
      <c r="BX135" s="17">
        <f t="shared" si="34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6"/>
    </row>
    <row r="136" spans="1:93" x14ac:dyDescent="0.25">
      <c r="A136" s="26">
        <f>1+A134</f>
        <v>105</v>
      </c>
      <c r="B136" s="28" t="s">
        <v>107</v>
      </c>
      <c r="C136" s="17">
        <f t="shared" si="25"/>
        <v>1206080.7</v>
      </c>
      <c r="D136" s="17">
        <f t="shared" si="26"/>
        <v>0</v>
      </c>
      <c r="E136" s="18">
        <f t="shared" ref="E136:E150" si="40">W136+AO136+BG136+BY136</f>
        <v>0</v>
      </c>
      <c r="F136" s="17">
        <f t="shared" si="39"/>
        <v>0</v>
      </c>
      <c r="G136" s="18">
        <f t="shared" si="39"/>
        <v>0</v>
      </c>
      <c r="H136" s="17">
        <f t="shared" si="39"/>
        <v>0</v>
      </c>
      <c r="I136" s="18">
        <f t="shared" si="39"/>
        <v>0</v>
      </c>
      <c r="J136" s="17">
        <f t="shared" si="39"/>
        <v>0</v>
      </c>
      <c r="K136" s="18">
        <f t="shared" si="39"/>
        <v>15</v>
      </c>
      <c r="L136" s="17">
        <f t="shared" si="39"/>
        <v>1206080.7</v>
      </c>
      <c r="M136" s="18">
        <f t="shared" si="39"/>
        <v>0</v>
      </c>
      <c r="N136" s="17">
        <f t="shared" si="39"/>
        <v>0</v>
      </c>
      <c r="O136" s="18">
        <f t="shared" si="39"/>
        <v>0</v>
      </c>
      <c r="P136" s="17">
        <f t="shared" si="39"/>
        <v>0</v>
      </c>
      <c r="Q136" s="18">
        <f t="shared" si="39"/>
        <v>0</v>
      </c>
      <c r="R136" s="17">
        <f t="shared" si="39"/>
        <v>0</v>
      </c>
      <c r="S136" s="18">
        <f t="shared" si="39"/>
        <v>0</v>
      </c>
      <c r="T136" s="17">
        <f t="shared" si="39"/>
        <v>0</v>
      </c>
      <c r="U136" s="17">
        <f t="shared" si="27"/>
        <v>133203.91</v>
      </c>
      <c r="V136" s="17">
        <f t="shared" si="28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1</v>
      </c>
      <c r="AD136" s="17">
        <v>133203.91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29"/>
        <v>589730.05000000005</v>
      </c>
      <c r="AN136" s="17">
        <f t="shared" si="30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7</v>
      </c>
      <c r="AV136" s="17">
        <v>589730.05000000005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31"/>
        <v>483146.74</v>
      </c>
      <c r="BF136" s="17">
        <f t="shared" si="32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7</v>
      </c>
      <c r="BN136" s="17">
        <v>483146.74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33"/>
        <v>0</v>
      </c>
      <c r="BX136" s="17">
        <f t="shared" si="34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6"/>
    </row>
    <row r="137" spans="1:93" x14ac:dyDescent="0.25">
      <c r="A137" s="26"/>
      <c r="B137" s="50" t="s">
        <v>162</v>
      </c>
      <c r="C137" s="17">
        <f t="shared" si="25"/>
        <v>0</v>
      </c>
      <c r="D137" s="17">
        <f t="shared" si="26"/>
        <v>0</v>
      </c>
      <c r="E137" s="18">
        <f t="shared" si="40"/>
        <v>0</v>
      </c>
      <c r="F137" s="17">
        <f t="shared" si="39"/>
        <v>0</v>
      </c>
      <c r="G137" s="18">
        <f t="shared" si="39"/>
        <v>0</v>
      </c>
      <c r="H137" s="17">
        <f t="shared" si="39"/>
        <v>0</v>
      </c>
      <c r="I137" s="18">
        <f t="shared" si="39"/>
        <v>0</v>
      </c>
      <c r="J137" s="17">
        <f t="shared" si="39"/>
        <v>0</v>
      </c>
      <c r="K137" s="18">
        <f t="shared" si="39"/>
        <v>0</v>
      </c>
      <c r="L137" s="17">
        <f t="shared" si="39"/>
        <v>0</v>
      </c>
      <c r="M137" s="18">
        <f t="shared" si="39"/>
        <v>0</v>
      </c>
      <c r="N137" s="17">
        <f t="shared" si="39"/>
        <v>0</v>
      </c>
      <c r="O137" s="18">
        <f t="shared" si="39"/>
        <v>0</v>
      </c>
      <c r="P137" s="17">
        <f t="shared" si="39"/>
        <v>0</v>
      </c>
      <c r="Q137" s="18">
        <f t="shared" si="39"/>
        <v>0</v>
      </c>
      <c r="R137" s="17">
        <f t="shared" si="39"/>
        <v>0</v>
      </c>
      <c r="S137" s="18">
        <f t="shared" si="39"/>
        <v>0</v>
      </c>
      <c r="T137" s="17">
        <f t="shared" si="39"/>
        <v>0</v>
      </c>
      <c r="U137" s="17">
        <f t="shared" si="27"/>
        <v>0</v>
      </c>
      <c r="V137" s="17">
        <f t="shared" si="28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29"/>
        <v>0</v>
      </c>
      <c r="AN137" s="17">
        <f t="shared" si="30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31"/>
        <v>0</v>
      </c>
      <c r="BF137" s="17">
        <f t="shared" si="32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33"/>
        <v>0</v>
      </c>
      <c r="BX137" s="17">
        <f t="shared" si="34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6"/>
    </row>
    <row r="138" spans="1:93" x14ac:dyDescent="0.25">
      <c r="A138" s="26">
        <f>1+A136</f>
        <v>106</v>
      </c>
      <c r="B138" s="28" t="s">
        <v>108</v>
      </c>
      <c r="C138" s="17">
        <f t="shared" si="25"/>
        <v>2157558.17</v>
      </c>
      <c r="D138" s="17">
        <f t="shared" si="26"/>
        <v>0</v>
      </c>
      <c r="E138" s="18">
        <f t="shared" si="40"/>
        <v>0</v>
      </c>
      <c r="F138" s="17">
        <f t="shared" si="39"/>
        <v>0</v>
      </c>
      <c r="G138" s="18">
        <f t="shared" si="39"/>
        <v>0</v>
      </c>
      <c r="H138" s="17">
        <f t="shared" si="39"/>
        <v>0</v>
      </c>
      <c r="I138" s="18">
        <f t="shared" si="39"/>
        <v>0</v>
      </c>
      <c r="J138" s="17">
        <f t="shared" si="39"/>
        <v>0</v>
      </c>
      <c r="K138" s="18">
        <f t="shared" si="39"/>
        <v>21</v>
      </c>
      <c r="L138" s="17">
        <f t="shared" si="39"/>
        <v>2157558.17</v>
      </c>
      <c r="M138" s="18">
        <f t="shared" si="39"/>
        <v>0</v>
      </c>
      <c r="N138" s="17">
        <f t="shared" si="39"/>
        <v>0</v>
      </c>
      <c r="O138" s="18">
        <f t="shared" si="39"/>
        <v>0</v>
      </c>
      <c r="P138" s="17">
        <f t="shared" si="39"/>
        <v>0</v>
      </c>
      <c r="Q138" s="18">
        <f t="shared" si="39"/>
        <v>0</v>
      </c>
      <c r="R138" s="17">
        <f t="shared" si="39"/>
        <v>0</v>
      </c>
      <c r="S138" s="18">
        <f t="shared" si="39"/>
        <v>0</v>
      </c>
      <c r="T138" s="17">
        <f t="shared" si="39"/>
        <v>0</v>
      </c>
      <c r="U138" s="17">
        <f t="shared" si="27"/>
        <v>592151.93000000005</v>
      </c>
      <c r="V138" s="17">
        <f t="shared" si="28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6</v>
      </c>
      <c r="AD138" s="17">
        <v>592151.93000000005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29"/>
        <v>905786.62</v>
      </c>
      <c r="AN138" s="17">
        <f t="shared" si="30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9</v>
      </c>
      <c r="AV138" s="17">
        <v>905786.62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31"/>
        <v>431804.62</v>
      </c>
      <c r="BF138" s="17">
        <f t="shared" si="32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4</v>
      </c>
      <c r="BN138" s="17">
        <v>431804.62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33"/>
        <v>227815</v>
      </c>
      <c r="BX138" s="17">
        <f t="shared" si="34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2</v>
      </c>
      <c r="CF138" s="17">
        <v>227815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6"/>
    </row>
    <row r="139" spans="1:93" x14ac:dyDescent="0.25">
      <c r="A139" s="26">
        <f>1+A138</f>
        <v>107</v>
      </c>
      <c r="B139" s="28" t="s">
        <v>110</v>
      </c>
      <c r="C139" s="17">
        <f t="shared" ref="C139:C150" si="41">D139+L139+N139+T139</f>
        <v>0</v>
      </c>
      <c r="D139" s="17">
        <f t="shared" ref="D139:D150" si="42">F139+H139+J139</f>
        <v>0</v>
      </c>
      <c r="E139" s="18">
        <f t="shared" si="40"/>
        <v>0</v>
      </c>
      <c r="F139" s="17">
        <f t="shared" si="39"/>
        <v>0</v>
      </c>
      <c r="G139" s="18">
        <f t="shared" si="39"/>
        <v>0</v>
      </c>
      <c r="H139" s="17">
        <f t="shared" si="39"/>
        <v>0</v>
      </c>
      <c r="I139" s="18">
        <f t="shared" si="39"/>
        <v>0</v>
      </c>
      <c r="J139" s="17">
        <f t="shared" si="39"/>
        <v>0</v>
      </c>
      <c r="K139" s="18">
        <f t="shared" si="39"/>
        <v>0</v>
      </c>
      <c r="L139" s="17">
        <f t="shared" si="39"/>
        <v>0</v>
      </c>
      <c r="M139" s="18">
        <f t="shared" si="39"/>
        <v>0</v>
      </c>
      <c r="N139" s="17">
        <f t="shared" si="39"/>
        <v>0</v>
      </c>
      <c r="O139" s="18">
        <f t="shared" si="39"/>
        <v>0</v>
      </c>
      <c r="P139" s="17">
        <f t="shared" si="39"/>
        <v>0</v>
      </c>
      <c r="Q139" s="18">
        <f t="shared" si="39"/>
        <v>0</v>
      </c>
      <c r="R139" s="17">
        <f t="shared" si="39"/>
        <v>0</v>
      </c>
      <c r="S139" s="18">
        <f t="shared" si="39"/>
        <v>0</v>
      </c>
      <c r="T139" s="17">
        <f t="shared" si="39"/>
        <v>0</v>
      </c>
      <c r="U139" s="17">
        <f t="shared" ref="U139:U149" si="43">V139+AD139+AF139+AL139</f>
        <v>0</v>
      </c>
      <c r="V139" s="17">
        <f t="shared" ref="V139:V149" si="44">X139+Z139+AB139</f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29"/>
        <v>0</v>
      </c>
      <c r="AN139" s="17">
        <f t="shared" si="30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31"/>
        <v>0</v>
      </c>
      <c r="BF139" s="17">
        <f t="shared" si="32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33"/>
        <v>0</v>
      </c>
      <c r="BX139" s="17">
        <f t="shared" si="34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6"/>
    </row>
    <row r="140" spans="1:93" x14ac:dyDescent="0.25">
      <c r="A140" s="26">
        <f>1+A139</f>
        <v>108</v>
      </c>
      <c r="B140" s="28" t="s">
        <v>104</v>
      </c>
      <c r="C140" s="17">
        <f t="shared" si="41"/>
        <v>0</v>
      </c>
      <c r="D140" s="17">
        <f t="shared" si="42"/>
        <v>0</v>
      </c>
      <c r="E140" s="18">
        <f t="shared" si="40"/>
        <v>0</v>
      </c>
      <c r="F140" s="17">
        <f t="shared" si="39"/>
        <v>0</v>
      </c>
      <c r="G140" s="18">
        <f t="shared" si="39"/>
        <v>0</v>
      </c>
      <c r="H140" s="17">
        <f t="shared" si="39"/>
        <v>0</v>
      </c>
      <c r="I140" s="18">
        <f t="shared" si="39"/>
        <v>0</v>
      </c>
      <c r="J140" s="17">
        <f t="shared" si="39"/>
        <v>0</v>
      </c>
      <c r="K140" s="18">
        <f t="shared" si="39"/>
        <v>0</v>
      </c>
      <c r="L140" s="17">
        <f t="shared" si="39"/>
        <v>0</v>
      </c>
      <c r="M140" s="18">
        <f t="shared" si="39"/>
        <v>0</v>
      </c>
      <c r="N140" s="17">
        <f t="shared" si="39"/>
        <v>0</v>
      </c>
      <c r="O140" s="18">
        <f t="shared" si="39"/>
        <v>0</v>
      </c>
      <c r="P140" s="17">
        <f t="shared" si="39"/>
        <v>0</v>
      </c>
      <c r="Q140" s="18">
        <f t="shared" si="39"/>
        <v>0</v>
      </c>
      <c r="R140" s="17">
        <f t="shared" si="39"/>
        <v>0</v>
      </c>
      <c r="S140" s="18">
        <f t="shared" si="39"/>
        <v>0</v>
      </c>
      <c r="T140" s="17">
        <f t="shared" si="39"/>
        <v>0</v>
      </c>
      <c r="U140" s="17">
        <f t="shared" si="43"/>
        <v>0</v>
      </c>
      <c r="V140" s="17">
        <f t="shared" si="44"/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5">AN140+AV140+AX140+BD140</f>
        <v>0</v>
      </c>
      <c r="AN140" s="17">
        <f t="shared" ref="AN140:AN149" si="46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47">BF140+BN140+BP140+BV140</f>
        <v>0</v>
      </c>
      <c r="BF140" s="17">
        <f t="shared" ref="BF140:BF149" si="48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49">BX140+CF140+CH140+CN140</f>
        <v>0</v>
      </c>
      <c r="BX140" s="17">
        <f t="shared" ref="BX140:BX149" si="50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6"/>
    </row>
    <row r="141" spans="1:93" x14ac:dyDescent="0.25">
      <c r="A141" s="26">
        <f>1+A140</f>
        <v>109</v>
      </c>
      <c r="B141" s="28" t="s">
        <v>163</v>
      </c>
      <c r="C141" s="17">
        <f t="shared" si="41"/>
        <v>0</v>
      </c>
      <c r="D141" s="17">
        <f t="shared" si="42"/>
        <v>0</v>
      </c>
      <c r="E141" s="18">
        <f t="shared" si="40"/>
        <v>0</v>
      </c>
      <c r="F141" s="17">
        <f t="shared" si="39"/>
        <v>0</v>
      </c>
      <c r="G141" s="18">
        <f t="shared" si="39"/>
        <v>0</v>
      </c>
      <c r="H141" s="17">
        <f t="shared" si="39"/>
        <v>0</v>
      </c>
      <c r="I141" s="18">
        <f t="shared" si="39"/>
        <v>0</v>
      </c>
      <c r="J141" s="17">
        <f t="shared" si="39"/>
        <v>0</v>
      </c>
      <c r="K141" s="18">
        <f t="shared" si="39"/>
        <v>0</v>
      </c>
      <c r="L141" s="17">
        <f t="shared" si="39"/>
        <v>0</v>
      </c>
      <c r="M141" s="18">
        <f t="shared" si="39"/>
        <v>0</v>
      </c>
      <c r="N141" s="17">
        <f t="shared" si="39"/>
        <v>0</v>
      </c>
      <c r="O141" s="18">
        <f t="shared" si="39"/>
        <v>0</v>
      </c>
      <c r="P141" s="17">
        <f t="shared" si="39"/>
        <v>0</v>
      </c>
      <c r="Q141" s="18">
        <f t="shared" si="39"/>
        <v>0</v>
      </c>
      <c r="R141" s="17">
        <f t="shared" si="39"/>
        <v>0</v>
      </c>
      <c r="S141" s="18">
        <f t="shared" si="39"/>
        <v>0</v>
      </c>
      <c r="T141" s="17">
        <f t="shared" si="39"/>
        <v>0</v>
      </c>
      <c r="U141" s="17">
        <f t="shared" si="43"/>
        <v>0</v>
      </c>
      <c r="V141" s="17">
        <f t="shared" si="44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5"/>
        <v>0</v>
      </c>
      <c r="AN141" s="17">
        <f t="shared" si="46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47"/>
        <v>0</v>
      </c>
      <c r="BF141" s="17">
        <f t="shared" si="48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49"/>
        <v>0</v>
      </c>
      <c r="BX141" s="17">
        <f t="shared" si="50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6"/>
    </row>
    <row r="142" spans="1:93" x14ac:dyDescent="0.25">
      <c r="A142" s="26">
        <f>1+A141</f>
        <v>110</v>
      </c>
      <c r="B142" s="28" t="s">
        <v>144</v>
      </c>
      <c r="C142" s="17">
        <f t="shared" si="41"/>
        <v>494222.82</v>
      </c>
      <c r="D142" s="17">
        <f t="shared" si="42"/>
        <v>0</v>
      </c>
      <c r="E142" s="18">
        <f t="shared" si="40"/>
        <v>0</v>
      </c>
      <c r="F142" s="17">
        <f t="shared" si="39"/>
        <v>0</v>
      </c>
      <c r="G142" s="18">
        <f t="shared" si="39"/>
        <v>0</v>
      </c>
      <c r="H142" s="17">
        <f t="shared" si="39"/>
        <v>0</v>
      </c>
      <c r="I142" s="18">
        <f t="shared" si="39"/>
        <v>0</v>
      </c>
      <c r="J142" s="17">
        <f t="shared" si="39"/>
        <v>0</v>
      </c>
      <c r="K142" s="18">
        <f t="shared" si="39"/>
        <v>4</v>
      </c>
      <c r="L142" s="17">
        <f t="shared" si="39"/>
        <v>494222.82</v>
      </c>
      <c r="M142" s="18">
        <f t="shared" si="39"/>
        <v>0</v>
      </c>
      <c r="N142" s="17">
        <f t="shared" si="39"/>
        <v>0</v>
      </c>
      <c r="O142" s="18">
        <f t="shared" si="39"/>
        <v>0</v>
      </c>
      <c r="P142" s="17">
        <f t="shared" si="39"/>
        <v>0</v>
      </c>
      <c r="Q142" s="18">
        <f t="shared" si="39"/>
        <v>0</v>
      </c>
      <c r="R142" s="17">
        <f t="shared" si="39"/>
        <v>0</v>
      </c>
      <c r="S142" s="18">
        <f t="shared" si="39"/>
        <v>0</v>
      </c>
      <c r="T142" s="17">
        <f t="shared" si="39"/>
        <v>0</v>
      </c>
      <c r="U142" s="17">
        <f t="shared" si="43"/>
        <v>133203.91</v>
      </c>
      <c r="V142" s="17">
        <f t="shared" si="44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1</v>
      </c>
      <c r="AD142" s="17">
        <v>133203.91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5"/>
        <v>133203.91</v>
      </c>
      <c r="AN142" s="17">
        <f t="shared" si="46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1</v>
      </c>
      <c r="AV142" s="17">
        <v>133203.91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47"/>
        <v>113907.5</v>
      </c>
      <c r="BF142" s="17">
        <f t="shared" si="48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1</v>
      </c>
      <c r="BN142" s="17">
        <v>113907.5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49"/>
        <v>113907.5</v>
      </c>
      <c r="BX142" s="17">
        <f t="shared" si="50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1</v>
      </c>
      <c r="CF142" s="17">
        <v>113907.5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6"/>
    </row>
    <row r="143" spans="1:93" x14ac:dyDescent="0.25">
      <c r="A143" s="26"/>
      <c r="B143" s="50" t="s">
        <v>111</v>
      </c>
      <c r="C143" s="17">
        <f t="shared" si="41"/>
        <v>0</v>
      </c>
      <c r="D143" s="17">
        <f t="shared" si="42"/>
        <v>0</v>
      </c>
      <c r="E143" s="18">
        <f t="shared" si="40"/>
        <v>0</v>
      </c>
      <c r="F143" s="17">
        <f t="shared" si="39"/>
        <v>0</v>
      </c>
      <c r="G143" s="18">
        <f t="shared" si="39"/>
        <v>0</v>
      </c>
      <c r="H143" s="17">
        <f t="shared" si="39"/>
        <v>0</v>
      </c>
      <c r="I143" s="18">
        <f t="shared" si="39"/>
        <v>0</v>
      </c>
      <c r="J143" s="17">
        <f t="shared" si="39"/>
        <v>0</v>
      </c>
      <c r="K143" s="18">
        <f t="shared" si="39"/>
        <v>0</v>
      </c>
      <c r="L143" s="17">
        <f t="shared" si="39"/>
        <v>0</v>
      </c>
      <c r="M143" s="18">
        <f t="shared" si="39"/>
        <v>0</v>
      </c>
      <c r="N143" s="17">
        <f t="shared" si="39"/>
        <v>0</v>
      </c>
      <c r="O143" s="18">
        <f t="shared" si="39"/>
        <v>0</v>
      </c>
      <c r="P143" s="17">
        <f t="shared" si="39"/>
        <v>0</v>
      </c>
      <c r="Q143" s="18">
        <f t="shared" si="39"/>
        <v>0</v>
      </c>
      <c r="R143" s="17">
        <f t="shared" si="39"/>
        <v>0</v>
      </c>
      <c r="S143" s="18">
        <f t="shared" si="39"/>
        <v>0</v>
      </c>
      <c r="T143" s="17">
        <f t="shared" si="39"/>
        <v>0</v>
      </c>
      <c r="U143" s="17">
        <f t="shared" si="43"/>
        <v>0</v>
      </c>
      <c r="V143" s="17">
        <f t="shared" si="44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5"/>
        <v>0</v>
      </c>
      <c r="AN143" s="17">
        <f t="shared" si="46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47"/>
        <v>0</v>
      </c>
      <c r="BF143" s="17">
        <f t="shared" si="48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49"/>
        <v>0</v>
      </c>
      <c r="BX143" s="17">
        <f t="shared" si="50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6"/>
    </row>
    <row r="144" spans="1:93" ht="45" x14ac:dyDescent="0.25">
      <c r="A144" s="26">
        <f>1+A142</f>
        <v>111</v>
      </c>
      <c r="B144" s="28" t="s">
        <v>112</v>
      </c>
      <c r="C144" s="17">
        <f t="shared" si="41"/>
        <v>7428513.3399999999</v>
      </c>
      <c r="D144" s="17">
        <f t="shared" si="42"/>
        <v>0</v>
      </c>
      <c r="E144" s="18">
        <f t="shared" si="40"/>
        <v>0</v>
      </c>
      <c r="F144" s="17">
        <f t="shared" si="39"/>
        <v>0</v>
      </c>
      <c r="G144" s="18">
        <f t="shared" si="39"/>
        <v>0</v>
      </c>
      <c r="H144" s="17">
        <f t="shared" si="39"/>
        <v>0</v>
      </c>
      <c r="I144" s="18">
        <f t="shared" si="39"/>
        <v>0</v>
      </c>
      <c r="J144" s="17">
        <f t="shared" si="39"/>
        <v>0</v>
      </c>
      <c r="K144" s="18">
        <f t="shared" si="39"/>
        <v>29</v>
      </c>
      <c r="L144" s="17">
        <f t="shared" si="39"/>
        <v>427692</v>
      </c>
      <c r="M144" s="18">
        <f t="shared" si="39"/>
        <v>156</v>
      </c>
      <c r="N144" s="17">
        <f t="shared" si="39"/>
        <v>7000821.3399999999</v>
      </c>
      <c r="O144" s="18">
        <f t="shared" si="39"/>
        <v>156</v>
      </c>
      <c r="P144" s="17">
        <f t="shared" si="39"/>
        <v>7000821.3399999999</v>
      </c>
      <c r="Q144" s="18">
        <f t="shared" si="39"/>
        <v>0</v>
      </c>
      <c r="R144" s="17">
        <f t="shared" si="39"/>
        <v>0</v>
      </c>
      <c r="S144" s="18">
        <f t="shared" si="39"/>
        <v>0</v>
      </c>
      <c r="T144" s="17">
        <f t="shared" si="39"/>
        <v>0</v>
      </c>
      <c r="U144" s="17">
        <f t="shared" si="43"/>
        <v>192330.94</v>
      </c>
      <c r="V144" s="17">
        <f t="shared" si="44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4</v>
      </c>
      <c r="AF144" s="17">
        <v>192330.94</v>
      </c>
      <c r="AG144" s="18">
        <v>4</v>
      </c>
      <c r="AH144" s="17">
        <v>192330.94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5"/>
        <v>2097701.0099999998</v>
      </c>
      <c r="AN144" s="17">
        <f t="shared" si="46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58</v>
      </c>
      <c r="AX144" s="17">
        <v>2097701.0099999998</v>
      </c>
      <c r="AY144" s="18">
        <v>58</v>
      </c>
      <c r="AZ144" s="17">
        <v>2097701.0099999998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47"/>
        <v>2506210.66</v>
      </c>
      <c r="BF144" s="17">
        <f t="shared" si="48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50</v>
      </c>
      <c r="BP144" s="17">
        <v>2506210.66</v>
      </c>
      <c r="BQ144" s="18">
        <v>50</v>
      </c>
      <c r="BR144" s="17">
        <v>2506210.66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49"/>
        <v>2632270.73</v>
      </c>
      <c r="BX144" s="17">
        <f t="shared" si="50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29</v>
      </c>
      <c r="CF144" s="17">
        <v>427692</v>
      </c>
      <c r="CG144" s="18">
        <v>44</v>
      </c>
      <c r="CH144" s="17">
        <v>2204578.73</v>
      </c>
      <c r="CI144" s="18">
        <v>44</v>
      </c>
      <c r="CJ144" s="17">
        <v>2204578.73</v>
      </c>
      <c r="CK144" s="18">
        <v>0</v>
      </c>
      <c r="CL144" s="17">
        <v>0</v>
      </c>
      <c r="CM144" s="18">
        <v>0</v>
      </c>
      <c r="CN144" s="17">
        <v>0</v>
      </c>
      <c r="CO144" s="36"/>
    </row>
    <row r="145" spans="1:93" x14ac:dyDescent="0.25">
      <c r="A145" s="26"/>
      <c r="B145" s="50" t="s">
        <v>164</v>
      </c>
      <c r="C145" s="17">
        <f t="shared" si="41"/>
        <v>0</v>
      </c>
      <c r="D145" s="17">
        <f t="shared" si="42"/>
        <v>0</v>
      </c>
      <c r="E145" s="18">
        <f t="shared" si="40"/>
        <v>0</v>
      </c>
      <c r="F145" s="17">
        <f t="shared" si="39"/>
        <v>0</v>
      </c>
      <c r="G145" s="18">
        <f t="shared" si="39"/>
        <v>0</v>
      </c>
      <c r="H145" s="17">
        <f t="shared" si="39"/>
        <v>0</v>
      </c>
      <c r="I145" s="18">
        <f t="shared" si="39"/>
        <v>0</v>
      </c>
      <c r="J145" s="17">
        <f t="shared" si="39"/>
        <v>0</v>
      </c>
      <c r="K145" s="18">
        <f t="shared" si="39"/>
        <v>0</v>
      </c>
      <c r="L145" s="17">
        <f t="shared" si="39"/>
        <v>0</v>
      </c>
      <c r="M145" s="18">
        <f t="shared" si="39"/>
        <v>0</v>
      </c>
      <c r="N145" s="17">
        <f t="shared" si="39"/>
        <v>0</v>
      </c>
      <c r="O145" s="18">
        <f t="shared" si="39"/>
        <v>0</v>
      </c>
      <c r="P145" s="17">
        <f t="shared" si="39"/>
        <v>0</v>
      </c>
      <c r="Q145" s="18">
        <f t="shared" si="39"/>
        <v>0</v>
      </c>
      <c r="R145" s="17">
        <f t="shared" si="39"/>
        <v>0</v>
      </c>
      <c r="S145" s="18">
        <f t="shared" si="39"/>
        <v>0</v>
      </c>
      <c r="T145" s="17">
        <f t="shared" si="39"/>
        <v>0</v>
      </c>
      <c r="U145" s="17">
        <f t="shared" si="43"/>
        <v>0</v>
      </c>
      <c r="V145" s="17">
        <f t="shared" si="44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5"/>
        <v>0</v>
      </c>
      <c r="AN145" s="17">
        <f t="shared" si="46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47"/>
        <v>0</v>
      </c>
      <c r="BF145" s="17">
        <f t="shared" si="48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49"/>
        <v>0</v>
      </c>
      <c r="BX145" s="17">
        <f t="shared" si="50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6"/>
    </row>
    <row r="146" spans="1:93" x14ac:dyDescent="0.25">
      <c r="A146" s="26">
        <f>1+A144</f>
        <v>112</v>
      </c>
      <c r="B146" s="28" t="s">
        <v>165</v>
      </c>
      <c r="C146" s="17">
        <f t="shared" si="41"/>
        <v>131718.24</v>
      </c>
      <c r="D146" s="17">
        <f t="shared" si="42"/>
        <v>131718.24</v>
      </c>
      <c r="E146" s="18">
        <f t="shared" si="40"/>
        <v>0</v>
      </c>
      <c r="F146" s="17">
        <f t="shared" si="39"/>
        <v>0</v>
      </c>
      <c r="G146" s="18">
        <f t="shared" si="39"/>
        <v>0</v>
      </c>
      <c r="H146" s="17">
        <f t="shared" si="39"/>
        <v>0</v>
      </c>
      <c r="I146" s="18">
        <f t="shared" si="39"/>
        <v>164</v>
      </c>
      <c r="J146" s="17">
        <f t="shared" si="39"/>
        <v>131718.24</v>
      </c>
      <c r="K146" s="18">
        <f t="shared" si="39"/>
        <v>0</v>
      </c>
      <c r="L146" s="17">
        <f t="shared" si="39"/>
        <v>0</v>
      </c>
      <c r="M146" s="18">
        <f t="shared" si="39"/>
        <v>0</v>
      </c>
      <c r="N146" s="17">
        <f t="shared" si="39"/>
        <v>0</v>
      </c>
      <c r="O146" s="18">
        <f t="shared" si="39"/>
        <v>0</v>
      </c>
      <c r="P146" s="17">
        <f t="shared" si="39"/>
        <v>0</v>
      </c>
      <c r="Q146" s="18">
        <f t="shared" si="39"/>
        <v>0</v>
      </c>
      <c r="R146" s="17">
        <f t="shared" si="39"/>
        <v>0</v>
      </c>
      <c r="S146" s="18">
        <f t="shared" si="39"/>
        <v>0</v>
      </c>
      <c r="T146" s="17">
        <f t="shared" si="39"/>
        <v>0</v>
      </c>
      <c r="U146" s="17">
        <f t="shared" si="43"/>
        <v>0</v>
      </c>
      <c r="V146" s="17">
        <f t="shared" si="44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5"/>
        <v>0</v>
      </c>
      <c r="AN146" s="17">
        <f t="shared" si="46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47"/>
        <v>65055.96</v>
      </c>
      <c r="BF146" s="17">
        <f t="shared" si="48"/>
        <v>65055.96</v>
      </c>
      <c r="BG146" s="18">
        <v>0</v>
      </c>
      <c r="BH146" s="17">
        <v>0</v>
      </c>
      <c r="BI146" s="18">
        <v>0</v>
      </c>
      <c r="BJ146" s="17">
        <v>0</v>
      </c>
      <c r="BK146" s="18">
        <v>81</v>
      </c>
      <c r="BL146" s="17">
        <v>65055.96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49"/>
        <v>66662.28</v>
      </c>
      <c r="BX146" s="17">
        <f t="shared" si="50"/>
        <v>66662.28</v>
      </c>
      <c r="BY146" s="18">
        <v>0</v>
      </c>
      <c r="BZ146" s="17">
        <v>0</v>
      </c>
      <c r="CA146" s="18">
        <v>0</v>
      </c>
      <c r="CB146" s="17">
        <v>0</v>
      </c>
      <c r="CC146" s="18">
        <v>83</v>
      </c>
      <c r="CD146" s="17">
        <v>66662.28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6"/>
    </row>
    <row r="147" spans="1:93" ht="28.5" x14ac:dyDescent="0.25">
      <c r="A147" s="29"/>
      <c r="B147" s="50" t="s">
        <v>166</v>
      </c>
      <c r="C147" s="17">
        <f t="shared" si="41"/>
        <v>0</v>
      </c>
      <c r="D147" s="17">
        <f t="shared" si="42"/>
        <v>0</v>
      </c>
      <c r="E147" s="18">
        <f t="shared" si="40"/>
        <v>0</v>
      </c>
      <c r="F147" s="17">
        <f t="shared" si="39"/>
        <v>0</v>
      </c>
      <c r="G147" s="18">
        <f t="shared" si="39"/>
        <v>0</v>
      </c>
      <c r="H147" s="17">
        <f t="shared" si="39"/>
        <v>0</v>
      </c>
      <c r="I147" s="18">
        <f t="shared" si="39"/>
        <v>0</v>
      </c>
      <c r="J147" s="17">
        <f t="shared" si="39"/>
        <v>0</v>
      </c>
      <c r="K147" s="18">
        <f t="shared" si="39"/>
        <v>0</v>
      </c>
      <c r="L147" s="17">
        <f t="shared" si="39"/>
        <v>0</v>
      </c>
      <c r="M147" s="18">
        <f t="shared" si="39"/>
        <v>0</v>
      </c>
      <c r="N147" s="17">
        <f t="shared" si="39"/>
        <v>0</v>
      </c>
      <c r="O147" s="18">
        <f t="shared" si="39"/>
        <v>0</v>
      </c>
      <c r="P147" s="17">
        <f t="shared" si="39"/>
        <v>0</v>
      </c>
      <c r="Q147" s="18">
        <f t="shared" si="39"/>
        <v>0</v>
      </c>
      <c r="R147" s="17">
        <f t="shared" si="39"/>
        <v>0</v>
      </c>
      <c r="S147" s="18">
        <f t="shared" si="39"/>
        <v>0</v>
      </c>
      <c r="T147" s="17">
        <f t="shared" si="39"/>
        <v>0</v>
      </c>
      <c r="U147" s="17">
        <f t="shared" si="43"/>
        <v>0</v>
      </c>
      <c r="V147" s="17">
        <f t="shared" si="44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5"/>
        <v>0</v>
      </c>
      <c r="AN147" s="17">
        <f t="shared" si="46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47"/>
        <v>0</v>
      </c>
      <c r="BF147" s="17">
        <f t="shared" si="48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49"/>
        <v>0</v>
      </c>
      <c r="BX147" s="17">
        <f t="shared" si="50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6"/>
    </row>
    <row r="148" spans="1:93" s="19" customFormat="1" x14ac:dyDescent="0.2">
      <c r="A148" s="26">
        <f>1+A146</f>
        <v>113</v>
      </c>
      <c r="B148" s="28" t="s">
        <v>167</v>
      </c>
      <c r="C148" s="17">
        <f t="shared" si="41"/>
        <v>8478473.5199999996</v>
      </c>
      <c r="D148" s="17">
        <f t="shared" si="42"/>
        <v>200834.6</v>
      </c>
      <c r="E148" s="18">
        <f t="shared" si="40"/>
        <v>0</v>
      </c>
      <c r="F148" s="17">
        <f t="shared" si="39"/>
        <v>0</v>
      </c>
      <c r="G148" s="18">
        <f t="shared" si="39"/>
        <v>0</v>
      </c>
      <c r="H148" s="17">
        <f t="shared" si="39"/>
        <v>0</v>
      </c>
      <c r="I148" s="18">
        <f t="shared" si="39"/>
        <v>340</v>
      </c>
      <c r="J148" s="17">
        <f t="shared" si="39"/>
        <v>200834.6</v>
      </c>
      <c r="K148" s="18">
        <f t="shared" si="39"/>
        <v>80</v>
      </c>
      <c r="L148" s="17">
        <f t="shared" si="39"/>
        <v>8277638.9199999999</v>
      </c>
      <c r="M148" s="18">
        <f t="shared" si="39"/>
        <v>0</v>
      </c>
      <c r="N148" s="17">
        <f t="shared" si="39"/>
        <v>0</v>
      </c>
      <c r="O148" s="18">
        <f t="shared" si="39"/>
        <v>0</v>
      </c>
      <c r="P148" s="17">
        <f t="shared" si="39"/>
        <v>0</v>
      </c>
      <c r="Q148" s="18">
        <f t="shared" si="39"/>
        <v>0</v>
      </c>
      <c r="R148" s="17">
        <f t="shared" si="39"/>
        <v>0</v>
      </c>
      <c r="S148" s="18">
        <f t="shared" si="39"/>
        <v>0</v>
      </c>
      <c r="T148" s="17">
        <f t="shared" si="39"/>
        <v>0</v>
      </c>
      <c r="U148" s="17">
        <f t="shared" si="43"/>
        <v>0</v>
      </c>
      <c r="V148" s="17">
        <f t="shared" si="44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5"/>
        <v>2101411.88</v>
      </c>
      <c r="AN148" s="17">
        <f t="shared" si="46"/>
        <v>64975.9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64975.9</v>
      </c>
      <c r="AU148" s="18">
        <v>20</v>
      </c>
      <c r="AV148" s="17">
        <v>2036435.98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47"/>
        <v>3019860.19</v>
      </c>
      <c r="BF148" s="17">
        <f t="shared" si="48"/>
        <v>64975.9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64975.9</v>
      </c>
      <c r="BM148" s="18">
        <v>30</v>
      </c>
      <c r="BN148" s="17">
        <v>2954884.29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49"/>
        <v>3357201.45</v>
      </c>
      <c r="BX148" s="17">
        <f t="shared" si="50"/>
        <v>70882.8</v>
      </c>
      <c r="BY148" s="18">
        <v>0</v>
      </c>
      <c r="BZ148" s="17">
        <v>0</v>
      </c>
      <c r="CA148" s="18">
        <v>0</v>
      </c>
      <c r="CB148" s="17">
        <v>0</v>
      </c>
      <c r="CC148" s="18">
        <v>120</v>
      </c>
      <c r="CD148" s="17">
        <v>70882.8</v>
      </c>
      <c r="CE148" s="18">
        <v>30</v>
      </c>
      <c r="CF148" s="17">
        <v>3286318.65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6"/>
    </row>
    <row r="149" spans="1:93" x14ac:dyDescent="0.25">
      <c r="A149" s="26">
        <v>114</v>
      </c>
      <c r="B149" s="28" t="s">
        <v>168</v>
      </c>
      <c r="C149" s="17">
        <f t="shared" si="41"/>
        <v>2749.68</v>
      </c>
      <c r="D149" s="17">
        <f t="shared" si="42"/>
        <v>2749.68</v>
      </c>
      <c r="E149" s="18">
        <f t="shared" si="40"/>
        <v>0</v>
      </c>
      <c r="F149" s="17">
        <f t="shared" si="39"/>
        <v>0</v>
      </c>
      <c r="G149" s="18">
        <f t="shared" si="39"/>
        <v>0</v>
      </c>
      <c r="H149" s="17">
        <f t="shared" si="39"/>
        <v>0</v>
      </c>
      <c r="I149" s="18">
        <f t="shared" si="39"/>
        <v>0</v>
      </c>
      <c r="J149" s="17">
        <f t="shared" si="39"/>
        <v>2749.68</v>
      </c>
      <c r="K149" s="18">
        <f t="shared" si="39"/>
        <v>0</v>
      </c>
      <c r="L149" s="17">
        <f t="shared" si="39"/>
        <v>0</v>
      </c>
      <c r="M149" s="18">
        <f t="shared" si="39"/>
        <v>0</v>
      </c>
      <c r="N149" s="17">
        <f t="shared" si="39"/>
        <v>0</v>
      </c>
      <c r="O149" s="18">
        <f t="shared" si="39"/>
        <v>0</v>
      </c>
      <c r="P149" s="17">
        <f t="shared" si="39"/>
        <v>0</v>
      </c>
      <c r="Q149" s="18">
        <f t="shared" si="39"/>
        <v>0</v>
      </c>
      <c r="R149" s="17">
        <f t="shared" si="39"/>
        <v>0</v>
      </c>
      <c r="S149" s="18">
        <f t="shared" si="39"/>
        <v>0</v>
      </c>
      <c r="T149" s="17">
        <f t="shared" si="39"/>
        <v>0</v>
      </c>
      <c r="U149" s="17">
        <f t="shared" si="43"/>
        <v>0</v>
      </c>
      <c r="V149" s="17">
        <f t="shared" si="44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5"/>
        <v>2749.68</v>
      </c>
      <c r="AN149" s="17">
        <f t="shared" si="46"/>
        <v>2749.68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2749.68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47"/>
        <v>0</v>
      </c>
      <c r="BF149" s="17">
        <f t="shared" si="48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49"/>
        <v>0</v>
      </c>
      <c r="BX149" s="17">
        <f t="shared" si="50"/>
        <v>0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6"/>
    </row>
    <row r="150" spans="1:93" s="19" customFormat="1" ht="14.25" x14ac:dyDescent="0.2">
      <c r="A150" s="29"/>
      <c r="B150" s="50" t="s">
        <v>169</v>
      </c>
      <c r="C150" s="46">
        <f t="shared" si="41"/>
        <v>3998544006.3099999</v>
      </c>
      <c r="D150" s="46">
        <f t="shared" si="42"/>
        <v>1452014146.0899999</v>
      </c>
      <c r="E150" s="47">
        <f t="shared" si="40"/>
        <v>1056681</v>
      </c>
      <c r="F150" s="46">
        <f t="shared" si="39"/>
        <v>428193447.33999997</v>
      </c>
      <c r="G150" s="47">
        <f t="shared" si="39"/>
        <v>219607</v>
      </c>
      <c r="H150" s="46">
        <f t="shared" si="39"/>
        <v>101179622.62</v>
      </c>
      <c r="I150" s="47">
        <f t="shared" si="39"/>
        <v>672200</v>
      </c>
      <c r="J150" s="46">
        <f t="shared" si="39"/>
        <v>922641076.13</v>
      </c>
      <c r="K150" s="47">
        <f t="shared" si="39"/>
        <v>22791</v>
      </c>
      <c r="L150" s="46">
        <f t="shared" si="39"/>
        <v>399830878.48000002</v>
      </c>
      <c r="M150" s="47">
        <f t="shared" si="39"/>
        <v>58144</v>
      </c>
      <c r="N150" s="46">
        <f t="shared" si="39"/>
        <v>1924463772.55</v>
      </c>
      <c r="O150" s="47">
        <f t="shared" si="39"/>
        <v>1319</v>
      </c>
      <c r="P150" s="46">
        <f t="shared" si="39"/>
        <v>53995695.159999996</v>
      </c>
      <c r="Q150" s="47">
        <f t="shared" si="39"/>
        <v>1884</v>
      </c>
      <c r="R150" s="46">
        <f t="shared" si="39"/>
        <v>311466393.81</v>
      </c>
      <c r="S150" s="47">
        <f t="shared" si="39"/>
        <v>104465</v>
      </c>
      <c r="T150" s="46">
        <f t="shared" si="39"/>
        <v>222235209.19</v>
      </c>
      <c r="U150" s="46">
        <f t="shared" ref="U150:V150" si="51">SUM(U10:U149)</f>
        <v>1014951137.71</v>
      </c>
      <c r="V150" s="46">
        <f t="shared" si="51"/>
        <v>375733539.42000002</v>
      </c>
      <c r="W150" s="47">
        <f>SUM(W10:W149)</f>
        <v>275244</v>
      </c>
      <c r="X150" s="46">
        <f t="shared" ref="X150:CI150" si="52">SUM(X10:X149)</f>
        <v>115080469.55</v>
      </c>
      <c r="Y150" s="47">
        <f t="shared" si="52"/>
        <v>54560</v>
      </c>
      <c r="Z150" s="46">
        <f t="shared" si="52"/>
        <v>25327901.850000001</v>
      </c>
      <c r="AA150" s="47">
        <f t="shared" si="52"/>
        <v>166123</v>
      </c>
      <c r="AB150" s="46">
        <f t="shared" si="52"/>
        <v>235325168.02000001</v>
      </c>
      <c r="AC150" s="47">
        <f t="shared" si="52"/>
        <v>5549</v>
      </c>
      <c r="AD150" s="46">
        <f t="shared" si="52"/>
        <v>91255030.739999995</v>
      </c>
      <c r="AE150" s="47">
        <f t="shared" si="52"/>
        <v>15312</v>
      </c>
      <c r="AF150" s="46">
        <f t="shared" si="52"/>
        <v>492106386.80000001</v>
      </c>
      <c r="AG150" s="47">
        <f t="shared" si="52"/>
        <v>301</v>
      </c>
      <c r="AH150" s="46">
        <f t="shared" si="52"/>
        <v>11901593.779999999</v>
      </c>
      <c r="AI150" s="47">
        <f t="shared" si="52"/>
        <v>498</v>
      </c>
      <c r="AJ150" s="46">
        <f t="shared" si="52"/>
        <v>83395683.480000004</v>
      </c>
      <c r="AK150" s="47">
        <f t="shared" si="52"/>
        <v>26331</v>
      </c>
      <c r="AL150" s="46">
        <f t="shared" si="52"/>
        <v>55856180.75</v>
      </c>
      <c r="AM150" s="46">
        <f t="shared" si="52"/>
        <v>1015344595.25</v>
      </c>
      <c r="AN150" s="46">
        <f t="shared" si="52"/>
        <v>335767768.62</v>
      </c>
      <c r="AO150" s="47">
        <f t="shared" si="52"/>
        <v>236180</v>
      </c>
      <c r="AP150" s="46">
        <f t="shared" si="52"/>
        <v>81917727.689999998</v>
      </c>
      <c r="AQ150" s="47">
        <f t="shared" si="52"/>
        <v>52970</v>
      </c>
      <c r="AR150" s="46">
        <f t="shared" si="52"/>
        <v>24598886.68</v>
      </c>
      <c r="AS150" s="47">
        <f t="shared" si="52"/>
        <v>149630</v>
      </c>
      <c r="AT150" s="46">
        <f t="shared" si="52"/>
        <v>229251154.25</v>
      </c>
      <c r="AU150" s="47">
        <f t="shared" si="52"/>
        <v>5573</v>
      </c>
      <c r="AV150" s="46">
        <f t="shared" si="52"/>
        <v>94468810.349999994</v>
      </c>
      <c r="AW150" s="47">
        <f t="shared" si="52"/>
        <v>15209</v>
      </c>
      <c r="AX150" s="46">
        <f t="shared" si="52"/>
        <v>529965677.98000002</v>
      </c>
      <c r="AY150" s="47">
        <f t="shared" si="52"/>
        <v>365</v>
      </c>
      <c r="AZ150" s="46">
        <f t="shared" si="52"/>
        <v>15313583.140000001</v>
      </c>
      <c r="BA150" s="47">
        <f t="shared" si="52"/>
        <v>492</v>
      </c>
      <c r="BB150" s="46">
        <f t="shared" si="52"/>
        <v>82876693.310000002</v>
      </c>
      <c r="BC150" s="47">
        <f t="shared" si="52"/>
        <v>23604</v>
      </c>
      <c r="BD150" s="46">
        <f t="shared" si="52"/>
        <v>55142338.299999997</v>
      </c>
      <c r="BE150" s="46">
        <f t="shared" si="52"/>
        <v>1011962710.8200001</v>
      </c>
      <c r="BF150" s="46">
        <f t="shared" si="52"/>
        <v>368073945.69999999</v>
      </c>
      <c r="BG150" s="47">
        <f t="shared" si="52"/>
        <v>246635</v>
      </c>
      <c r="BH150" s="46">
        <f t="shared" si="52"/>
        <v>120640803.29000001</v>
      </c>
      <c r="BI150" s="47">
        <f t="shared" si="52"/>
        <v>43619</v>
      </c>
      <c r="BJ150" s="46">
        <f t="shared" si="52"/>
        <v>21114645.829999998</v>
      </c>
      <c r="BK150" s="47">
        <f t="shared" si="52"/>
        <v>152265</v>
      </c>
      <c r="BL150" s="46">
        <f t="shared" si="52"/>
        <v>226318496.58000001</v>
      </c>
      <c r="BM150" s="47">
        <f t="shared" si="52"/>
        <v>5559</v>
      </c>
      <c r="BN150" s="46">
        <f t="shared" si="52"/>
        <v>95789095.219999999</v>
      </c>
      <c r="BO150" s="47">
        <f t="shared" si="52"/>
        <v>14969</v>
      </c>
      <c r="BP150" s="46">
        <f t="shared" si="52"/>
        <v>492563565.01999998</v>
      </c>
      <c r="BQ150" s="47">
        <f t="shared" si="52"/>
        <v>306</v>
      </c>
      <c r="BR150" s="46">
        <f t="shared" si="52"/>
        <v>12411463.73</v>
      </c>
      <c r="BS150" s="47">
        <f t="shared" si="52"/>
        <v>525</v>
      </c>
      <c r="BT150" s="46">
        <f t="shared" si="52"/>
        <v>85635089.180000007</v>
      </c>
      <c r="BU150" s="47">
        <f t="shared" si="52"/>
        <v>22417</v>
      </c>
      <c r="BV150" s="46">
        <f t="shared" si="52"/>
        <v>55536104.880000003</v>
      </c>
      <c r="BW150" s="46">
        <f t="shared" si="52"/>
        <v>956285562.52999997</v>
      </c>
      <c r="BX150" s="46">
        <f t="shared" si="52"/>
        <v>372438892.35000002</v>
      </c>
      <c r="BY150" s="47">
        <f t="shared" si="52"/>
        <v>298622</v>
      </c>
      <c r="BZ150" s="46">
        <f t="shared" si="52"/>
        <v>110554446.81</v>
      </c>
      <c r="CA150" s="47">
        <f t="shared" si="52"/>
        <v>68458</v>
      </c>
      <c r="CB150" s="46">
        <f t="shared" si="52"/>
        <v>30138188.260000002</v>
      </c>
      <c r="CC150" s="47">
        <f t="shared" si="52"/>
        <v>204182</v>
      </c>
      <c r="CD150" s="46">
        <f t="shared" si="52"/>
        <v>231746257.28</v>
      </c>
      <c r="CE150" s="47">
        <f t="shared" si="52"/>
        <v>6110</v>
      </c>
      <c r="CF150" s="46">
        <f t="shared" si="52"/>
        <v>118317942.17</v>
      </c>
      <c r="CG150" s="47">
        <f t="shared" si="52"/>
        <v>12654</v>
      </c>
      <c r="CH150" s="46">
        <f t="shared" si="52"/>
        <v>409828142.75</v>
      </c>
      <c r="CI150" s="47">
        <f t="shared" si="52"/>
        <v>347</v>
      </c>
      <c r="CJ150" s="46">
        <f t="shared" ref="CJ150:CN150" si="53">SUM(CJ10:CJ149)</f>
        <v>14369054.51</v>
      </c>
      <c r="CK150" s="47">
        <f t="shared" si="53"/>
        <v>369</v>
      </c>
      <c r="CL150" s="46">
        <f t="shared" si="53"/>
        <v>59558927.840000004</v>
      </c>
      <c r="CM150" s="47">
        <f t="shared" si="53"/>
        <v>32113</v>
      </c>
      <c r="CN150" s="46">
        <f t="shared" si="53"/>
        <v>55700585.259999998</v>
      </c>
      <c r="CO150" s="51"/>
    </row>
    <row r="151" spans="1:93" x14ac:dyDescent="0.25"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</row>
    <row r="152" spans="1:93" x14ac:dyDescent="0.25">
      <c r="B152" s="77" t="s">
        <v>173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"/>
    </row>
    <row r="153" spans="1:93" x14ac:dyDescent="0.25"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9"/>
      <c r="O153" s="79"/>
      <c r="P153" s="78"/>
      <c r="Q153" s="78"/>
      <c r="R153" s="78"/>
      <c r="S153" s="78"/>
      <c r="T153" s="78"/>
      <c r="U153" s="7"/>
      <c r="V153" s="7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7"/>
      <c r="AN153" s="7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7"/>
      <c r="BF153" s="7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7"/>
      <c r="BX153" s="7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"/>
    </row>
    <row r="154" spans="1:93" x14ac:dyDescent="0.25">
      <c r="B154" s="77" t="s">
        <v>174</v>
      </c>
      <c r="C154" s="79">
        <f>C150-U150-AM150-BE150-BW150</f>
        <v>0</v>
      </c>
      <c r="D154" s="79">
        <f t="shared" ref="D154:T154" si="54">D150-V150-AN150-BF150-BX150</f>
        <v>0</v>
      </c>
      <c r="E154" s="79">
        <f t="shared" si="54"/>
        <v>0</v>
      </c>
      <c r="F154" s="79">
        <f t="shared" si="54"/>
        <v>0</v>
      </c>
      <c r="G154" s="79">
        <f t="shared" si="54"/>
        <v>0</v>
      </c>
      <c r="H154" s="79">
        <f t="shared" si="54"/>
        <v>0</v>
      </c>
      <c r="I154" s="79">
        <f t="shared" si="54"/>
        <v>0</v>
      </c>
      <c r="J154" s="79">
        <f t="shared" si="54"/>
        <v>0</v>
      </c>
      <c r="K154" s="79">
        <f t="shared" si="54"/>
        <v>0</v>
      </c>
      <c r="L154" s="79">
        <f t="shared" si="54"/>
        <v>0</v>
      </c>
      <c r="M154" s="79">
        <f t="shared" si="54"/>
        <v>0</v>
      </c>
      <c r="N154" s="79">
        <f t="shared" si="54"/>
        <v>0</v>
      </c>
      <c r="O154" s="79">
        <f t="shared" si="54"/>
        <v>0</v>
      </c>
      <c r="P154" s="79">
        <f t="shared" si="54"/>
        <v>0</v>
      </c>
      <c r="Q154" s="79">
        <f t="shared" si="54"/>
        <v>0</v>
      </c>
      <c r="R154" s="79">
        <f t="shared" si="54"/>
        <v>0</v>
      </c>
      <c r="S154" s="79">
        <f t="shared" si="54"/>
        <v>0</v>
      </c>
      <c r="T154" s="79">
        <f t="shared" si="54"/>
        <v>0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"/>
    </row>
  </sheetData>
  <mergeCells count="95">
    <mergeCell ref="CI7:CJ7"/>
    <mergeCell ref="CK7:CL7"/>
    <mergeCell ref="CM7:CM8"/>
    <mergeCell ref="CN7:CN8"/>
    <mergeCell ref="CC7:CD7"/>
    <mergeCell ref="CE7:CE8"/>
    <mergeCell ref="CF7:CF8"/>
    <mergeCell ref="CG7:CG8"/>
    <mergeCell ref="CH7:CH8"/>
    <mergeCell ref="BD7:BD8"/>
    <mergeCell ref="BF7:BF8"/>
    <mergeCell ref="BG7:BH7"/>
    <mergeCell ref="BI7:BJ7"/>
    <mergeCell ref="BK7:BL7"/>
    <mergeCell ref="AW7:AW8"/>
    <mergeCell ref="AX7:AX8"/>
    <mergeCell ref="AY7:AZ7"/>
    <mergeCell ref="BA7:BB7"/>
    <mergeCell ref="BC7:BC8"/>
    <mergeCell ref="AO7:AP7"/>
    <mergeCell ref="AQ7:AR7"/>
    <mergeCell ref="AS7:AT7"/>
    <mergeCell ref="AU7:AU8"/>
    <mergeCell ref="AV7:AV8"/>
    <mergeCell ref="CE6:CF6"/>
    <mergeCell ref="CG6:CL6"/>
    <mergeCell ref="CM6:CN6"/>
    <mergeCell ref="V7:V8"/>
    <mergeCell ref="W7:X7"/>
    <mergeCell ref="Y7:Z7"/>
    <mergeCell ref="AA7:AB7"/>
    <mergeCell ref="AC7:AC8"/>
    <mergeCell ref="AD7:AD8"/>
    <mergeCell ref="AE7:AE8"/>
    <mergeCell ref="AF7:AF8"/>
    <mergeCell ref="AG7:AH7"/>
    <mergeCell ref="AI7:AJ7"/>
    <mergeCell ref="AK7:AK8"/>
    <mergeCell ref="AL7:AL8"/>
    <mergeCell ref="AN7:AN8"/>
    <mergeCell ref="BM6:BN6"/>
    <mergeCell ref="BO6:BT6"/>
    <mergeCell ref="BU6:BV6"/>
    <mergeCell ref="BW6:BW8"/>
    <mergeCell ref="BX6:CD6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U5:AL5"/>
    <mergeCell ref="AM5:BD5"/>
    <mergeCell ref="BE5:BV5"/>
    <mergeCell ref="BW5:CN5"/>
    <mergeCell ref="U6:U8"/>
    <mergeCell ref="V6:AB6"/>
    <mergeCell ref="AC6:AD6"/>
    <mergeCell ref="AE6:AJ6"/>
    <mergeCell ref="AK6:AL6"/>
    <mergeCell ref="AM6:AM8"/>
    <mergeCell ref="AN6:AT6"/>
    <mergeCell ref="AU6:AV6"/>
    <mergeCell ref="AW6:BB6"/>
    <mergeCell ref="BC6:BD6"/>
    <mergeCell ref="BE6:BE8"/>
    <mergeCell ref="BF6:BL6"/>
    <mergeCell ref="B1:E1"/>
    <mergeCell ref="Q1:T1"/>
    <mergeCell ref="C3:T3"/>
    <mergeCell ref="A5:A8"/>
    <mergeCell ref="B5:B8"/>
    <mergeCell ref="C5:T5"/>
    <mergeCell ref="Q7:R7"/>
    <mergeCell ref="S7:S8"/>
    <mergeCell ref="T7:T8"/>
    <mergeCell ref="C6:C8"/>
    <mergeCell ref="D6:J6"/>
    <mergeCell ref="K6:L6"/>
    <mergeCell ref="M6:R6"/>
    <mergeCell ref="S6:T6"/>
    <mergeCell ref="D7:D8"/>
    <mergeCell ref="E7:F7"/>
    <mergeCell ref="N7:N8"/>
    <mergeCell ref="O7:P7"/>
    <mergeCell ref="G7:H7"/>
    <mergeCell ref="I7:J7"/>
    <mergeCell ref="K7:K8"/>
    <mergeCell ref="L7:L8"/>
    <mergeCell ref="M7:M8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6" fitToHeight="0" orientation="landscape" r:id="rId1"/>
  <colBreaks count="2" manualBreakCount="2">
    <brk id="39" max="1048575" man="1"/>
    <brk id="7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4"/>
  <sheetViews>
    <sheetView showZeros="0" view="pageBreakPreview" zoomScale="80" zoomScaleSheetLayoutView="80" workbookViewId="0">
      <pane xSplit="2" ySplit="9" topLeftCell="C127" activePane="bottomRight" state="frozen"/>
      <selection pane="topRight" activeCell="C1" sqref="C1"/>
      <selection pane="bottomLeft" activeCell="A10" sqref="A10"/>
      <selection pane="bottomRight" activeCell="A5" sqref="A5:CO154"/>
    </sheetView>
  </sheetViews>
  <sheetFormatPr defaultRowHeight="15" x14ac:dyDescent="0.25"/>
  <cols>
    <col min="1" max="1" width="6.28515625" style="5" customWidth="1"/>
    <col min="2" max="2" width="50.28515625" style="6" customWidth="1"/>
    <col min="3" max="3" width="23.140625" style="14" customWidth="1"/>
    <col min="4" max="4" width="18.42578125" style="14" customWidth="1"/>
    <col min="5" max="5" width="13.7109375" style="14" customWidth="1"/>
    <col min="6" max="6" width="16.7109375" style="14" customWidth="1"/>
    <col min="7" max="7" width="13.7109375" style="14" customWidth="1"/>
    <col min="8" max="8" width="16.7109375" style="14" customWidth="1"/>
    <col min="9" max="9" width="13.7109375" style="14" customWidth="1"/>
    <col min="10" max="10" width="18.42578125" style="14" customWidth="1"/>
    <col min="11" max="11" width="13.7109375" style="14" customWidth="1"/>
    <col min="12" max="12" width="17.85546875" style="14" customWidth="1"/>
    <col min="13" max="13" width="13.7109375" style="14" customWidth="1"/>
    <col min="14" max="14" width="18.5703125" style="14" customWidth="1"/>
    <col min="15" max="15" width="13.7109375" style="14" customWidth="1"/>
    <col min="16" max="16" width="15.7109375" style="14" customWidth="1"/>
    <col min="17" max="17" width="13.7109375" style="14" customWidth="1"/>
    <col min="18" max="18" width="15.7109375" style="14" customWidth="1"/>
    <col min="19" max="19" width="13.7109375" style="14" customWidth="1"/>
    <col min="20" max="20" width="15.7109375" style="14" customWidth="1"/>
    <col min="21" max="21" width="18.42578125" style="14" customWidth="1"/>
    <col min="22" max="22" width="16.7109375" style="14" customWidth="1"/>
    <col min="23" max="23" width="13.7109375" style="14" customWidth="1"/>
    <col min="24" max="24" width="16.7109375" style="14" customWidth="1"/>
    <col min="25" max="25" width="13.7109375" style="14" customWidth="1"/>
    <col min="26" max="26" width="16.7109375" style="14" customWidth="1"/>
    <col min="27" max="27" width="13.7109375" style="14" customWidth="1"/>
    <col min="28" max="28" width="16.7109375" style="14" customWidth="1"/>
    <col min="29" max="29" width="13.7109375" style="14" customWidth="1"/>
    <col min="30" max="30" width="16.7109375" style="14" customWidth="1"/>
    <col min="31" max="31" width="13.7109375" style="14" customWidth="1"/>
    <col min="32" max="32" width="16.7109375" style="14" customWidth="1"/>
    <col min="33" max="33" width="13.7109375" style="14" customWidth="1"/>
    <col min="34" max="34" width="15.7109375" style="14" customWidth="1"/>
    <col min="35" max="35" width="13.7109375" style="14" customWidth="1"/>
    <col min="36" max="36" width="15.7109375" style="14" customWidth="1"/>
    <col min="37" max="37" width="13.7109375" style="14" customWidth="1"/>
    <col min="38" max="38" width="15.7109375" style="14" customWidth="1"/>
    <col min="39" max="39" width="18.42578125" style="14" customWidth="1"/>
    <col min="40" max="40" width="16.7109375" style="14" customWidth="1"/>
    <col min="41" max="41" width="13.7109375" style="14" customWidth="1"/>
    <col min="42" max="42" width="16.7109375" style="14" customWidth="1"/>
    <col min="43" max="43" width="13.7109375" style="14" customWidth="1"/>
    <col min="44" max="44" width="16.7109375" style="14" customWidth="1"/>
    <col min="45" max="45" width="13.7109375" style="14" customWidth="1"/>
    <col min="46" max="46" width="16.7109375" style="14" customWidth="1"/>
    <col min="47" max="47" width="13.7109375" style="14" customWidth="1"/>
    <col min="48" max="48" width="16.7109375" style="14" customWidth="1"/>
    <col min="49" max="49" width="13.7109375" style="14" customWidth="1"/>
    <col min="50" max="50" width="16.7109375" style="14" customWidth="1"/>
    <col min="51" max="51" width="13.7109375" style="14" customWidth="1"/>
    <col min="52" max="52" width="15.7109375" style="14" customWidth="1"/>
    <col min="53" max="53" width="13.7109375" style="14" customWidth="1"/>
    <col min="54" max="54" width="15.7109375" style="14" customWidth="1"/>
    <col min="55" max="55" width="13.7109375" style="14" customWidth="1"/>
    <col min="56" max="56" width="15.7109375" style="14" customWidth="1"/>
    <col min="57" max="57" width="18.42578125" style="14" customWidth="1"/>
    <col min="58" max="58" width="16.7109375" style="14" customWidth="1"/>
    <col min="59" max="59" width="13.7109375" style="14" customWidth="1"/>
    <col min="60" max="60" width="16.7109375" style="14" customWidth="1"/>
    <col min="61" max="61" width="13.7109375" style="14" customWidth="1"/>
    <col min="62" max="62" width="16.7109375" style="14" customWidth="1"/>
    <col min="63" max="63" width="13.7109375" style="14" customWidth="1"/>
    <col min="64" max="64" width="16.7109375" style="14" customWidth="1"/>
    <col min="65" max="65" width="13.7109375" style="14" customWidth="1"/>
    <col min="66" max="66" width="16.7109375" style="14" customWidth="1"/>
    <col min="67" max="67" width="13.7109375" style="14" customWidth="1"/>
    <col min="68" max="68" width="16.7109375" style="14" customWidth="1"/>
    <col min="69" max="69" width="13.7109375" style="14" customWidth="1"/>
    <col min="70" max="70" width="15.7109375" style="14" customWidth="1"/>
    <col min="71" max="71" width="13.7109375" style="14" customWidth="1"/>
    <col min="72" max="72" width="15.7109375" style="14" customWidth="1"/>
    <col min="73" max="73" width="13.7109375" style="14" customWidth="1"/>
    <col min="74" max="74" width="15.7109375" style="14" customWidth="1"/>
    <col min="75" max="75" width="18.42578125" style="14" customWidth="1"/>
    <col min="76" max="76" width="16.7109375" style="14" customWidth="1"/>
    <col min="77" max="77" width="13.7109375" style="14" customWidth="1"/>
    <col min="78" max="78" width="16.7109375" style="14" customWidth="1"/>
    <col min="79" max="79" width="13.7109375" style="14" customWidth="1"/>
    <col min="80" max="80" width="16.7109375" style="14" customWidth="1"/>
    <col min="81" max="81" width="13.7109375" style="14" customWidth="1"/>
    <col min="82" max="82" width="16.7109375" style="14" customWidth="1"/>
    <col min="83" max="83" width="13.7109375" style="14" customWidth="1"/>
    <col min="84" max="84" width="16.7109375" style="14" customWidth="1"/>
    <col min="85" max="85" width="13.7109375" style="14" customWidth="1"/>
    <col min="86" max="86" width="16.7109375" style="14" customWidth="1"/>
    <col min="87" max="87" width="13.7109375" style="14" customWidth="1"/>
    <col min="88" max="88" width="15.7109375" style="14" customWidth="1"/>
    <col min="89" max="89" width="13.7109375" style="14" customWidth="1"/>
    <col min="90" max="90" width="15.7109375" style="14" customWidth="1"/>
    <col min="91" max="91" width="13.7109375" style="14" customWidth="1"/>
    <col min="92" max="93" width="15.7109375" style="14" customWidth="1"/>
    <col min="94" max="16384" width="9.140625" style="12"/>
  </cols>
  <sheetData>
    <row r="1" spans="1:93" ht="51.75" customHeight="1" x14ac:dyDescent="0.25">
      <c r="A1" s="12"/>
      <c r="B1" s="71"/>
      <c r="C1" s="72"/>
      <c r="D1" s="72"/>
      <c r="E1" s="72"/>
      <c r="Q1" s="63" t="s">
        <v>172</v>
      </c>
      <c r="R1" s="64"/>
      <c r="S1" s="64"/>
      <c r="T1" s="64"/>
      <c r="U1" s="41"/>
      <c r="V1" s="41"/>
      <c r="W1" s="4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1"/>
      <c r="AJ1" s="71"/>
      <c r="AK1" s="71"/>
      <c r="AL1" s="71"/>
      <c r="AM1" s="41"/>
      <c r="AN1" s="41"/>
      <c r="AO1" s="41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1"/>
      <c r="BB1" s="71"/>
      <c r="BC1" s="71"/>
      <c r="BD1" s="71"/>
      <c r="BE1" s="41"/>
      <c r="BF1" s="41"/>
      <c r="BG1" s="41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1"/>
      <c r="BT1" s="71"/>
      <c r="BU1" s="71"/>
      <c r="BV1" s="71"/>
      <c r="BW1" s="41"/>
      <c r="BX1" s="41"/>
      <c r="BY1" s="41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1"/>
      <c r="CL1" s="71"/>
      <c r="CM1" s="71"/>
      <c r="CN1" s="71"/>
      <c r="CO1" s="41"/>
    </row>
    <row r="2" spans="1:93" x14ac:dyDescent="0.25">
      <c r="A2" s="12"/>
      <c r="B2" s="13"/>
    </row>
    <row r="3" spans="1:93" ht="18.75" x14ac:dyDescent="0.3">
      <c r="A3" s="42"/>
      <c r="B3" s="40"/>
      <c r="C3" s="69" t="s">
        <v>171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3"/>
    </row>
    <row r="4" spans="1:93" x14ac:dyDescent="0.25">
      <c r="A4" s="12"/>
      <c r="B4" s="13"/>
    </row>
    <row r="5" spans="1:93" ht="15" customHeight="1" x14ac:dyDescent="0.25">
      <c r="A5" s="67" t="s">
        <v>0</v>
      </c>
      <c r="B5" s="67" t="s">
        <v>1</v>
      </c>
      <c r="C5" s="55" t="s">
        <v>149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75" t="s">
        <v>151</v>
      </c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5" t="s">
        <v>150</v>
      </c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5" t="s">
        <v>152</v>
      </c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5" t="s">
        <v>153</v>
      </c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32"/>
    </row>
    <row r="6" spans="1:93" ht="44.25" customHeight="1" x14ac:dyDescent="0.25">
      <c r="A6" s="68"/>
      <c r="B6" s="68"/>
      <c r="C6" s="73" t="s">
        <v>127</v>
      </c>
      <c r="D6" s="65" t="s">
        <v>113</v>
      </c>
      <c r="E6" s="66"/>
      <c r="F6" s="66"/>
      <c r="G6" s="66"/>
      <c r="H6" s="66"/>
      <c r="I6" s="66"/>
      <c r="J6" s="66"/>
      <c r="K6" s="65" t="s">
        <v>120</v>
      </c>
      <c r="L6" s="66"/>
      <c r="M6" s="65" t="s">
        <v>123</v>
      </c>
      <c r="N6" s="66"/>
      <c r="O6" s="66"/>
      <c r="P6" s="66"/>
      <c r="Q6" s="66"/>
      <c r="R6" s="66"/>
      <c r="S6" s="65" t="s">
        <v>124</v>
      </c>
      <c r="T6" s="66"/>
      <c r="U6" s="73" t="s">
        <v>127</v>
      </c>
      <c r="V6" s="65" t="s">
        <v>113</v>
      </c>
      <c r="W6" s="66"/>
      <c r="X6" s="66"/>
      <c r="Y6" s="66"/>
      <c r="Z6" s="66"/>
      <c r="AA6" s="66"/>
      <c r="AB6" s="66"/>
      <c r="AC6" s="65" t="s">
        <v>120</v>
      </c>
      <c r="AD6" s="66"/>
      <c r="AE6" s="65" t="s">
        <v>123</v>
      </c>
      <c r="AF6" s="66"/>
      <c r="AG6" s="66"/>
      <c r="AH6" s="66"/>
      <c r="AI6" s="66"/>
      <c r="AJ6" s="66"/>
      <c r="AK6" s="65" t="s">
        <v>124</v>
      </c>
      <c r="AL6" s="66"/>
      <c r="AM6" s="73" t="s">
        <v>127</v>
      </c>
      <c r="AN6" s="65" t="s">
        <v>113</v>
      </c>
      <c r="AO6" s="66"/>
      <c r="AP6" s="66"/>
      <c r="AQ6" s="66"/>
      <c r="AR6" s="66"/>
      <c r="AS6" s="66"/>
      <c r="AT6" s="66"/>
      <c r="AU6" s="65" t="s">
        <v>120</v>
      </c>
      <c r="AV6" s="66"/>
      <c r="AW6" s="65" t="s">
        <v>123</v>
      </c>
      <c r="AX6" s="66"/>
      <c r="AY6" s="66"/>
      <c r="AZ6" s="66"/>
      <c r="BA6" s="66"/>
      <c r="BB6" s="66"/>
      <c r="BC6" s="65" t="s">
        <v>124</v>
      </c>
      <c r="BD6" s="66"/>
      <c r="BE6" s="73" t="s">
        <v>127</v>
      </c>
      <c r="BF6" s="65" t="s">
        <v>113</v>
      </c>
      <c r="BG6" s="66"/>
      <c r="BH6" s="66"/>
      <c r="BI6" s="66"/>
      <c r="BJ6" s="66"/>
      <c r="BK6" s="66"/>
      <c r="BL6" s="66"/>
      <c r="BM6" s="65" t="s">
        <v>120</v>
      </c>
      <c r="BN6" s="66"/>
      <c r="BO6" s="65" t="s">
        <v>123</v>
      </c>
      <c r="BP6" s="66"/>
      <c r="BQ6" s="66"/>
      <c r="BR6" s="66"/>
      <c r="BS6" s="66"/>
      <c r="BT6" s="66"/>
      <c r="BU6" s="65" t="s">
        <v>124</v>
      </c>
      <c r="BV6" s="66"/>
      <c r="BW6" s="73" t="s">
        <v>127</v>
      </c>
      <c r="BX6" s="65" t="s">
        <v>113</v>
      </c>
      <c r="BY6" s="66"/>
      <c r="BZ6" s="66"/>
      <c r="CA6" s="66"/>
      <c r="CB6" s="66"/>
      <c r="CC6" s="66"/>
      <c r="CD6" s="66"/>
      <c r="CE6" s="65" t="s">
        <v>120</v>
      </c>
      <c r="CF6" s="66"/>
      <c r="CG6" s="65" t="s">
        <v>123</v>
      </c>
      <c r="CH6" s="66"/>
      <c r="CI6" s="66"/>
      <c r="CJ6" s="66"/>
      <c r="CK6" s="66"/>
      <c r="CL6" s="66"/>
      <c r="CM6" s="65" t="s">
        <v>124</v>
      </c>
      <c r="CN6" s="66"/>
      <c r="CO6" s="33"/>
    </row>
    <row r="7" spans="1:93" ht="33" customHeight="1" x14ac:dyDescent="0.25">
      <c r="A7" s="68"/>
      <c r="B7" s="68"/>
      <c r="C7" s="74"/>
      <c r="D7" s="65" t="s">
        <v>126</v>
      </c>
      <c r="E7" s="65" t="s">
        <v>115</v>
      </c>
      <c r="F7" s="66"/>
      <c r="G7" s="65" t="s">
        <v>117</v>
      </c>
      <c r="H7" s="66"/>
      <c r="I7" s="65" t="s">
        <v>118</v>
      </c>
      <c r="J7" s="66"/>
      <c r="K7" s="65" t="s">
        <v>121</v>
      </c>
      <c r="L7" s="65" t="s">
        <v>114</v>
      </c>
      <c r="M7" s="65" t="s">
        <v>131</v>
      </c>
      <c r="N7" s="65" t="s">
        <v>126</v>
      </c>
      <c r="O7" s="65" t="s">
        <v>129</v>
      </c>
      <c r="P7" s="66"/>
      <c r="Q7" s="65" t="s">
        <v>130</v>
      </c>
      <c r="R7" s="66"/>
      <c r="S7" s="65" t="s">
        <v>125</v>
      </c>
      <c r="T7" s="65" t="s">
        <v>114</v>
      </c>
      <c r="U7" s="74"/>
      <c r="V7" s="65" t="s">
        <v>126</v>
      </c>
      <c r="W7" s="65" t="s">
        <v>115</v>
      </c>
      <c r="X7" s="66"/>
      <c r="Y7" s="65" t="s">
        <v>117</v>
      </c>
      <c r="Z7" s="66"/>
      <c r="AA7" s="65" t="s">
        <v>118</v>
      </c>
      <c r="AB7" s="66"/>
      <c r="AC7" s="65" t="s">
        <v>121</v>
      </c>
      <c r="AD7" s="65" t="s">
        <v>114</v>
      </c>
      <c r="AE7" s="65" t="s">
        <v>131</v>
      </c>
      <c r="AF7" s="65" t="s">
        <v>126</v>
      </c>
      <c r="AG7" s="65" t="s">
        <v>129</v>
      </c>
      <c r="AH7" s="66"/>
      <c r="AI7" s="65" t="s">
        <v>130</v>
      </c>
      <c r="AJ7" s="66"/>
      <c r="AK7" s="65" t="s">
        <v>125</v>
      </c>
      <c r="AL7" s="65" t="s">
        <v>114</v>
      </c>
      <c r="AM7" s="74"/>
      <c r="AN7" s="65" t="s">
        <v>126</v>
      </c>
      <c r="AO7" s="65" t="s">
        <v>115</v>
      </c>
      <c r="AP7" s="66"/>
      <c r="AQ7" s="65" t="s">
        <v>117</v>
      </c>
      <c r="AR7" s="66"/>
      <c r="AS7" s="65" t="s">
        <v>118</v>
      </c>
      <c r="AT7" s="66"/>
      <c r="AU7" s="65" t="s">
        <v>121</v>
      </c>
      <c r="AV7" s="65" t="s">
        <v>114</v>
      </c>
      <c r="AW7" s="65" t="s">
        <v>131</v>
      </c>
      <c r="AX7" s="65" t="s">
        <v>126</v>
      </c>
      <c r="AY7" s="65" t="s">
        <v>129</v>
      </c>
      <c r="AZ7" s="66"/>
      <c r="BA7" s="65" t="s">
        <v>130</v>
      </c>
      <c r="BB7" s="66"/>
      <c r="BC7" s="65" t="s">
        <v>125</v>
      </c>
      <c r="BD7" s="65" t="s">
        <v>114</v>
      </c>
      <c r="BE7" s="74"/>
      <c r="BF7" s="65" t="s">
        <v>126</v>
      </c>
      <c r="BG7" s="65" t="s">
        <v>115</v>
      </c>
      <c r="BH7" s="66"/>
      <c r="BI7" s="65" t="s">
        <v>117</v>
      </c>
      <c r="BJ7" s="66"/>
      <c r="BK7" s="65" t="s">
        <v>118</v>
      </c>
      <c r="BL7" s="66"/>
      <c r="BM7" s="65" t="s">
        <v>121</v>
      </c>
      <c r="BN7" s="65" t="s">
        <v>114</v>
      </c>
      <c r="BO7" s="65" t="s">
        <v>131</v>
      </c>
      <c r="BP7" s="65" t="s">
        <v>126</v>
      </c>
      <c r="BQ7" s="65" t="s">
        <v>129</v>
      </c>
      <c r="BR7" s="66"/>
      <c r="BS7" s="65" t="s">
        <v>130</v>
      </c>
      <c r="BT7" s="66"/>
      <c r="BU7" s="65" t="s">
        <v>125</v>
      </c>
      <c r="BV7" s="65" t="s">
        <v>114</v>
      </c>
      <c r="BW7" s="74"/>
      <c r="BX7" s="65" t="s">
        <v>126</v>
      </c>
      <c r="BY7" s="65" t="s">
        <v>115</v>
      </c>
      <c r="BZ7" s="66"/>
      <c r="CA7" s="65" t="s">
        <v>117</v>
      </c>
      <c r="CB7" s="66"/>
      <c r="CC7" s="65" t="s">
        <v>118</v>
      </c>
      <c r="CD7" s="66"/>
      <c r="CE7" s="65" t="s">
        <v>121</v>
      </c>
      <c r="CF7" s="65" t="s">
        <v>114</v>
      </c>
      <c r="CG7" s="65" t="s">
        <v>131</v>
      </c>
      <c r="CH7" s="65" t="s">
        <v>126</v>
      </c>
      <c r="CI7" s="65" t="s">
        <v>129</v>
      </c>
      <c r="CJ7" s="66"/>
      <c r="CK7" s="65" t="s">
        <v>130</v>
      </c>
      <c r="CL7" s="66"/>
      <c r="CM7" s="65" t="s">
        <v>125</v>
      </c>
      <c r="CN7" s="65" t="s">
        <v>114</v>
      </c>
      <c r="CO7" s="34"/>
    </row>
    <row r="8" spans="1:93" ht="40.5" x14ac:dyDescent="0.25">
      <c r="A8" s="68"/>
      <c r="B8" s="68"/>
      <c r="C8" s="74"/>
      <c r="D8" s="66"/>
      <c r="E8" s="52" t="s">
        <v>116</v>
      </c>
      <c r="F8" s="52" t="s">
        <v>114</v>
      </c>
      <c r="G8" s="52" t="s">
        <v>116</v>
      </c>
      <c r="H8" s="52" t="s">
        <v>114</v>
      </c>
      <c r="I8" s="52" t="s">
        <v>119</v>
      </c>
      <c r="J8" s="52" t="s">
        <v>114</v>
      </c>
      <c r="K8" s="66"/>
      <c r="L8" s="66"/>
      <c r="M8" s="66"/>
      <c r="N8" s="66"/>
      <c r="O8" s="52" t="s">
        <v>132</v>
      </c>
      <c r="P8" s="52" t="s">
        <v>114</v>
      </c>
      <c r="Q8" s="52" t="s">
        <v>132</v>
      </c>
      <c r="R8" s="52" t="s">
        <v>114</v>
      </c>
      <c r="S8" s="66"/>
      <c r="T8" s="66"/>
      <c r="U8" s="74"/>
      <c r="V8" s="66"/>
      <c r="W8" s="52" t="s">
        <v>116</v>
      </c>
      <c r="X8" s="52" t="s">
        <v>114</v>
      </c>
      <c r="Y8" s="52" t="s">
        <v>116</v>
      </c>
      <c r="Z8" s="52" t="s">
        <v>114</v>
      </c>
      <c r="AA8" s="52" t="s">
        <v>119</v>
      </c>
      <c r="AB8" s="52" t="s">
        <v>114</v>
      </c>
      <c r="AC8" s="66"/>
      <c r="AD8" s="66"/>
      <c r="AE8" s="66"/>
      <c r="AF8" s="66"/>
      <c r="AG8" s="52" t="s">
        <v>132</v>
      </c>
      <c r="AH8" s="52" t="s">
        <v>114</v>
      </c>
      <c r="AI8" s="52" t="s">
        <v>132</v>
      </c>
      <c r="AJ8" s="52" t="s">
        <v>114</v>
      </c>
      <c r="AK8" s="66"/>
      <c r="AL8" s="66"/>
      <c r="AM8" s="74"/>
      <c r="AN8" s="66"/>
      <c r="AO8" s="52" t="s">
        <v>116</v>
      </c>
      <c r="AP8" s="52" t="s">
        <v>114</v>
      </c>
      <c r="AQ8" s="52" t="s">
        <v>116</v>
      </c>
      <c r="AR8" s="52" t="s">
        <v>114</v>
      </c>
      <c r="AS8" s="52" t="s">
        <v>119</v>
      </c>
      <c r="AT8" s="52" t="s">
        <v>114</v>
      </c>
      <c r="AU8" s="66"/>
      <c r="AV8" s="66"/>
      <c r="AW8" s="66"/>
      <c r="AX8" s="66"/>
      <c r="AY8" s="52" t="s">
        <v>132</v>
      </c>
      <c r="AZ8" s="52" t="s">
        <v>114</v>
      </c>
      <c r="BA8" s="52" t="s">
        <v>132</v>
      </c>
      <c r="BB8" s="52" t="s">
        <v>114</v>
      </c>
      <c r="BC8" s="66"/>
      <c r="BD8" s="66"/>
      <c r="BE8" s="74"/>
      <c r="BF8" s="66"/>
      <c r="BG8" s="52" t="s">
        <v>116</v>
      </c>
      <c r="BH8" s="52" t="s">
        <v>114</v>
      </c>
      <c r="BI8" s="52" t="s">
        <v>116</v>
      </c>
      <c r="BJ8" s="52" t="s">
        <v>114</v>
      </c>
      <c r="BK8" s="52" t="s">
        <v>119</v>
      </c>
      <c r="BL8" s="52" t="s">
        <v>114</v>
      </c>
      <c r="BM8" s="66"/>
      <c r="BN8" s="66"/>
      <c r="BO8" s="66"/>
      <c r="BP8" s="66"/>
      <c r="BQ8" s="52" t="s">
        <v>132</v>
      </c>
      <c r="BR8" s="52" t="s">
        <v>114</v>
      </c>
      <c r="BS8" s="52" t="s">
        <v>132</v>
      </c>
      <c r="BT8" s="52" t="s">
        <v>114</v>
      </c>
      <c r="BU8" s="66"/>
      <c r="BV8" s="66"/>
      <c r="BW8" s="74"/>
      <c r="BX8" s="66"/>
      <c r="BY8" s="52" t="s">
        <v>116</v>
      </c>
      <c r="BZ8" s="52" t="s">
        <v>114</v>
      </c>
      <c r="CA8" s="52" t="s">
        <v>116</v>
      </c>
      <c r="CB8" s="52" t="s">
        <v>114</v>
      </c>
      <c r="CC8" s="52" t="s">
        <v>119</v>
      </c>
      <c r="CD8" s="52" t="s">
        <v>114</v>
      </c>
      <c r="CE8" s="66"/>
      <c r="CF8" s="66"/>
      <c r="CG8" s="66"/>
      <c r="CH8" s="66"/>
      <c r="CI8" s="52" t="s">
        <v>132</v>
      </c>
      <c r="CJ8" s="52" t="s">
        <v>114</v>
      </c>
      <c r="CK8" s="52" t="s">
        <v>132</v>
      </c>
      <c r="CL8" s="52" t="s">
        <v>114</v>
      </c>
      <c r="CM8" s="66"/>
      <c r="CN8" s="66"/>
      <c r="CO8" s="33"/>
    </row>
    <row r="9" spans="1:93" s="16" customFormat="1" ht="11.25" x14ac:dyDescent="0.2">
      <c r="A9" s="3">
        <v>1</v>
      </c>
      <c r="B9" s="3">
        <v>2</v>
      </c>
      <c r="C9" s="15">
        <f>1+B9</f>
        <v>3</v>
      </c>
      <c r="D9" s="15">
        <f t="shared" ref="D9:T9" si="0">1+C9</f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>1+T9</f>
        <v>21</v>
      </c>
      <c r="V9" s="15">
        <f t="shared" ref="V9:CG9" si="1">1+U9</f>
        <v>22</v>
      </c>
      <c r="W9" s="15">
        <f t="shared" si="1"/>
        <v>23</v>
      </c>
      <c r="X9" s="15">
        <f t="shared" si="1"/>
        <v>24</v>
      </c>
      <c r="Y9" s="15">
        <f t="shared" si="1"/>
        <v>25</v>
      </c>
      <c r="Z9" s="15">
        <f t="shared" si="1"/>
        <v>26</v>
      </c>
      <c r="AA9" s="15">
        <f t="shared" si="1"/>
        <v>27</v>
      </c>
      <c r="AB9" s="15">
        <f t="shared" si="1"/>
        <v>28</v>
      </c>
      <c r="AC9" s="15">
        <f t="shared" si="1"/>
        <v>29</v>
      </c>
      <c r="AD9" s="15">
        <f t="shared" si="1"/>
        <v>30</v>
      </c>
      <c r="AE9" s="15">
        <f t="shared" si="1"/>
        <v>31</v>
      </c>
      <c r="AF9" s="15">
        <f t="shared" si="1"/>
        <v>32</v>
      </c>
      <c r="AG9" s="15">
        <f t="shared" si="1"/>
        <v>33</v>
      </c>
      <c r="AH9" s="15">
        <f t="shared" si="1"/>
        <v>34</v>
      </c>
      <c r="AI9" s="15">
        <f t="shared" si="1"/>
        <v>35</v>
      </c>
      <c r="AJ9" s="15">
        <f t="shared" si="1"/>
        <v>36</v>
      </c>
      <c r="AK9" s="15">
        <f t="shared" si="1"/>
        <v>37</v>
      </c>
      <c r="AL9" s="15">
        <f t="shared" si="1"/>
        <v>38</v>
      </c>
      <c r="AM9" s="15">
        <f t="shared" si="1"/>
        <v>39</v>
      </c>
      <c r="AN9" s="15">
        <f t="shared" si="1"/>
        <v>40</v>
      </c>
      <c r="AO9" s="15">
        <f t="shared" si="1"/>
        <v>41</v>
      </c>
      <c r="AP9" s="15">
        <f t="shared" si="1"/>
        <v>42</v>
      </c>
      <c r="AQ9" s="15">
        <f t="shared" si="1"/>
        <v>43</v>
      </c>
      <c r="AR9" s="15">
        <f t="shared" si="1"/>
        <v>44</v>
      </c>
      <c r="AS9" s="15">
        <f t="shared" si="1"/>
        <v>45</v>
      </c>
      <c r="AT9" s="15">
        <f t="shared" si="1"/>
        <v>46</v>
      </c>
      <c r="AU9" s="15">
        <f t="shared" si="1"/>
        <v>47</v>
      </c>
      <c r="AV9" s="15">
        <f t="shared" si="1"/>
        <v>48</v>
      </c>
      <c r="AW9" s="15">
        <f t="shared" si="1"/>
        <v>49</v>
      </c>
      <c r="AX9" s="15">
        <f t="shared" si="1"/>
        <v>50</v>
      </c>
      <c r="AY9" s="15">
        <f t="shared" si="1"/>
        <v>51</v>
      </c>
      <c r="AZ9" s="15">
        <f t="shared" si="1"/>
        <v>52</v>
      </c>
      <c r="BA9" s="15">
        <f t="shared" si="1"/>
        <v>53</v>
      </c>
      <c r="BB9" s="15">
        <f t="shared" si="1"/>
        <v>54</v>
      </c>
      <c r="BC9" s="15">
        <f t="shared" si="1"/>
        <v>55</v>
      </c>
      <c r="BD9" s="15">
        <f t="shared" si="1"/>
        <v>56</v>
      </c>
      <c r="BE9" s="15">
        <f t="shared" si="1"/>
        <v>57</v>
      </c>
      <c r="BF9" s="15">
        <f t="shared" si="1"/>
        <v>58</v>
      </c>
      <c r="BG9" s="15">
        <f t="shared" si="1"/>
        <v>59</v>
      </c>
      <c r="BH9" s="15">
        <f t="shared" si="1"/>
        <v>60</v>
      </c>
      <c r="BI9" s="15">
        <f t="shared" si="1"/>
        <v>61</v>
      </c>
      <c r="BJ9" s="15">
        <f t="shared" si="1"/>
        <v>62</v>
      </c>
      <c r="BK9" s="15">
        <f t="shared" si="1"/>
        <v>63</v>
      </c>
      <c r="BL9" s="15">
        <f t="shared" si="1"/>
        <v>64</v>
      </c>
      <c r="BM9" s="15">
        <f t="shared" si="1"/>
        <v>65</v>
      </c>
      <c r="BN9" s="15">
        <f t="shared" si="1"/>
        <v>66</v>
      </c>
      <c r="BO9" s="15">
        <f t="shared" si="1"/>
        <v>67</v>
      </c>
      <c r="BP9" s="15">
        <f t="shared" si="1"/>
        <v>68</v>
      </c>
      <c r="BQ9" s="15">
        <f t="shared" si="1"/>
        <v>69</v>
      </c>
      <c r="BR9" s="15">
        <f t="shared" si="1"/>
        <v>70</v>
      </c>
      <c r="BS9" s="15">
        <f t="shared" si="1"/>
        <v>71</v>
      </c>
      <c r="BT9" s="15">
        <f t="shared" si="1"/>
        <v>72</v>
      </c>
      <c r="BU9" s="15">
        <f t="shared" si="1"/>
        <v>73</v>
      </c>
      <c r="BV9" s="15">
        <f t="shared" si="1"/>
        <v>74</v>
      </c>
      <c r="BW9" s="15">
        <f t="shared" si="1"/>
        <v>75</v>
      </c>
      <c r="BX9" s="15">
        <f t="shared" si="1"/>
        <v>76</v>
      </c>
      <c r="BY9" s="15">
        <f t="shared" si="1"/>
        <v>77</v>
      </c>
      <c r="BZ9" s="15">
        <f t="shared" si="1"/>
        <v>78</v>
      </c>
      <c r="CA9" s="15">
        <f t="shared" si="1"/>
        <v>79</v>
      </c>
      <c r="CB9" s="15">
        <f t="shared" si="1"/>
        <v>80</v>
      </c>
      <c r="CC9" s="15">
        <f t="shared" si="1"/>
        <v>81</v>
      </c>
      <c r="CD9" s="15">
        <f t="shared" si="1"/>
        <v>82</v>
      </c>
      <c r="CE9" s="15">
        <f t="shared" si="1"/>
        <v>83</v>
      </c>
      <c r="CF9" s="15">
        <f t="shared" si="1"/>
        <v>84</v>
      </c>
      <c r="CG9" s="15">
        <f t="shared" si="1"/>
        <v>85</v>
      </c>
      <c r="CH9" s="15">
        <f t="shared" ref="CH9:CN9" si="2">1+CG9</f>
        <v>86</v>
      </c>
      <c r="CI9" s="15">
        <f t="shared" si="2"/>
        <v>87</v>
      </c>
      <c r="CJ9" s="15">
        <f t="shared" si="2"/>
        <v>88</v>
      </c>
      <c r="CK9" s="15">
        <f t="shared" si="2"/>
        <v>89</v>
      </c>
      <c r="CL9" s="15">
        <f t="shared" si="2"/>
        <v>90</v>
      </c>
      <c r="CM9" s="15">
        <f t="shared" si="2"/>
        <v>91</v>
      </c>
      <c r="CN9" s="15">
        <f t="shared" si="2"/>
        <v>92</v>
      </c>
      <c r="CO9" s="35"/>
    </row>
    <row r="10" spans="1:93" x14ac:dyDescent="0.25">
      <c r="A10" s="26"/>
      <c r="B10" s="50" t="s">
        <v>133</v>
      </c>
      <c r="C10" s="17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7"/>
      <c r="U10" s="17"/>
      <c r="V10" s="17"/>
      <c r="W10" s="18"/>
      <c r="X10" s="17"/>
      <c r="Y10" s="18"/>
      <c r="Z10" s="17"/>
      <c r="AA10" s="18"/>
      <c r="AB10" s="17"/>
      <c r="AC10" s="18"/>
      <c r="AD10" s="17"/>
      <c r="AE10" s="18"/>
      <c r="AF10" s="17"/>
      <c r="AG10" s="18"/>
      <c r="AH10" s="17"/>
      <c r="AI10" s="18"/>
      <c r="AJ10" s="17"/>
      <c r="AK10" s="18"/>
      <c r="AL10" s="17"/>
      <c r="AM10" s="17"/>
      <c r="AN10" s="17"/>
      <c r="AO10" s="18"/>
      <c r="AP10" s="17"/>
      <c r="AQ10" s="18"/>
      <c r="AR10" s="17"/>
      <c r="AS10" s="18"/>
      <c r="AT10" s="17"/>
      <c r="AU10" s="18"/>
      <c r="AV10" s="17"/>
      <c r="AW10" s="18"/>
      <c r="AX10" s="17"/>
      <c r="AY10" s="18"/>
      <c r="AZ10" s="17"/>
      <c r="BA10" s="18"/>
      <c r="BB10" s="17"/>
      <c r="BC10" s="18"/>
      <c r="BD10" s="17"/>
      <c r="BE10" s="17"/>
      <c r="BF10" s="17"/>
      <c r="BG10" s="18"/>
      <c r="BH10" s="17"/>
      <c r="BI10" s="18"/>
      <c r="BJ10" s="17"/>
      <c r="BK10" s="18"/>
      <c r="BL10" s="17"/>
      <c r="BM10" s="18"/>
      <c r="BN10" s="17"/>
      <c r="BO10" s="18"/>
      <c r="BP10" s="17"/>
      <c r="BQ10" s="18"/>
      <c r="BR10" s="17"/>
      <c r="BS10" s="18"/>
      <c r="BT10" s="17"/>
      <c r="BU10" s="18"/>
      <c r="BV10" s="17"/>
      <c r="BW10" s="17"/>
      <c r="BX10" s="17"/>
      <c r="BY10" s="18"/>
      <c r="BZ10" s="17"/>
      <c r="CA10" s="18"/>
      <c r="CB10" s="17"/>
      <c r="CC10" s="18"/>
      <c r="CD10" s="17"/>
      <c r="CE10" s="18"/>
      <c r="CF10" s="17"/>
      <c r="CG10" s="18"/>
      <c r="CH10" s="17"/>
      <c r="CI10" s="18"/>
      <c r="CJ10" s="17"/>
      <c r="CK10" s="18"/>
      <c r="CL10" s="17"/>
      <c r="CM10" s="18"/>
      <c r="CN10" s="17"/>
      <c r="CO10" s="36"/>
    </row>
    <row r="11" spans="1:93" ht="30" x14ac:dyDescent="0.25">
      <c r="A11" s="26">
        <v>1</v>
      </c>
      <c r="B11" s="28" t="s">
        <v>2</v>
      </c>
      <c r="C11" s="17">
        <f t="shared" ref="C11:C74" si="3">D11+L11+N11+T11</f>
        <v>47136719.619999997</v>
      </c>
      <c r="D11" s="17">
        <f t="shared" ref="D11:D74" si="4">F11+H11+J11</f>
        <v>5416401.4699999997</v>
      </c>
      <c r="E11" s="18">
        <f t="shared" ref="E11:T26" si="5">W11+AO11+BG11+BY11</f>
        <v>12119</v>
      </c>
      <c r="F11" s="17">
        <f t="shared" si="5"/>
        <v>2940375.67</v>
      </c>
      <c r="G11" s="18">
        <f t="shared" si="5"/>
        <v>603</v>
      </c>
      <c r="H11" s="17">
        <f t="shared" si="5"/>
        <v>201903.56</v>
      </c>
      <c r="I11" s="18">
        <f t="shared" si="5"/>
        <v>1826</v>
      </c>
      <c r="J11" s="17">
        <f t="shared" si="5"/>
        <v>2274122.2400000002</v>
      </c>
      <c r="K11" s="18">
        <f t="shared" si="5"/>
        <v>32</v>
      </c>
      <c r="L11" s="17">
        <f t="shared" si="5"/>
        <v>501729.66</v>
      </c>
      <c r="M11" s="18">
        <f t="shared" si="5"/>
        <v>933</v>
      </c>
      <c r="N11" s="17">
        <f t="shared" si="5"/>
        <v>41218588.490000002</v>
      </c>
      <c r="O11" s="18">
        <f t="shared" si="5"/>
        <v>0</v>
      </c>
      <c r="P11" s="17">
        <f t="shared" si="5"/>
        <v>0</v>
      </c>
      <c r="Q11" s="18">
        <f t="shared" si="5"/>
        <v>24</v>
      </c>
      <c r="R11" s="17">
        <f t="shared" si="5"/>
        <v>6735766.0700000003</v>
      </c>
      <c r="S11" s="18">
        <f t="shared" si="5"/>
        <v>0</v>
      </c>
      <c r="T11" s="17">
        <f t="shared" si="5"/>
        <v>0</v>
      </c>
      <c r="U11" s="17">
        <f t="shared" ref="U11:U74" si="6">V11+AD11+AF11+AL11</f>
        <v>9851402.9299999997</v>
      </c>
      <c r="V11" s="17">
        <f t="shared" ref="V11:V74" si="7">X11+Z11+AB11</f>
        <v>1278202.3400000001</v>
      </c>
      <c r="W11" s="18">
        <v>2018</v>
      </c>
      <c r="X11" s="17">
        <v>791878.39</v>
      </c>
      <c r="Y11" s="18">
        <v>121</v>
      </c>
      <c r="Z11" s="17">
        <v>66281.460000000006</v>
      </c>
      <c r="AA11" s="18">
        <v>360</v>
      </c>
      <c r="AB11" s="17">
        <v>420042.49</v>
      </c>
      <c r="AC11" s="18">
        <v>10</v>
      </c>
      <c r="AD11" s="17">
        <v>141958.5</v>
      </c>
      <c r="AE11" s="18">
        <v>234</v>
      </c>
      <c r="AF11" s="17">
        <v>8431242.0899999999</v>
      </c>
      <c r="AG11" s="18">
        <v>0</v>
      </c>
      <c r="AH11" s="17">
        <v>0</v>
      </c>
      <c r="AI11" s="18">
        <v>3</v>
      </c>
      <c r="AJ11" s="17">
        <v>1107646.1599999999</v>
      </c>
      <c r="AK11" s="18">
        <v>0</v>
      </c>
      <c r="AL11" s="17">
        <v>0</v>
      </c>
      <c r="AM11" s="17">
        <f>AN11+AV11+AX11+BD11</f>
        <v>14394965.779999999</v>
      </c>
      <c r="AN11" s="17">
        <f>AP11+AR11+AT11</f>
        <v>1348925.45</v>
      </c>
      <c r="AO11" s="18">
        <v>3087</v>
      </c>
      <c r="AP11" s="17">
        <v>659017.15</v>
      </c>
      <c r="AQ11" s="18">
        <v>133</v>
      </c>
      <c r="AR11" s="17">
        <v>31378.73</v>
      </c>
      <c r="AS11" s="18">
        <v>469</v>
      </c>
      <c r="AT11" s="17">
        <v>658529.56999999995</v>
      </c>
      <c r="AU11" s="18">
        <v>12</v>
      </c>
      <c r="AV11" s="17">
        <v>186071.81</v>
      </c>
      <c r="AW11" s="18">
        <v>235</v>
      </c>
      <c r="AX11" s="17">
        <v>12859968.52</v>
      </c>
      <c r="AY11" s="18">
        <v>0</v>
      </c>
      <c r="AZ11" s="17">
        <v>0</v>
      </c>
      <c r="BA11" s="18">
        <v>6</v>
      </c>
      <c r="BB11" s="17">
        <v>1121172.8400000001</v>
      </c>
      <c r="BC11" s="18">
        <v>0</v>
      </c>
      <c r="BD11" s="17">
        <v>0</v>
      </c>
      <c r="BE11" s="17">
        <f>BF11+BN11+BP11+BV11</f>
        <v>10974800.800000001</v>
      </c>
      <c r="BF11" s="17">
        <f>BH11+BJ11+BL11</f>
        <v>1346049.38</v>
      </c>
      <c r="BG11" s="18">
        <v>2441</v>
      </c>
      <c r="BH11" s="17">
        <v>647618.63</v>
      </c>
      <c r="BI11" s="18">
        <v>157</v>
      </c>
      <c r="BJ11" s="17">
        <v>46542.97</v>
      </c>
      <c r="BK11" s="18">
        <v>310</v>
      </c>
      <c r="BL11" s="17">
        <v>651887.78</v>
      </c>
      <c r="BM11" s="18">
        <v>5</v>
      </c>
      <c r="BN11" s="17">
        <v>86064.22</v>
      </c>
      <c r="BO11" s="18">
        <v>259</v>
      </c>
      <c r="BP11" s="17">
        <v>9542687.1999999993</v>
      </c>
      <c r="BQ11" s="18">
        <v>0</v>
      </c>
      <c r="BR11" s="17">
        <v>0</v>
      </c>
      <c r="BS11" s="18">
        <v>9</v>
      </c>
      <c r="BT11" s="17">
        <v>2576199.25</v>
      </c>
      <c r="BU11" s="18">
        <v>0</v>
      </c>
      <c r="BV11" s="17">
        <v>0</v>
      </c>
      <c r="BW11" s="17">
        <f>BX11+CF11+CH11+CN11</f>
        <v>11915550.109999999</v>
      </c>
      <c r="BX11" s="17">
        <f>BZ11+CB11+CD11</f>
        <v>1443224.3</v>
      </c>
      <c r="BY11" s="18">
        <v>4573</v>
      </c>
      <c r="BZ11" s="17">
        <v>841861.5</v>
      </c>
      <c r="CA11" s="18">
        <v>192</v>
      </c>
      <c r="CB11" s="17">
        <v>57700.4</v>
      </c>
      <c r="CC11" s="18">
        <v>687</v>
      </c>
      <c r="CD11" s="17">
        <v>543662.4</v>
      </c>
      <c r="CE11" s="18">
        <v>5</v>
      </c>
      <c r="CF11" s="17">
        <v>87635.13</v>
      </c>
      <c r="CG11" s="18">
        <v>205</v>
      </c>
      <c r="CH11" s="17">
        <v>10384690.68</v>
      </c>
      <c r="CI11" s="18">
        <v>0</v>
      </c>
      <c r="CJ11" s="17">
        <v>0</v>
      </c>
      <c r="CK11" s="18">
        <v>6</v>
      </c>
      <c r="CL11" s="17">
        <v>1930747.82</v>
      </c>
      <c r="CM11" s="18">
        <v>0</v>
      </c>
      <c r="CN11" s="17">
        <v>0</v>
      </c>
      <c r="CO11" s="36"/>
    </row>
    <row r="12" spans="1:93" ht="30" x14ac:dyDescent="0.25">
      <c r="A12" s="26">
        <f t="shared" ref="A12:A19" si="8">1+A11</f>
        <v>2</v>
      </c>
      <c r="B12" s="28" t="s">
        <v>3</v>
      </c>
      <c r="C12" s="17">
        <f t="shared" si="3"/>
        <v>9255442.3800000008</v>
      </c>
      <c r="D12" s="17">
        <f t="shared" si="4"/>
        <v>761460.86</v>
      </c>
      <c r="E12" s="18">
        <f t="shared" si="5"/>
        <v>1862</v>
      </c>
      <c r="F12" s="17">
        <f t="shared" si="5"/>
        <v>343914.92</v>
      </c>
      <c r="G12" s="18">
        <f t="shared" si="5"/>
        <v>0</v>
      </c>
      <c r="H12" s="17">
        <f t="shared" si="5"/>
        <v>0</v>
      </c>
      <c r="I12" s="18">
        <f t="shared" si="5"/>
        <v>937</v>
      </c>
      <c r="J12" s="17">
        <f t="shared" si="5"/>
        <v>417545.94</v>
      </c>
      <c r="K12" s="18">
        <f t="shared" si="5"/>
        <v>125</v>
      </c>
      <c r="L12" s="17">
        <f t="shared" si="5"/>
        <v>5863761.0599999996</v>
      </c>
      <c r="M12" s="18">
        <f t="shared" si="5"/>
        <v>80</v>
      </c>
      <c r="N12" s="17">
        <f t="shared" si="5"/>
        <v>2630220.46</v>
      </c>
      <c r="O12" s="18">
        <f t="shared" si="5"/>
        <v>0</v>
      </c>
      <c r="P12" s="17">
        <f t="shared" si="5"/>
        <v>0</v>
      </c>
      <c r="Q12" s="18">
        <f t="shared" si="5"/>
        <v>3</v>
      </c>
      <c r="R12" s="17">
        <f t="shared" si="5"/>
        <v>293037</v>
      </c>
      <c r="S12" s="18">
        <f t="shared" si="5"/>
        <v>0</v>
      </c>
      <c r="T12" s="17">
        <f t="shared" si="5"/>
        <v>0</v>
      </c>
      <c r="U12" s="17">
        <f t="shared" si="6"/>
        <v>2337019.12</v>
      </c>
      <c r="V12" s="17">
        <f t="shared" si="7"/>
        <v>328749.09000000003</v>
      </c>
      <c r="W12" s="18">
        <v>467</v>
      </c>
      <c r="X12" s="17">
        <v>146805.10999999999</v>
      </c>
      <c r="Y12" s="18">
        <v>0</v>
      </c>
      <c r="Z12" s="17">
        <v>0</v>
      </c>
      <c r="AA12" s="18">
        <v>233</v>
      </c>
      <c r="AB12" s="17">
        <v>181943.98</v>
      </c>
      <c r="AC12" s="18">
        <v>23</v>
      </c>
      <c r="AD12" s="17">
        <v>1250423.1299999999</v>
      </c>
      <c r="AE12" s="18">
        <v>17</v>
      </c>
      <c r="AF12" s="17">
        <v>757846.9</v>
      </c>
      <c r="AG12" s="18">
        <v>0</v>
      </c>
      <c r="AH12" s="17">
        <v>0</v>
      </c>
      <c r="AI12" s="18">
        <v>0</v>
      </c>
      <c r="AJ12" s="17">
        <v>0</v>
      </c>
      <c r="AK12" s="18">
        <v>0</v>
      </c>
      <c r="AL12" s="17">
        <v>0</v>
      </c>
      <c r="AM12" s="17">
        <f t="shared" ref="AM12:AM75" si="9">AN12+AV12+AX12+BD12</f>
        <v>2253910.0299999998</v>
      </c>
      <c r="AN12" s="17">
        <f t="shared" ref="AN12:AN75" si="10">AP12+AR12+AT12</f>
        <v>53145.34</v>
      </c>
      <c r="AO12" s="18">
        <v>468</v>
      </c>
      <c r="AP12" s="17">
        <v>25202.3</v>
      </c>
      <c r="AQ12" s="18">
        <v>0</v>
      </c>
      <c r="AR12" s="17">
        <v>0</v>
      </c>
      <c r="AS12" s="18">
        <v>238</v>
      </c>
      <c r="AT12" s="17">
        <v>27943.040000000001</v>
      </c>
      <c r="AU12" s="18">
        <v>46</v>
      </c>
      <c r="AV12" s="17">
        <v>1687405.75</v>
      </c>
      <c r="AW12" s="18">
        <v>17</v>
      </c>
      <c r="AX12" s="17">
        <v>513358.94</v>
      </c>
      <c r="AY12" s="18">
        <v>0</v>
      </c>
      <c r="AZ12" s="17">
        <v>0</v>
      </c>
      <c r="BA12" s="18">
        <v>3</v>
      </c>
      <c r="BB12" s="17">
        <v>293037</v>
      </c>
      <c r="BC12" s="18">
        <v>0</v>
      </c>
      <c r="BD12" s="17">
        <v>0</v>
      </c>
      <c r="BE12" s="17">
        <f t="shared" ref="BE12:BE75" si="11">BF12+BN12+BP12+BV12</f>
        <v>2432360.4700000002</v>
      </c>
      <c r="BF12" s="17">
        <f t="shared" ref="BF12:BF75" si="12">BH12+BJ12+BL12</f>
        <v>167640.34</v>
      </c>
      <c r="BG12" s="18">
        <v>392</v>
      </c>
      <c r="BH12" s="17">
        <v>73168.899999999994</v>
      </c>
      <c r="BI12" s="18">
        <v>0</v>
      </c>
      <c r="BJ12" s="17">
        <v>0</v>
      </c>
      <c r="BK12" s="18">
        <v>212</v>
      </c>
      <c r="BL12" s="17">
        <v>94471.44</v>
      </c>
      <c r="BM12" s="18">
        <v>34</v>
      </c>
      <c r="BN12" s="17">
        <v>1509859.92</v>
      </c>
      <c r="BO12" s="18">
        <v>25</v>
      </c>
      <c r="BP12" s="17">
        <v>754860.21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7">
        <f t="shared" ref="BW12:BW75" si="13">BX12+CF12+CH12+CN12</f>
        <v>2232152.7599999998</v>
      </c>
      <c r="BX12" s="17">
        <f t="shared" ref="BX12:BX75" si="14">BZ12+CB12+CD12</f>
        <v>211926.09</v>
      </c>
      <c r="BY12" s="18">
        <v>535</v>
      </c>
      <c r="BZ12" s="17">
        <v>98738.61</v>
      </c>
      <c r="CA12" s="18">
        <v>0</v>
      </c>
      <c r="CB12" s="17">
        <v>0</v>
      </c>
      <c r="CC12" s="18">
        <v>254</v>
      </c>
      <c r="CD12" s="17">
        <v>113187.48</v>
      </c>
      <c r="CE12" s="18">
        <v>22</v>
      </c>
      <c r="CF12" s="17">
        <v>1416072.26</v>
      </c>
      <c r="CG12" s="18">
        <v>21</v>
      </c>
      <c r="CH12" s="17">
        <v>604154.41</v>
      </c>
      <c r="CI12" s="18">
        <v>0</v>
      </c>
      <c r="CJ12" s="17">
        <v>0</v>
      </c>
      <c r="CK12" s="18">
        <v>0</v>
      </c>
      <c r="CL12" s="17">
        <v>0</v>
      </c>
      <c r="CM12" s="18">
        <v>0</v>
      </c>
      <c r="CN12" s="17">
        <v>0</v>
      </c>
      <c r="CO12" s="36"/>
    </row>
    <row r="13" spans="1:93" x14ac:dyDescent="0.25">
      <c r="A13" s="26">
        <f t="shared" si="8"/>
        <v>3</v>
      </c>
      <c r="B13" s="28" t="s">
        <v>4</v>
      </c>
      <c r="C13" s="17">
        <f t="shared" si="3"/>
        <v>181579799.12</v>
      </c>
      <c r="D13" s="17">
        <f t="shared" si="4"/>
        <v>12045720.869999999</v>
      </c>
      <c r="E13" s="18">
        <f t="shared" si="5"/>
        <v>13221</v>
      </c>
      <c r="F13" s="17">
        <f t="shared" si="5"/>
        <v>3119079.14</v>
      </c>
      <c r="G13" s="18">
        <f t="shared" si="5"/>
        <v>0</v>
      </c>
      <c r="H13" s="17">
        <f t="shared" si="5"/>
        <v>0</v>
      </c>
      <c r="I13" s="18">
        <f t="shared" si="5"/>
        <v>1</v>
      </c>
      <c r="J13" s="17">
        <f t="shared" si="5"/>
        <v>8926641.7300000004</v>
      </c>
      <c r="K13" s="18">
        <f t="shared" si="5"/>
        <v>137</v>
      </c>
      <c r="L13" s="17">
        <f t="shared" si="5"/>
        <v>9564938.4499999993</v>
      </c>
      <c r="M13" s="18">
        <f t="shared" si="5"/>
        <v>3101</v>
      </c>
      <c r="N13" s="17">
        <f t="shared" si="5"/>
        <v>159969139.80000001</v>
      </c>
      <c r="O13" s="18">
        <f t="shared" si="5"/>
        <v>0</v>
      </c>
      <c r="P13" s="17">
        <f t="shared" si="5"/>
        <v>0</v>
      </c>
      <c r="Q13" s="18">
        <f t="shared" si="5"/>
        <v>366</v>
      </c>
      <c r="R13" s="17">
        <f t="shared" si="5"/>
        <v>58057282.200000003</v>
      </c>
      <c r="S13" s="18">
        <f t="shared" si="5"/>
        <v>0</v>
      </c>
      <c r="T13" s="17">
        <f t="shared" si="5"/>
        <v>0</v>
      </c>
      <c r="U13" s="17">
        <f t="shared" si="6"/>
        <v>45616062.759999998</v>
      </c>
      <c r="V13" s="17">
        <f t="shared" si="7"/>
        <v>3328510.11</v>
      </c>
      <c r="W13" s="18">
        <v>2434</v>
      </c>
      <c r="X13" s="17">
        <v>757347.36</v>
      </c>
      <c r="Y13" s="18">
        <v>0</v>
      </c>
      <c r="Z13" s="17">
        <v>0</v>
      </c>
      <c r="AA13" s="18">
        <v>0</v>
      </c>
      <c r="AB13" s="17">
        <v>2571162.75</v>
      </c>
      <c r="AC13" s="18">
        <v>38</v>
      </c>
      <c r="AD13" s="17">
        <v>2516034.65</v>
      </c>
      <c r="AE13" s="18">
        <v>779</v>
      </c>
      <c r="AF13" s="17">
        <v>39771518</v>
      </c>
      <c r="AG13" s="18">
        <v>0</v>
      </c>
      <c r="AH13" s="17">
        <v>0</v>
      </c>
      <c r="AI13" s="18">
        <v>107</v>
      </c>
      <c r="AJ13" s="17">
        <v>17907550.609999999</v>
      </c>
      <c r="AK13" s="18">
        <v>0</v>
      </c>
      <c r="AL13" s="17">
        <v>0</v>
      </c>
      <c r="AM13" s="17">
        <f t="shared" si="9"/>
        <v>56483504.700000003</v>
      </c>
      <c r="AN13" s="17">
        <f t="shared" si="10"/>
        <v>6023453.5899999999</v>
      </c>
      <c r="AO13" s="18">
        <v>4135</v>
      </c>
      <c r="AP13" s="17">
        <v>1282884.75</v>
      </c>
      <c r="AQ13" s="18">
        <v>0</v>
      </c>
      <c r="AR13" s="17">
        <v>0</v>
      </c>
      <c r="AS13" s="18">
        <v>0</v>
      </c>
      <c r="AT13" s="17">
        <v>4740568.84</v>
      </c>
      <c r="AU13" s="18">
        <v>14</v>
      </c>
      <c r="AV13" s="17">
        <v>1014442.99</v>
      </c>
      <c r="AW13" s="18">
        <v>937</v>
      </c>
      <c r="AX13" s="17">
        <v>49445608.119999997</v>
      </c>
      <c r="AY13" s="18">
        <v>0</v>
      </c>
      <c r="AZ13" s="17">
        <v>0</v>
      </c>
      <c r="BA13" s="18">
        <v>85</v>
      </c>
      <c r="BB13" s="17">
        <v>13654453.23</v>
      </c>
      <c r="BC13" s="18">
        <v>0</v>
      </c>
      <c r="BD13" s="17">
        <v>0</v>
      </c>
      <c r="BE13" s="17">
        <f t="shared" si="11"/>
        <v>47057092.68</v>
      </c>
      <c r="BF13" s="17">
        <f t="shared" si="12"/>
        <v>1922429.81</v>
      </c>
      <c r="BG13" s="18">
        <v>3150</v>
      </c>
      <c r="BH13" s="17">
        <v>589934.31000000006</v>
      </c>
      <c r="BI13" s="18">
        <v>0</v>
      </c>
      <c r="BJ13" s="17">
        <v>0</v>
      </c>
      <c r="BK13" s="18">
        <v>1</v>
      </c>
      <c r="BL13" s="17">
        <v>1332495.5</v>
      </c>
      <c r="BM13" s="18">
        <v>42</v>
      </c>
      <c r="BN13" s="17">
        <v>3302807.38</v>
      </c>
      <c r="BO13" s="18">
        <v>839</v>
      </c>
      <c r="BP13" s="17">
        <v>41831855.490000002</v>
      </c>
      <c r="BQ13" s="18">
        <v>0</v>
      </c>
      <c r="BR13" s="17">
        <v>0</v>
      </c>
      <c r="BS13" s="18">
        <v>106</v>
      </c>
      <c r="BT13" s="17">
        <v>15321954.310000001</v>
      </c>
      <c r="BU13" s="18">
        <v>0</v>
      </c>
      <c r="BV13" s="17">
        <v>0</v>
      </c>
      <c r="BW13" s="17">
        <f t="shared" si="13"/>
        <v>32423138.98</v>
      </c>
      <c r="BX13" s="17">
        <f t="shared" si="14"/>
        <v>771327.36</v>
      </c>
      <c r="BY13" s="18">
        <v>3502</v>
      </c>
      <c r="BZ13" s="17">
        <v>488912.72</v>
      </c>
      <c r="CA13" s="18">
        <v>0</v>
      </c>
      <c r="CB13" s="17">
        <v>0</v>
      </c>
      <c r="CC13" s="18">
        <v>0</v>
      </c>
      <c r="CD13" s="17">
        <v>282414.64</v>
      </c>
      <c r="CE13" s="18">
        <v>43</v>
      </c>
      <c r="CF13" s="17">
        <v>2731653.43</v>
      </c>
      <c r="CG13" s="18">
        <v>546</v>
      </c>
      <c r="CH13" s="17">
        <v>28920158.190000001</v>
      </c>
      <c r="CI13" s="18">
        <v>0</v>
      </c>
      <c r="CJ13" s="17">
        <v>0</v>
      </c>
      <c r="CK13" s="18">
        <v>68</v>
      </c>
      <c r="CL13" s="17">
        <v>11173324.050000001</v>
      </c>
      <c r="CM13" s="18">
        <v>0</v>
      </c>
      <c r="CN13" s="17">
        <v>0</v>
      </c>
      <c r="CO13" s="36"/>
    </row>
    <row r="14" spans="1:93" ht="30" x14ac:dyDescent="0.25">
      <c r="A14" s="26">
        <f t="shared" si="8"/>
        <v>4</v>
      </c>
      <c r="B14" s="28" t="s">
        <v>5</v>
      </c>
      <c r="C14" s="17">
        <f t="shared" si="3"/>
        <v>115315511.54000001</v>
      </c>
      <c r="D14" s="17">
        <f t="shared" si="4"/>
        <v>5474558.3200000003</v>
      </c>
      <c r="E14" s="18">
        <f t="shared" si="5"/>
        <v>5612</v>
      </c>
      <c r="F14" s="17">
        <f t="shared" si="5"/>
        <v>1528854.95</v>
      </c>
      <c r="G14" s="18">
        <f t="shared" si="5"/>
        <v>0</v>
      </c>
      <c r="H14" s="17">
        <f t="shared" si="5"/>
        <v>0</v>
      </c>
      <c r="I14" s="18">
        <f t="shared" si="5"/>
        <v>573</v>
      </c>
      <c r="J14" s="17">
        <f t="shared" si="5"/>
        <v>3945703.37</v>
      </c>
      <c r="K14" s="18">
        <f t="shared" si="5"/>
        <v>460</v>
      </c>
      <c r="L14" s="17">
        <f t="shared" si="5"/>
        <v>24215816.149999999</v>
      </c>
      <c r="M14" s="18">
        <f t="shared" si="5"/>
        <v>1032</v>
      </c>
      <c r="N14" s="17">
        <f t="shared" si="5"/>
        <v>85625137.069999993</v>
      </c>
      <c r="O14" s="18">
        <f t="shared" si="5"/>
        <v>0</v>
      </c>
      <c r="P14" s="17">
        <f t="shared" si="5"/>
        <v>0</v>
      </c>
      <c r="Q14" s="18">
        <f t="shared" si="5"/>
        <v>73</v>
      </c>
      <c r="R14" s="17">
        <f t="shared" si="5"/>
        <v>8965759.5</v>
      </c>
      <c r="S14" s="18">
        <f t="shared" si="5"/>
        <v>0</v>
      </c>
      <c r="T14" s="17">
        <f t="shared" si="5"/>
        <v>0</v>
      </c>
      <c r="U14" s="17">
        <f t="shared" si="6"/>
        <v>25722318.109999999</v>
      </c>
      <c r="V14" s="17">
        <f t="shared" si="7"/>
        <v>2035829.64</v>
      </c>
      <c r="W14" s="18">
        <v>1246</v>
      </c>
      <c r="X14" s="17">
        <v>339391.13</v>
      </c>
      <c r="Y14" s="18">
        <v>0</v>
      </c>
      <c r="Z14" s="17">
        <v>0</v>
      </c>
      <c r="AA14" s="18">
        <v>128</v>
      </c>
      <c r="AB14" s="17">
        <v>1696438.51</v>
      </c>
      <c r="AC14" s="18">
        <v>129</v>
      </c>
      <c r="AD14" s="17">
        <v>4229842.75</v>
      </c>
      <c r="AE14" s="18">
        <v>275</v>
      </c>
      <c r="AF14" s="17">
        <v>19456645.719999999</v>
      </c>
      <c r="AG14" s="18">
        <v>0</v>
      </c>
      <c r="AH14" s="17">
        <v>0</v>
      </c>
      <c r="AI14" s="18">
        <v>18</v>
      </c>
      <c r="AJ14" s="17">
        <v>2175914.86</v>
      </c>
      <c r="AK14" s="18">
        <v>0</v>
      </c>
      <c r="AL14" s="17">
        <v>0</v>
      </c>
      <c r="AM14" s="17">
        <f t="shared" si="9"/>
        <v>29997885.960000001</v>
      </c>
      <c r="AN14" s="17">
        <f t="shared" si="10"/>
        <v>628589</v>
      </c>
      <c r="AO14" s="18">
        <v>1562</v>
      </c>
      <c r="AP14" s="17">
        <v>425598.14</v>
      </c>
      <c r="AQ14" s="18">
        <v>0</v>
      </c>
      <c r="AR14" s="17">
        <v>0</v>
      </c>
      <c r="AS14" s="18">
        <v>162</v>
      </c>
      <c r="AT14" s="17">
        <v>202990.86</v>
      </c>
      <c r="AU14" s="18">
        <v>154</v>
      </c>
      <c r="AV14" s="17">
        <v>5355813.76</v>
      </c>
      <c r="AW14" s="18">
        <v>240</v>
      </c>
      <c r="AX14" s="17">
        <v>24013483.199999999</v>
      </c>
      <c r="AY14" s="18">
        <v>0</v>
      </c>
      <c r="AZ14" s="17">
        <v>0</v>
      </c>
      <c r="BA14" s="18">
        <v>17</v>
      </c>
      <c r="BB14" s="17">
        <v>2104292.64</v>
      </c>
      <c r="BC14" s="18">
        <v>0</v>
      </c>
      <c r="BD14" s="17">
        <v>0</v>
      </c>
      <c r="BE14" s="17">
        <f t="shared" si="11"/>
        <v>21538164.079999998</v>
      </c>
      <c r="BF14" s="17">
        <f t="shared" si="12"/>
        <v>388428.64</v>
      </c>
      <c r="BG14" s="18">
        <v>92</v>
      </c>
      <c r="BH14" s="17">
        <v>25062.639999999999</v>
      </c>
      <c r="BI14" s="18">
        <v>0</v>
      </c>
      <c r="BJ14" s="17">
        <v>0</v>
      </c>
      <c r="BK14" s="18">
        <v>9</v>
      </c>
      <c r="BL14" s="17">
        <v>363366</v>
      </c>
      <c r="BM14" s="18">
        <v>2</v>
      </c>
      <c r="BN14" s="17">
        <v>900870.64</v>
      </c>
      <c r="BO14" s="18">
        <v>240</v>
      </c>
      <c r="BP14" s="17">
        <v>20248864.800000001</v>
      </c>
      <c r="BQ14" s="18">
        <v>0</v>
      </c>
      <c r="BR14" s="17">
        <v>0</v>
      </c>
      <c r="BS14" s="18">
        <v>19</v>
      </c>
      <c r="BT14" s="17">
        <v>2342776</v>
      </c>
      <c r="BU14" s="18">
        <v>0</v>
      </c>
      <c r="BV14" s="17">
        <v>0</v>
      </c>
      <c r="BW14" s="17">
        <f t="shared" si="13"/>
        <v>38057143.390000001</v>
      </c>
      <c r="BX14" s="17">
        <f t="shared" si="14"/>
        <v>2421711.04</v>
      </c>
      <c r="BY14" s="18">
        <v>2712</v>
      </c>
      <c r="BZ14" s="17">
        <v>738803.04</v>
      </c>
      <c r="CA14" s="18">
        <v>0</v>
      </c>
      <c r="CB14" s="17">
        <v>0</v>
      </c>
      <c r="CC14" s="18">
        <v>274</v>
      </c>
      <c r="CD14" s="17">
        <v>1682908</v>
      </c>
      <c r="CE14" s="18">
        <v>175</v>
      </c>
      <c r="CF14" s="17">
        <v>13729289</v>
      </c>
      <c r="CG14" s="18">
        <v>277</v>
      </c>
      <c r="CH14" s="17">
        <v>21906143.350000001</v>
      </c>
      <c r="CI14" s="18">
        <v>0</v>
      </c>
      <c r="CJ14" s="17">
        <v>0</v>
      </c>
      <c r="CK14" s="18">
        <v>19</v>
      </c>
      <c r="CL14" s="17">
        <v>2342776</v>
      </c>
      <c r="CM14" s="18">
        <v>0</v>
      </c>
      <c r="CN14" s="17">
        <v>0</v>
      </c>
      <c r="CO14" s="36"/>
    </row>
    <row r="15" spans="1:93" ht="30" x14ac:dyDescent="0.25">
      <c r="A15" s="26">
        <f t="shared" si="8"/>
        <v>5</v>
      </c>
      <c r="B15" s="28" t="s">
        <v>6</v>
      </c>
      <c r="C15" s="17">
        <f t="shared" si="3"/>
        <v>3001718.47</v>
      </c>
      <c r="D15" s="17">
        <f t="shared" si="4"/>
        <v>3001718.47</v>
      </c>
      <c r="E15" s="18">
        <f t="shared" si="5"/>
        <v>723</v>
      </c>
      <c r="F15" s="17">
        <f t="shared" si="5"/>
        <v>220769.91</v>
      </c>
      <c r="G15" s="18">
        <f t="shared" si="5"/>
        <v>1141</v>
      </c>
      <c r="H15" s="17">
        <f t="shared" si="5"/>
        <v>646173.75</v>
      </c>
      <c r="I15" s="18">
        <f t="shared" si="5"/>
        <v>2223</v>
      </c>
      <c r="J15" s="17">
        <f t="shared" si="5"/>
        <v>2134774.81</v>
      </c>
      <c r="K15" s="18">
        <f t="shared" si="5"/>
        <v>0</v>
      </c>
      <c r="L15" s="17">
        <f t="shared" si="5"/>
        <v>0</v>
      </c>
      <c r="M15" s="18">
        <f t="shared" si="5"/>
        <v>0</v>
      </c>
      <c r="N15" s="17">
        <f t="shared" si="5"/>
        <v>0</v>
      </c>
      <c r="O15" s="18">
        <f t="shared" si="5"/>
        <v>0</v>
      </c>
      <c r="P15" s="17">
        <f t="shared" si="5"/>
        <v>0</v>
      </c>
      <c r="Q15" s="18">
        <f t="shared" si="5"/>
        <v>0</v>
      </c>
      <c r="R15" s="17">
        <f t="shared" si="5"/>
        <v>0</v>
      </c>
      <c r="S15" s="18">
        <f t="shared" si="5"/>
        <v>0</v>
      </c>
      <c r="T15" s="17">
        <f t="shared" si="5"/>
        <v>0</v>
      </c>
      <c r="U15" s="17">
        <f t="shared" si="6"/>
        <v>755598.37</v>
      </c>
      <c r="V15" s="17">
        <f t="shared" si="7"/>
        <v>755598.37</v>
      </c>
      <c r="W15" s="18">
        <v>183</v>
      </c>
      <c r="X15" s="17">
        <v>55936.52</v>
      </c>
      <c r="Y15" s="18">
        <v>288</v>
      </c>
      <c r="Z15" s="17">
        <v>163206.63</v>
      </c>
      <c r="AA15" s="18">
        <v>559</v>
      </c>
      <c r="AB15" s="17">
        <v>536455.22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0</v>
      </c>
      <c r="AJ15" s="17">
        <v>0</v>
      </c>
      <c r="AK15" s="18">
        <v>0</v>
      </c>
      <c r="AL15" s="17">
        <v>0</v>
      </c>
      <c r="AM15" s="17">
        <f t="shared" si="9"/>
        <v>775357.64</v>
      </c>
      <c r="AN15" s="17">
        <f t="shared" si="10"/>
        <v>775357.64</v>
      </c>
      <c r="AO15" s="18">
        <v>190</v>
      </c>
      <c r="AP15" s="17">
        <v>57996.94</v>
      </c>
      <c r="AQ15" s="18">
        <v>300</v>
      </c>
      <c r="AR15" s="17">
        <v>169859.4</v>
      </c>
      <c r="AS15" s="18">
        <v>570</v>
      </c>
      <c r="AT15" s="17">
        <v>547501.30000000005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7">
        <f t="shared" si="11"/>
        <v>751375.92</v>
      </c>
      <c r="BF15" s="17">
        <f t="shared" si="12"/>
        <v>751375.92</v>
      </c>
      <c r="BG15" s="18">
        <v>180</v>
      </c>
      <c r="BH15" s="17">
        <v>54944.46</v>
      </c>
      <c r="BI15" s="18">
        <v>280</v>
      </c>
      <c r="BJ15" s="17">
        <v>158535.44</v>
      </c>
      <c r="BK15" s="18">
        <v>560</v>
      </c>
      <c r="BL15" s="17">
        <v>537896.02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7">
        <f t="shared" si="13"/>
        <v>719386.54</v>
      </c>
      <c r="BX15" s="17">
        <f t="shared" si="14"/>
        <v>719386.54</v>
      </c>
      <c r="BY15" s="18">
        <v>170</v>
      </c>
      <c r="BZ15" s="17">
        <v>51891.99</v>
      </c>
      <c r="CA15" s="18">
        <v>273</v>
      </c>
      <c r="CB15" s="17">
        <v>154572.28</v>
      </c>
      <c r="CC15" s="18">
        <v>534</v>
      </c>
      <c r="CD15" s="17">
        <v>512922.27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8">
        <v>0</v>
      </c>
      <c r="CN15" s="17">
        <v>0</v>
      </c>
      <c r="CO15" s="36"/>
    </row>
    <row r="16" spans="1:93" x14ac:dyDescent="0.25">
      <c r="A16" s="26">
        <f t="shared" si="8"/>
        <v>6</v>
      </c>
      <c r="B16" s="28" t="s">
        <v>7</v>
      </c>
      <c r="C16" s="17">
        <f t="shared" si="3"/>
        <v>2267917.87</v>
      </c>
      <c r="D16" s="17">
        <f t="shared" si="4"/>
        <v>0</v>
      </c>
      <c r="E16" s="18">
        <f t="shared" si="5"/>
        <v>0</v>
      </c>
      <c r="F16" s="17">
        <f t="shared" si="5"/>
        <v>0</v>
      </c>
      <c r="G16" s="18">
        <f t="shared" si="5"/>
        <v>0</v>
      </c>
      <c r="H16" s="17">
        <f t="shared" si="5"/>
        <v>0</v>
      </c>
      <c r="I16" s="18">
        <f t="shared" si="5"/>
        <v>0</v>
      </c>
      <c r="J16" s="17">
        <f t="shared" si="5"/>
        <v>0</v>
      </c>
      <c r="K16" s="18">
        <f t="shared" si="5"/>
        <v>0</v>
      </c>
      <c r="L16" s="17">
        <f t="shared" si="5"/>
        <v>0</v>
      </c>
      <c r="M16" s="18">
        <f t="shared" si="5"/>
        <v>122</v>
      </c>
      <c r="N16" s="17">
        <f t="shared" si="5"/>
        <v>2267917.87</v>
      </c>
      <c r="O16" s="18">
        <f t="shared" si="5"/>
        <v>0</v>
      </c>
      <c r="P16" s="17">
        <f t="shared" si="5"/>
        <v>0</v>
      </c>
      <c r="Q16" s="18">
        <f t="shared" si="5"/>
        <v>0</v>
      </c>
      <c r="R16" s="17">
        <f t="shared" si="5"/>
        <v>0</v>
      </c>
      <c r="S16" s="18">
        <f t="shared" si="5"/>
        <v>0</v>
      </c>
      <c r="T16" s="17">
        <f t="shared" si="5"/>
        <v>0</v>
      </c>
      <c r="U16" s="17">
        <f t="shared" si="6"/>
        <v>557924.91</v>
      </c>
      <c r="V16" s="17">
        <f t="shared" si="7"/>
        <v>0</v>
      </c>
      <c r="W16" s="18">
        <v>0</v>
      </c>
      <c r="X16" s="17">
        <v>0</v>
      </c>
      <c r="Y16" s="18">
        <v>0</v>
      </c>
      <c r="Z16" s="17">
        <v>0</v>
      </c>
      <c r="AA16" s="18">
        <v>0</v>
      </c>
      <c r="AB16" s="17">
        <v>0</v>
      </c>
      <c r="AC16" s="18">
        <v>0</v>
      </c>
      <c r="AD16" s="17">
        <v>0</v>
      </c>
      <c r="AE16" s="18">
        <v>33</v>
      </c>
      <c r="AF16" s="17">
        <v>557924.91</v>
      </c>
      <c r="AG16" s="18">
        <v>0</v>
      </c>
      <c r="AH16" s="17">
        <v>0</v>
      </c>
      <c r="AI16" s="18">
        <v>0</v>
      </c>
      <c r="AJ16" s="17">
        <v>0</v>
      </c>
      <c r="AK16" s="18">
        <v>0</v>
      </c>
      <c r="AL16" s="17">
        <v>0</v>
      </c>
      <c r="AM16" s="17">
        <f t="shared" si="9"/>
        <v>640113.06000000006</v>
      </c>
      <c r="AN16" s="17">
        <f t="shared" si="10"/>
        <v>0</v>
      </c>
      <c r="AO16" s="18">
        <v>0</v>
      </c>
      <c r="AP16" s="17">
        <v>0</v>
      </c>
      <c r="AQ16" s="18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31</v>
      </c>
      <c r="AX16" s="17">
        <v>640113.06000000006</v>
      </c>
      <c r="AY16" s="18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7">
        <f t="shared" si="11"/>
        <v>784656.7</v>
      </c>
      <c r="BF16" s="17">
        <f t="shared" si="12"/>
        <v>0</v>
      </c>
      <c r="BG16" s="18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17">
        <v>0</v>
      </c>
      <c r="BO16" s="18">
        <v>38</v>
      </c>
      <c r="BP16" s="17">
        <v>784656.7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7">
        <f t="shared" si="13"/>
        <v>285223.2</v>
      </c>
      <c r="BX16" s="17">
        <f t="shared" si="14"/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17">
        <v>0</v>
      </c>
      <c r="CE16" s="18">
        <v>0</v>
      </c>
      <c r="CF16" s="17">
        <v>0</v>
      </c>
      <c r="CG16" s="18">
        <v>20</v>
      </c>
      <c r="CH16" s="17">
        <v>285223.2</v>
      </c>
      <c r="CI16" s="18">
        <v>0</v>
      </c>
      <c r="CJ16" s="17">
        <v>0</v>
      </c>
      <c r="CK16" s="18">
        <v>0</v>
      </c>
      <c r="CL16" s="17">
        <v>0</v>
      </c>
      <c r="CM16" s="18">
        <v>0</v>
      </c>
      <c r="CN16" s="17">
        <v>0</v>
      </c>
      <c r="CO16" s="36"/>
    </row>
    <row r="17" spans="1:93" ht="30" x14ac:dyDescent="0.25">
      <c r="A17" s="26">
        <f t="shared" si="8"/>
        <v>7</v>
      </c>
      <c r="B17" s="28" t="s">
        <v>8</v>
      </c>
      <c r="C17" s="17">
        <f t="shared" si="3"/>
        <v>683502.22</v>
      </c>
      <c r="D17" s="17">
        <f t="shared" si="4"/>
        <v>108577.18</v>
      </c>
      <c r="E17" s="18">
        <f t="shared" si="5"/>
        <v>141</v>
      </c>
      <c r="F17" s="17">
        <f t="shared" si="5"/>
        <v>108577.18</v>
      </c>
      <c r="G17" s="18">
        <f t="shared" si="5"/>
        <v>0</v>
      </c>
      <c r="H17" s="17">
        <f t="shared" si="5"/>
        <v>0</v>
      </c>
      <c r="I17" s="18">
        <f t="shared" si="5"/>
        <v>0</v>
      </c>
      <c r="J17" s="17">
        <f t="shared" si="5"/>
        <v>0</v>
      </c>
      <c r="K17" s="18">
        <f t="shared" si="5"/>
        <v>58</v>
      </c>
      <c r="L17" s="17">
        <f t="shared" si="5"/>
        <v>574925.04</v>
      </c>
      <c r="M17" s="18">
        <f t="shared" si="5"/>
        <v>0</v>
      </c>
      <c r="N17" s="17">
        <f t="shared" si="5"/>
        <v>0</v>
      </c>
      <c r="O17" s="18">
        <f t="shared" si="5"/>
        <v>0</v>
      </c>
      <c r="P17" s="17">
        <f t="shared" si="5"/>
        <v>0</v>
      </c>
      <c r="Q17" s="18">
        <f t="shared" si="5"/>
        <v>0</v>
      </c>
      <c r="R17" s="17">
        <f t="shared" si="5"/>
        <v>0</v>
      </c>
      <c r="S17" s="18">
        <f t="shared" si="5"/>
        <v>0</v>
      </c>
      <c r="T17" s="17">
        <f t="shared" si="5"/>
        <v>0</v>
      </c>
      <c r="U17" s="17">
        <f t="shared" si="6"/>
        <v>167980.54</v>
      </c>
      <c r="V17" s="17">
        <f t="shared" si="7"/>
        <v>28650.58</v>
      </c>
      <c r="W17" s="18">
        <v>37</v>
      </c>
      <c r="X17" s="17">
        <v>28650.58</v>
      </c>
      <c r="Y17" s="18">
        <v>0</v>
      </c>
      <c r="Z17" s="17">
        <v>0</v>
      </c>
      <c r="AA17" s="18">
        <v>0</v>
      </c>
      <c r="AB17" s="17">
        <v>0</v>
      </c>
      <c r="AC17" s="18">
        <v>14</v>
      </c>
      <c r="AD17" s="17">
        <v>139329.96</v>
      </c>
      <c r="AE17" s="18">
        <v>0</v>
      </c>
      <c r="AF17" s="17">
        <v>0</v>
      </c>
      <c r="AG17" s="18">
        <v>0</v>
      </c>
      <c r="AH17" s="17">
        <v>0</v>
      </c>
      <c r="AI17" s="18">
        <v>0</v>
      </c>
      <c r="AJ17" s="17">
        <v>0</v>
      </c>
      <c r="AK17" s="18">
        <v>0</v>
      </c>
      <c r="AL17" s="17">
        <v>0</v>
      </c>
      <c r="AM17" s="17">
        <f t="shared" si="9"/>
        <v>195447.01</v>
      </c>
      <c r="AN17" s="17">
        <f t="shared" si="10"/>
        <v>25205.95</v>
      </c>
      <c r="AO17" s="18">
        <v>35</v>
      </c>
      <c r="AP17" s="17">
        <v>25205.95</v>
      </c>
      <c r="AQ17" s="18">
        <v>0</v>
      </c>
      <c r="AR17" s="17">
        <v>0</v>
      </c>
      <c r="AS17" s="18">
        <v>0</v>
      </c>
      <c r="AT17" s="17">
        <v>0</v>
      </c>
      <c r="AU17" s="18">
        <v>17</v>
      </c>
      <c r="AV17" s="17">
        <v>170241.06</v>
      </c>
      <c r="AW17" s="18">
        <v>0</v>
      </c>
      <c r="AX17" s="17">
        <v>0</v>
      </c>
      <c r="AY17" s="18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7">
        <f t="shared" si="11"/>
        <v>290649.75</v>
      </c>
      <c r="BF17" s="17">
        <f t="shared" si="12"/>
        <v>25295.73</v>
      </c>
      <c r="BG17" s="18">
        <v>31</v>
      </c>
      <c r="BH17" s="17">
        <v>25295.73</v>
      </c>
      <c r="BI17" s="18">
        <v>0</v>
      </c>
      <c r="BJ17" s="17">
        <v>0</v>
      </c>
      <c r="BK17" s="18">
        <v>0</v>
      </c>
      <c r="BL17" s="17">
        <v>0</v>
      </c>
      <c r="BM17" s="18">
        <v>27</v>
      </c>
      <c r="BN17" s="17">
        <v>265354.02</v>
      </c>
      <c r="BO17" s="18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7">
        <f t="shared" si="13"/>
        <v>29424.92</v>
      </c>
      <c r="BX17" s="17">
        <f t="shared" si="14"/>
        <v>29424.92</v>
      </c>
      <c r="BY17" s="18">
        <v>38</v>
      </c>
      <c r="BZ17" s="17">
        <v>29424.92</v>
      </c>
      <c r="CA17" s="18">
        <v>0</v>
      </c>
      <c r="CB17" s="17">
        <v>0</v>
      </c>
      <c r="CC17" s="18">
        <v>0</v>
      </c>
      <c r="CD17" s="17">
        <v>0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8">
        <v>0</v>
      </c>
      <c r="CN17" s="17">
        <v>0</v>
      </c>
      <c r="CO17" s="36"/>
    </row>
    <row r="18" spans="1:93" ht="30" x14ac:dyDescent="0.25">
      <c r="A18" s="26">
        <f t="shared" si="8"/>
        <v>8</v>
      </c>
      <c r="B18" s="28" t="s">
        <v>9</v>
      </c>
      <c r="C18" s="17">
        <f t="shared" si="3"/>
        <v>11102842.130000001</v>
      </c>
      <c r="D18" s="17">
        <f t="shared" si="4"/>
        <v>111130.78</v>
      </c>
      <c r="E18" s="18">
        <f t="shared" si="5"/>
        <v>447</v>
      </c>
      <c r="F18" s="17">
        <f t="shared" si="5"/>
        <v>111130.78</v>
      </c>
      <c r="G18" s="18">
        <f t="shared" si="5"/>
        <v>0</v>
      </c>
      <c r="H18" s="17">
        <f t="shared" si="5"/>
        <v>0</v>
      </c>
      <c r="I18" s="18">
        <f t="shared" si="5"/>
        <v>0</v>
      </c>
      <c r="J18" s="17">
        <f t="shared" si="5"/>
        <v>0</v>
      </c>
      <c r="K18" s="18">
        <f t="shared" si="5"/>
        <v>0</v>
      </c>
      <c r="L18" s="17">
        <f t="shared" si="5"/>
        <v>0</v>
      </c>
      <c r="M18" s="18">
        <f t="shared" si="5"/>
        <v>252</v>
      </c>
      <c r="N18" s="17">
        <f t="shared" si="5"/>
        <v>10991711.35</v>
      </c>
      <c r="O18" s="18">
        <f t="shared" si="5"/>
        <v>134</v>
      </c>
      <c r="P18" s="17">
        <f t="shared" si="5"/>
        <v>5674718.7400000002</v>
      </c>
      <c r="Q18" s="18">
        <f t="shared" si="5"/>
        <v>14</v>
      </c>
      <c r="R18" s="17">
        <f t="shared" si="5"/>
        <v>2007201</v>
      </c>
      <c r="S18" s="18">
        <f t="shared" si="5"/>
        <v>0</v>
      </c>
      <c r="T18" s="17">
        <f t="shared" si="5"/>
        <v>0</v>
      </c>
      <c r="U18" s="17">
        <f t="shared" si="6"/>
        <v>2499009.6</v>
      </c>
      <c r="V18" s="17">
        <f t="shared" si="7"/>
        <v>19299.91</v>
      </c>
      <c r="W18" s="18">
        <v>80</v>
      </c>
      <c r="X18" s="17">
        <v>19299.91</v>
      </c>
      <c r="Y18" s="18">
        <v>0</v>
      </c>
      <c r="Z18" s="17">
        <v>0</v>
      </c>
      <c r="AA18" s="18">
        <v>0</v>
      </c>
      <c r="AB18" s="17">
        <v>0</v>
      </c>
      <c r="AC18" s="18">
        <v>0</v>
      </c>
      <c r="AD18" s="17">
        <v>0</v>
      </c>
      <c r="AE18" s="18">
        <v>67</v>
      </c>
      <c r="AF18" s="17">
        <v>2479709.69</v>
      </c>
      <c r="AG18" s="18">
        <v>30</v>
      </c>
      <c r="AH18" s="17">
        <v>1353917.6</v>
      </c>
      <c r="AI18" s="18">
        <v>6</v>
      </c>
      <c r="AJ18" s="17">
        <v>830756.3</v>
      </c>
      <c r="AK18" s="18">
        <v>0</v>
      </c>
      <c r="AL18" s="17">
        <v>0</v>
      </c>
      <c r="AM18" s="17">
        <f t="shared" si="9"/>
        <v>4632851.12</v>
      </c>
      <c r="AN18" s="17">
        <f t="shared" si="10"/>
        <v>8806.4599999999991</v>
      </c>
      <c r="AO18" s="18">
        <v>37</v>
      </c>
      <c r="AP18" s="17">
        <v>8806.4599999999991</v>
      </c>
      <c r="AQ18" s="18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95</v>
      </c>
      <c r="AX18" s="17">
        <v>4624044.66</v>
      </c>
      <c r="AY18" s="18">
        <v>37</v>
      </c>
      <c r="AZ18" s="17">
        <v>2058496.37</v>
      </c>
      <c r="BA18" s="18">
        <v>5</v>
      </c>
      <c r="BB18" s="17">
        <v>773589.7</v>
      </c>
      <c r="BC18" s="18">
        <v>0</v>
      </c>
      <c r="BD18" s="17">
        <v>0</v>
      </c>
      <c r="BE18" s="17">
        <f t="shared" si="11"/>
        <v>2805691.62</v>
      </c>
      <c r="BF18" s="17">
        <f t="shared" si="12"/>
        <v>45091.62</v>
      </c>
      <c r="BG18" s="18">
        <v>180</v>
      </c>
      <c r="BH18" s="17">
        <v>45091.62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17">
        <v>0</v>
      </c>
      <c r="BO18" s="18">
        <v>57</v>
      </c>
      <c r="BP18" s="17">
        <v>2760600</v>
      </c>
      <c r="BQ18" s="18">
        <v>43</v>
      </c>
      <c r="BR18" s="17">
        <v>1499021</v>
      </c>
      <c r="BS18" s="18">
        <v>3</v>
      </c>
      <c r="BT18" s="17">
        <v>402855</v>
      </c>
      <c r="BU18" s="18">
        <v>0</v>
      </c>
      <c r="BV18" s="17">
        <v>0</v>
      </c>
      <c r="BW18" s="17">
        <f t="shared" si="13"/>
        <v>1165289.79</v>
      </c>
      <c r="BX18" s="17">
        <f t="shared" si="14"/>
        <v>37932.79</v>
      </c>
      <c r="BY18" s="18">
        <v>150</v>
      </c>
      <c r="BZ18" s="17">
        <v>37932.79</v>
      </c>
      <c r="CA18" s="18">
        <v>0</v>
      </c>
      <c r="CB18" s="17">
        <v>0</v>
      </c>
      <c r="CC18" s="18">
        <v>0</v>
      </c>
      <c r="CD18" s="17">
        <v>0</v>
      </c>
      <c r="CE18" s="18">
        <v>0</v>
      </c>
      <c r="CF18" s="17">
        <v>0</v>
      </c>
      <c r="CG18" s="18">
        <v>33</v>
      </c>
      <c r="CH18" s="17">
        <v>1127357</v>
      </c>
      <c r="CI18" s="18">
        <v>24</v>
      </c>
      <c r="CJ18" s="17">
        <v>763283.77</v>
      </c>
      <c r="CK18" s="18">
        <v>0</v>
      </c>
      <c r="CL18" s="17">
        <v>0</v>
      </c>
      <c r="CM18" s="18">
        <v>0</v>
      </c>
      <c r="CN18" s="17">
        <v>0</v>
      </c>
      <c r="CO18" s="36"/>
    </row>
    <row r="19" spans="1:93" x14ac:dyDescent="0.25">
      <c r="A19" s="26">
        <f t="shared" si="8"/>
        <v>9</v>
      </c>
      <c r="B19" s="28" t="s">
        <v>10</v>
      </c>
      <c r="C19" s="17">
        <f t="shared" si="3"/>
        <v>19458530.050000001</v>
      </c>
      <c r="D19" s="17">
        <f t="shared" si="4"/>
        <v>22900.34</v>
      </c>
      <c r="E19" s="18">
        <f t="shared" si="5"/>
        <v>71</v>
      </c>
      <c r="F19" s="17">
        <f t="shared" si="5"/>
        <v>22900.34</v>
      </c>
      <c r="G19" s="18">
        <f t="shared" si="5"/>
        <v>0</v>
      </c>
      <c r="H19" s="17">
        <f t="shared" si="5"/>
        <v>0</v>
      </c>
      <c r="I19" s="18">
        <f t="shared" si="5"/>
        <v>0</v>
      </c>
      <c r="J19" s="17">
        <f t="shared" si="5"/>
        <v>0</v>
      </c>
      <c r="K19" s="18">
        <f t="shared" si="5"/>
        <v>0</v>
      </c>
      <c r="L19" s="17">
        <f t="shared" si="5"/>
        <v>0</v>
      </c>
      <c r="M19" s="18">
        <f t="shared" si="5"/>
        <v>508</v>
      </c>
      <c r="N19" s="17">
        <f t="shared" si="5"/>
        <v>19435629.710000001</v>
      </c>
      <c r="O19" s="18">
        <f t="shared" si="5"/>
        <v>0</v>
      </c>
      <c r="P19" s="17">
        <f t="shared" si="5"/>
        <v>0</v>
      </c>
      <c r="Q19" s="18">
        <f t="shared" si="5"/>
        <v>0</v>
      </c>
      <c r="R19" s="17">
        <f t="shared" si="5"/>
        <v>0</v>
      </c>
      <c r="S19" s="18">
        <f t="shared" si="5"/>
        <v>0</v>
      </c>
      <c r="T19" s="17">
        <f t="shared" si="5"/>
        <v>0</v>
      </c>
      <c r="U19" s="17">
        <f t="shared" si="6"/>
        <v>5282820.74</v>
      </c>
      <c r="V19" s="17">
        <f t="shared" si="7"/>
        <v>8708.58</v>
      </c>
      <c r="W19" s="18">
        <v>27</v>
      </c>
      <c r="X19" s="17">
        <v>8708.58</v>
      </c>
      <c r="Y19" s="18">
        <v>0</v>
      </c>
      <c r="Z19" s="17"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125</v>
      </c>
      <c r="AF19" s="17">
        <v>5274112.16</v>
      </c>
      <c r="AG19" s="18">
        <v>0</v>
      </c>
      <c r="AH19" s="17">
        <v>0</v>
      </c>
      <c r="AI19" s="18">
        <v>0</v>
      </c>
      <c r="AJ19" s="17">
        <v>0</v>
      </c>
      <c r="AK19" s="18">
        <v>0</v>
      </c>
      <c r="AL19" s="17">
        <v>0</v>
      </c>
      <c r="AM19" s="17">
        <f t="shared" si="9"/>
        <v>5265627.66</v>
      </c>
      <c r="AN19" s="17">
        <f t="shared" si="10"/>
        <v>8063.5</v>
      </c>
      <c r="AO19" s="18">
        <v>25</v>
      </c>
      <c r="AP19" s="17">
        <v>8063.5</v>
      </c>
      <c r="AQ19" s="18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137</v>
      </c>
      <c r="AX19" s="17">
        <v>5257564.1600000001</v>
      </c>
      <c r="AY19" s="18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7">
        <f t="shared" si="11"/>
        <v>5852703.6799999997</v>
      </c>
      <c r="BF19" s="17">
        <f t="shared" si="12"/>
        <v>6128.26</v>
      </c>
      <c r="BG19" s="18">
        <v>19</v>
      </c>
      <c r="BH19" s="17">
        <v>6128.26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17">
        <v>0</v>
      </c>
      <c r="BO19" s="18">
        <v>172</v>
      </c>
      <c r="BP19" s="17">
        <v>5846575.4199999999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7">
        <f t="shared" si="13"/>
        <v>3057377.97</v>
      </c>
      <c r="BX19" s="17">
        <f t="shared" si="14"/>
        <v>0</v>
      </c>
      <c r="BY19" s="18">
        <v>0</v>
      </c>
      <c r="BZ19" s="17">
        <v>0</v>
      </c>
      <c r="CA19" s="18">
        <v>0</v>
      </c>
      <c r="CB19" s="17">
        <v>0</v>
      </c>
      <c r="CC19" s="18">
        <v>0</v>
      </c>
      <c r="CD19" s="17">
        <v>0</v>
      </c>
      <c r="CE19" s="18">
        <v>0</v>
      </c>
      <c r="CF19" s="17">
        <v>0</v>
      </c>
      <c r="CG19" s="18">
        <v>74</v>
      </c>
      <c r="CH19" s="17">
        <v>3057377.97</v>
      </c>
      <c r="CI19" s="18">
        <v>0</v>
      </c>
      <c r="CJ19" s="17">
        <v>0</v>
      </c>
      <c r="CK19" s="18">
        <v>0</v>
      </c>
      <c r="CL19" s="17">
        <v>0</v>
      </c>
      <c r="CM19" s="18">
        <v>0</v>
      </c>
      <c r="CN19" s="17">
        <v>0</v>
      </c>
      <c r="CO19" s="36"/>
    </row>
    <row r="20" spans="1:93" x14ac:dyDescent="0.25">
      <c r="A20" s="26"/>
      <c r="B20" s="50" t="s">
        <v>11</v>
      </c>
      <c r="C20" s="17">
        <f t="shared" si="3"/>
        <v>0</v>
      </c>
      <c r="D20" s="17">
        <f t="shared" si="4"/>
        <v>0</v>
      </c>
      <c r="E20" s="18">
        <f t="shared" si="5"/>
        <v>0</v>
      </c>
      <c r="F20" s="17">
        <f t="shared" si="5"/>
        <v>0</v>
      </c>
      <c r="G20" s="18">
        <f t="shared" si="5"/>
        <v>0</v>
      </c>
      <c r="H20" s="17">
        <f t="shared" si="5"/>
        <v>0</v>
      </c>
      <c r="I20" s="18">
        <f t="shared" si="5"/>
        <v>0</v>
      </c>
      <c r="J20" s="17">
        <f t="shared" si="5"/>
        <v>0</v>
      </c>
      <c r="K20" s="18">
        <f t="shared" si="5"/>
        <v>0</v>
      </c>
      <c r="L20" s="17">
        <f t="shared" si="5"/>
        <v>0</v>
      </c>
      <c r="M20" s="18">
        <f t="shared" si="5"/>
        <v>0</v>
      </c>
      <c r="N20" s="17">
        <f t="shared" si="5"/>
        <v>0</v>
      </c>
      <c r="O20" s="18">
        <f t="shared" si="5"/>
        <v>0</v>
      </c>
      <c r="P20" s="17">
        <f t="shared" si="5"/>
        <v>0</v>
      </c>
      <c r="Q20" s="18">
        <f t="shared" si="5"/>
        <v>0</v>
      </c>
      <c r="R20" s="17">
        <f t="shared" si="5"/>
        <v>0</v>
      </c>
      <c r="S20" s="18">
        <f t="shared" si="5"/>
        <v>0</v>
      </c>
      <c r="T20" s="17">
        <f t="shared" si="5"/>
        <v>0</v>
      </c>
      <c r="U20" s="17">
        <f t="shared" si="6"/>
        <v>0</v>
      </c>
      <c r="V20" s="17">
        <f t="shared" si="7"/>
        <v>0</v>
      </c>
      <c r="W20" s="18">
        <v>0</v>
      </c>
      <c r="X20" s="17">
        <v>0</v>
      </c>
      <c r="Y20" s="18">
        <v>0</v>
      </c>
      <c r="Z20" s="17"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17">
        <v>0</v>
      </c>
      <c r="AK20" s="18">
        <v>0</v>
      </c>
      <c r="AL20" s="17">
        <v>0</v>
      </c>
      <c r="AM20" s="17">
        <f t="shared" si="9"/>
        <v>0</v>
      </c>
      <c r="AN20" s="17">
        <f t="shared" si="10"/>
        <v>0</v>
      </c>
      <c r="AO20" s="18">
        <v>0</v>
      </c>
      <c r="AP20" s="17">
        <v>0</v>
      </c>
      <c r="AQ20" s="18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7">
        <f t="shared" si="11"/>
        <v>0</v>
      </c>
      <c r="BF20" s="17">
        <f t="shared" si="12"/>
        <v>0</v>
      </c>
      <c r="BG20" s="18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7">
        <f t="shared" si="13"/>
        <v>0</v>
      </c>
      <c r="BX20" s="17">
        <f t="shared" si="14"/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8">
        <v>0</v>
      </c>
      <c r="CN20" s="17">
        <v>0</v>
      </c>
      <c r="CO20" s="36"/>
    </row>
    <row r="21" spans="1:93" ht="30" x14ac:dyDescent="0.25">
      <c r="A21" s="26">
        <f>1+A19</f>
        <v>10</v>
      </c>
      <c r="B21" s="28" t="s">
        <v>12</v>
      </c>
      <c r="C21" s="17">
        <f t="shared" si="3"/>
        <v>48340333.399999999</v>
      </c>
      <c r="D21" s="17">
        <f t="shared" si="4"/>
        <v>18584860.75</v>
      </c>
      <c r="E21" s="18">
        <f t="shared" si="5"/>
        <v>6206</v>
      </c>
      <c r="F21" s="17">
        <f t="shared" si="5"/>
        <v>3246616.81</v>
      </c>
      <c r="G21" s="18">
        <f t="shared" si="5"/>
        <v>3316</v>
      </c>
      <c r="H21" s="17">
        <f t="shared" si="5"/>
        <v>1536742.43</v>
      </c>
      <c r="I21" s="18">
        <f t="shared" si="5"/>
        <v>12720</v>
      </c>
      <c r="J21" s="17">
        <f t="shared" si="5"/>
        <v>13801501.51</v>
      </c>
      <c r="K21" s="18">
        <f t="shared" si="5"/>
        <v>348</v>
      </c>
      <c r="L21" s="17">
        <f t="shared" si="5"/>
        <v>4912417.6900000004</v>
      </c>
      <c r="M21" s="18">
        <f t="shared" si="5"/>
        <v>977</v>
      </c>
      <c r="N21" s="17">
        <f t="shared" si="5"/>
        <v>24843054.960000001</v>
      </c>
      <c r="O21" s="18">
        <f t="shared" si="5"/>
        <v>0</v>
      </c>
      <c r="P21" s="17">
        <f t="shared" si="5"/>
        <v>0</v>
      </c>
      <c r="Q21" s="18">
        <f t="shared" si="5"/>
        <v>4</v>
      </c>
      <c r="R21" s="17">
        <f t="shared" si="5"/>
        <v>618772</v>
      </c>
      <c r="S21" s="18">
        <f t="shared" si="5"/>
        <v>0</v>
      </c>
      <c r="T21" s="17">
        <f t="shared" si="5"/>
        <v>0</v>
      </c>
      <c r="U21" s="17">
        <f t="shared" si="6"/>
        <v>11168039.09</v>
      </c>
      <c r="V21" s="17">
        <f t="shared" si="7"/>
        <v>4669252.0199999996</v>
      </c>
      <c r="W21" s="18">
        <v>1672</v>
      </c>
      <c r="X21" s="17">
        <v>815090.69</v>
      </c>
      <c r="Y21" s="18">
        <v>961</v>
      </c>
      <c r="Z21" s="17">
        <v>450471.23</v>
      </c>
      <c r="AA21" s="18">
        <v>3082</v>
      </c>
      <c r="AB21" s="17">
        <v>3403690.1</v>
      </c>
      <c r="AC21" s="18">
        <v>67</v>
      </c>
      <c r="AD21" s="17">
        <v>959248.8</v>
      </c>
      <c r="AE21" s="18">
        <v>220</v>
      </c>
      <c r="AF21" s="17">
        <v>5539538.2699999996</v>
      </c>
      <c r="AG21" s="18">
        <v>0</v>
      </c>
      <c r="AH21" s="17">
        <v>0</v>
      </c>
      <c r="AI21" s="18">
        <v>0</v>
      </c>
      <c r="AJ21" s="17">
        <v>0</v>
      </c>
      <c r="AK21" s="18">
        <v>0</v>
      </c>
      <c r="AL21" s="17">
        <v>0</v>
      </c>
      <c r="AM21" s="17">
        <f t="shared" si="9"/>
        <v>14054745.1</v>
      </c>
      <c r="AN21" s="17">
        <f t="shared" si="10"/>
        <v>4467437.92</v>
      </c>
      <c r="AO21" s="18">
        <v>1548</v>
      </c>
      <c r="AP21" s="17">
        <v>746103.59</v>
      </c>
      <c r="AQ21" s="18">
        <v>735</v>
      </c>
      <c r="AR21" s="17">
        <v>340701.28</v>
      </c>
      <c r="AS21" s="18">
        <v>3158</v>
      </c>
      <c r="AT21" s="17">
        <v>3380633.05</v>
      </c>
      <c r="AU21" s="18">
        <v>109</v>
      </c>
      <c r="AV21" s="17">
        <v>1548734.24</v>
      </c>
      <c r="AW21" s="18">
        <v>289</v>
      </c>
      <c r="AX21" s="17">
        <v>8038572.9400000004</v>
      </c>
      <c r="AY21" s="18">
        <v>0</v>
      </c>
      <c r="AZ21" s="17">
        <v>0</v>
      </c>
      <c r="BA21" s="18">
        <v>2</v>
      </c>
      <c r="BB21" s="17">
        <v>309386</v>
      </c>
      <c r="BC21" s="18">
        <v>0</v>
      </c>
      <c r="BD21" s="17">
        <v>0</v>
      </c>
      <c r="BE21" s="17">
        <f t="shared" si="11"/>
        <v>10671051.039999999</v>
      </c>
      <c r="BF21" s="17">
        <f t="shared" si="12"/>
        <v>4867939.34</v>
      </c>
      <c r="BG21" s="18">
        <v>1478</v>
      </c>
      <c r="BH21" s="17">
        <v>929274.01</v>
      </c>
      <c r="BI21" s="18">
        <v>814</v>
      </c>
      <c r="BJ21" s="17">
        <v>376679.05</v>
      </c>
      <c r="BK21" s="18">
        <v>3098</v>
      </c>
      <c r="BL21" s="17">
        <v>3561986.28</v>
      </c>
      <c r="BM21" s="18">
        <v>78</v>
      </c>
      <c r="BN21" s="17">
        <v>1029219.04</v>
      </c>
      <c r="BO21" s="18">
        <v>224</v>
      </c>
      <c r="BP21" s="17">
        <v>4773892.66</v>
      </c>
      <c r="BQ21" s="18">
        <v>0</v>
      </c>
      <c r="BR21" s="17">
        <v>0</v>
      </c>
      <c r="BS21" s="18">
        <v>1</v>
      </c>
      <c r="BT21" s="17">
        <v>182087</v>
      </c>
      <c r="BU21" s="18">
        <v>0</v>
      </c>
      <c r="BV21" s="17">
        <v>0</v>
      </c>
      <c r="BW21" s="17">
        <f t="shared" si="13"/>
        <v>12446498.17</v>
      </c>
      <c r="BX21" s="17">
        <f t="shared" si="14"/>
        <v>4580231.47</v>
      </c>
      <c r="BY21" s="18">
        <v>1508</v>
      </c>
      <c r="BZ21" s="17">
        <v>756148.52</v>
      </c>
      <c r="CA21" s="18">
        <v>806</v>
      </c>
      <c r="CB21" s="17">
        <v>368890.87</v>
      </c>
      <c r="CC21" s="18">
        <v>3382</v>
      </c>
      <c r="CD21" s="17">
        <v>3455192.08</v>
      </c>
      <c r="CE21" s="18">
        <v>94</v>
      </c>
      <c r="CF21" s="17">
        <v>1375215.61</v>
      </c>
      <c r="CG21" s="18">
        <v>244</v>
      </c>
      <c r="CH21" s="17">
        <v>6491051.0899999999</v>
      </c>
      <c r="CI21" s="18">
        <v>0</v>
      </c>
      <c r="CJ21" s="17">
        <v>0</v>
      </c>
      <c r="CK21" s="18">
        <v>1</v>
      </c>
      <c r="CL21" s="17">
        <v>127299</v>
      </c>
      <c r="CM21" s="18">
        <v>0</v>
      </c>
      <c r="CN21" s="17">
        <v>0</v>
      </c>
      <c r="CO21" s="36"/>
    </row>
    <row r="22" spans="1:93" ht="30" x14ac:dyDescent="0.25">
      <c r="A22" s="26">
        <f t="shared" ref="A22:A48" si="15">1+A21</f>
        <v>11</v>
      </c>
      <c r="B22" s="28" t="s">
        <v>13</v>
      </c>
      <c r="C22" s="17">
        <f t="shared" si="3"/>
        <v>46823646.390000001</v>
      </c>
      <c r="D22" s="17">
        <f t="shared" si="4"/>
        <v>986180.42</v>
      </c>
      <c r="E22" s="18">
        <f t="shared" si="5"/>
        <v>63</v>
      </c>
      <c r="F22" s="17">
        <f t="shared" si="5"/>
        <v>17665.8</v>
      </c>
      <c r="G22" s="18">
        <f t="shared" si="5"/>
        <v>1596</v>
      </c>
      <c r="H22" s="17">
        <f t="shared" si="5"/>
        <v>816130.56000000006</v>
      </c>
      <c r="I22" s="18">
        <f t="shared" si="5"/>
        <v>182</v>
      </c>
      <c r="J22" s="17">
        <f t="shared" si="5"/>
        <v>152384.06</v>
      </c>
      <c r="K22" s="18">
        <f t="shared" si="5"/>
        <v>0</v>
      </c>
      <c r="L22" s="17">
        <f t="shared" si="5"/>
        <v>0</v>
      </c>
      <c r="M22" s="18">
        <f t="shared" si="5"/>
        <v>1316</v>
      </c>
      <c r="N22" s="17">
        <f t="shared" si="5"/>
        <v>45837465.969999999</v>
      </c>
      <c r="O22" s="18">
        <f t="shared" si="5"/>
        <v>0</v>
      </c>
      <c r="P22" s="17">
        <f t="shared" si="5"/>
        <v>0</v>
      </c>
      <c r="Q22" s="18">
        <f t="shared" si="5"/>
        <v>5</v>
      </c>
      <c r="R22" s="17">
        <f t="shared" si="5"/>
        <v>853505.74</v>
      </c>
      <c r="S22" s="18">
        <f t="shared" si="5"/>
        <v>0</v>
      </c>
      <c r="T22" s="17">
        <f t="shared" si="5"/>
        <v>0</v>
      </c>
      <c r="U22" s="17">
        <f t="shared" si="6"/>
        <v>11375662.57</v>
      </c>
      <c r="V22" s="17">
        <f t="shared" si="7"/>
        <v>258453.42</v>
      </c>
      <c r="W22" s="18">
        <v>15</v>
      </c>
      <c r="X22" s="17">
        <v>4043.33</v>
      </c>
      <c r="Y22" s="18">
        <v>402</v>
      </c>
      <c r="Z22" s="17">
        <v>205027.01</v>
      </c>
      <c r="AA22" s="18">
        <v>57</v>
      </c>
      <c r="AB22" s="17">
        <v>49383.08</v>
      </c>
      <c r="AC22" s="18">
        <v>0</v>
      </c>
      <c r="AD22" s="17">
        <v>0</v>
      </c>
      <c r="AE22" s="18">
        <v>360</v>
      </c>
      <c r="AF22" s="17">
        <v>11117209.15</v>
      </c>
      <c r="AG22" s="18">
        <v>0</v>
      </c>
      <c r="AH22" s="17">
        <v>0</v>
      </c>
      <c r="AI22" s="18">
        <v>5</v>
      </c>
      <c r="AJ22" s="17">
        <v>853505.74</v>
      </c>
      <c r="AK22" s="18">
        <v>0</v>
      </c>
      <c r="AL22" s="17">
        <v>0</v>
      </c>
      <c r="AM22" s="17">
        <f t="shared" si="9"/>
        <v>12695014.15</v>
      </c>
      <c r="AN22" s="17">
        <f t="shared" si="10"/>
        <v>152066.74</v>
      </c>
      <c r="AO22" s="18">
        <v>25</v>
      </c>
      <c r="AP22" s="17">
        <v>7220.19</v>
      </c>
      <c r="AQ22" s="18">
        <v>244</v>
      </c>
      <c r="AR22" s="17">
        <v>125272.75</v>
      </c>
      <c r="AS22" s="18">
        <v>23</v>
      </c>
      <c r="AT22" s="17">
        <v>19573.8</v>
      </c>
      <c r="AU22" s="18">
        <v>0</v>
      </c>
      <c r="AV22" s="17">
        <v>0</v>
      </c>
      <c r="AW22" s="18">
        <v>325</v>
      </c>
      <c r="AX22" s="17">
        <v>12542947.41</v>
      </c>
      <c r="AY22" s="18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7">
        <f t="shared" si="11"/>
        <v>10878450.960000001</v>
      </c>
      <c r="BF22" s="17">
        <f t="shared" si="12"/>
        <v>160508.04</v>
      </c>
      <c r="BG22" s="18">
        <v>15</v>
      </c>
      <c r="BH22" s="17">
        <v>4175.3999999999996</v>
      </c>
      <c r="BI22" s="18">
        <v>266</v>
      </c>
      <c r="BJ22" s="17">
        <v>136060.56</v>
      </c>
      <c r="BK22" s="18">
        <v>24</v>
      </c>
      <c r="BL22" s="17">
        <v>20272.080000000002</v>
      </c>
      <c r="BM22" s="18">
        <v>0</v>
      </c>
      <c r="BN22" s="17">
        <v>0</v>
      </c>
      <c r="BO22" s="18">
        <v>282</v>
      </c>
      <c r="BP22" s="17">
        <v>10717942.92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7">
        <f t="shared" si="13"/>
        <v>11874518.710000001</v>
      </c>
      <c r="BX22" s="17">
        <f t="shared" si="14"/>
        <v>415152.22</v>
      </c>
      <c r="BY22" s="18">
        <v>8</v>
      </c>
      <c r="BZ22" s="17">
        <v>2226.88</v>
      </c>
      <c r="CA22" s="18">
        <v>684</v>
      </c>
      <c r="CB22" s="17">
        <v>349770.23999999999</v>
      </c>
      <c r="CC22" s="18">
        <v>78</v>
      </c>
      <c r="CD22" s="17">
        <v>63155.1</v>
      </c>
      <c r="CE22" s="18">
        <v>0</v>
      </c>
      <c r="CF22" s="17">
        <v>0</v>
      </c>
      <c r="CG22" s="18">
        <v>349</v>
      </c>
      <c r="CH22" s="17">
        <v>11459366.49</v>
      </c>
      <c r="CI22" s="18">
        <v>0</v>
      </c>
      <c r="CJ22" s="17">
        <v>0</v>
      </c>
      <c r="CK22" s="18">
        <v>0</v>
      </c>
      <c r="CL22" s="17">
        <v>0</v>
      </c>
      <c r="CM22" s="18">
        <v>0</v>
      </c>
      <c r="CN22" s="17">
        <v>0</v>
      </c>
      <c r="CO22" s="36"/>
    </row>
    <row r="23" spans="1:93" x14ac:dyDescent="0.25">
      <c r="A23" s="26">
        <f t="shared" si="15"/>
        <v>12</v>
      </c>
      <c r="B23" s="28" t="s">
        <v>14</v>
      </c>
      <c r="C23" s="17">
        <f t="shared" si="3"/>
        <v>20866620.510000002</v>
      </c>
      <c r="D23" s="17">
        <f t="shared" si="4"/>
        <v>1513831.31</v>
      </c>
      <c r="E23" s="18">
        <f t="shared" si="5"/>
        <v>1102</v>
      </c>
      <c r="F23" s="17">
        <f t="shared" si="5"/>
        <v>216110.25</v>
      </c>
      <c r="G23" s="18">
        <f t="shared" si="5"/>
        <v>0</v>
      </c>
      <c r="H23" s="17">
        <f t="shared" si="5"/>
        <v>0</v>
      </c>
      <c r="I23" s="18">
        <f t="shared" si="5"/>
        <v>1662</v>
      </c>
      <c r="J23" s="17">
        <f t="shared" si="5"/>
        <v>1297721.06</v>
      </c>
      <c r="K23" s="18">
        <f t="shared" si="5"/>
        <v>65</v>
      </c>
      <c r="L23" s="17">
        <f t="shared" si="5"/>
        <v>718579.88</v>
      </c>
      <c r="M23" s="18">
        <f t="shared" si="5"/>
        <v>674</v>
      </c>
      <c r="N23" s="17">
        <f t="shared" si="5"/>
        <v>18634209.32</v>
      </c>
      <c r="O23" s="18">
        <f t="shared" si="5"/>
        <v>0</v>
      </c>
      <c r="P23" s="17">
        <f t="shared" si="5"/>
        <v>0</v>
      </c>
      <c r="Q23" s="18">
        <f t="shared" si="5"/>
        <v>0</v>
      </c>
      <c r="R23" s="17">
        <f t="shared" si="5"/>
        <v>0</v>
      </c>
      <c r="S23" s="18">
        <f t="shared" si="5"/>
        <v>0</v>
      </c>
      <c r="T23" s="17">
        <f t="shared" si="5"/>
        <v>0</v>
      </c>
      <c r="U23" s="17">
        <f t="shared" si="6"/>
        <v>6392450.2800000003</v>
      </c>
      <c r="V23" s="17">
        <f t="shared" si="7"/>
        <v>606888.94999999995</v>
      </c>
      <c r="W23" s="18">
        <v>276</v>
      </c>
      <c r="X23" s="17">
        <v>44302.78</v>
      </c>
      <c r="Y23" s="18">
        <v>0</v>
      </c>
      <c r="Z23" s="17">
        <v>0</v>
      </c>
      <c r="AA23" s="18">
        <v>653</v>
      </c>
      <c r="AB23" s="17">
        <v>562586.17000000004</v>
      </c>
      <c r="AC23" s="18">
        <v>17</v>
      </c>
      <c r="AD23" s="17">
        <v>204052.6</v>
      </c>
      <c r="AE23" s="18">
        <v>227</v>
      </c>
      <c r="AF23" s="17">
        <v>5581508.7300000004</v>
      </c>
      <c r="AG23" s="18">
        <v>0</v>
      </c>
      <c r="AH23" s="17">
        <v>0</v>
      </c>
      <c r="AI23" s="18">
        <v>0</v>
      </c>
      <c r="AJ23" s="17">
        <v>0</v>
      </c>
      <c r="AK23" s="18">
        <v>0</v>
      </c>
      <c r="AL23" s="17">
        <v>0</v>
      </c>
      <c r="AM23" s="17">
        <f t="shared" si="9"/>
        <v>3454322.6</v>
      </c>
      <c r="AN23" s="17">
        <f t="shared" si="10"/>
        <v>165520.76</v>
      </c>
      <c r="AO23" s="18">
        <v>262</v>
      </c>
      <c r="AP23" s="17">
        <v>58198.11</v>
      </c>
      <c r="AQ23" s="18">
        <v>0</v>
      </c>
      <c r="AR23" s="17">
        <v>0</v>
      </c>
      <c r="AS23" s="18">
        <v>189</v>
      </c>
      <c r="AT23" s="17">
        <v>107322.65</v>
      </c>
      <c r="AU23" s="18">
        <v>16</v>
      </c>
      <c r="AV23" s="17">
        <v>164634.07999999999</v>
      </c>
      <c r="AW23" s="18">
        <v>76</v>
      </c>
      <c r="AX23" s="17">
        <v>3124167.76</v>
      </c>
      <c r="AY23" s="18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7">
        <f t="shared" si="11"/>
        <v>4937586.91</v>
      </c>
      <c r="BF23" s="17">
        <f t="shared" si="12"/>
        <v>376547.81</v>
      </c>
      <c r="BG23" s="18">
        <v>282</v>
      </c>
      <c r="BH23" s="17">
        <v>56811.54</v>
      </c>
      <c r="BI23" s="18">
        <v>0</v>
      </c>
      <c r="BJ23" s="17">
        <v>0</v>
      </c>
      <c r="BK23" s="18">
        <v>410</v>
      </c>
      <c r="BL23" s="17">
        <v>319736.27</v>
      </c>
      <c r="BM23" s="18">
        <v>19</v>
      </c>
      <c r="BN23" s="17">
        <v>206629.84</v>
      </c>
      <c r="BO23" s="18">
        <v>160</v>
      </c>
      <c r="BP23" s="17">
        <v>4354409.26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7">
        <f t="shared" si="13"/>
        <v>6082260.7199999997</v>
      </c>
      <c r="BX23" s="17">
        <f t="shared" si="14"/>
        <v>364873.79</v>
      </c>
      <c r="BY23" s="18">
        <v>282</v>
      </c>
      <c r="BZ23" s="17">
        <v>56797.82</v>
      </c>
      <c r="CA23" s="18">
        <v>0</v>
      </c>
      <c r="CB23" s="17">
        <v>0</v>
      </c>
      <c r="CC23" s="18">
        <v>410</v>
      </c>
      <c r="CD23" s="17">
        <v>308075.96999999997</v>
      </c>
      <c r="CE23" s="18">
        <v>13</v>
      </c>
      <c r="CF23" s="17">
        <v>143263.35999999999</v>
      </c>
      <c r="CG23" s="18">
        <v>211</v>
      </c>
      <c r="CH23" s="17">
        <v>5574123.5700000003</v>
      </c>
      <c r="CI23" s="18">
        <v>0</v>
      </c>
      <c r="CJ23" s="17">
        <v>0</v>
      </c>
      <c r="CK23" s="18">
        <v>0</v>
      </c>
      <c r="CL23" s="17">
        <v>0</v>
      </c>
      <c r="CM23" s="18">
        <v>0</v>
      </c>
      <c r="CN23" s="17">
        <v>0</v>
      </c>
      <c r="CO23" s="36"/>
    </row>
    <row r="24" spans="1:93" x14ac:dyDescent="0.25">
      <c r="A24" s="26">
        <f t="shared" si="15"/>
        <v>13</v>
      </c>
      <c r="B24" s="28" t="s">
        <v>15</v>
      </c>
      <c r="C24" s="17">
        <f t="shared" si="3"/>
        <v>19639572.32</v>
      </c>
      <c r="D24" s="17">
        <f t="shared" si="4"/>
        <v>11408347.08</v>
      </c>
      <c r="E24" s="18">
        <f t="shared" si="5"/>
        <v>11020</v>
      </c>
      <c r="F24" s="17">
        <f t="shared" si="5"/>
        <v>3567834.54</v>
      </c>
      <c r="G24" s="18">
        <f t="shared" si="5"/>
        <v>1771</v>
      </c>
      <c r="H24" s="17">
        <f t="shared" si="5"/>
        <v>898989.87</v>
      </c>
      <c r="I24" s="18">
        <f t="shared" si="5"/>
        <v>7375</v>
      </c>
      <c r="J24" s="17">
        <f t="shared" si="5"/>
        <v>6941522.6699999999</v>
      </c>
      <c r="K24" s="18">
        <f t="shared" si="5"/>
        <v>138</v>
      </c>
      <c r="L24" s="17">
        <f t="shared" si="5"/>
        <v>1580150.68</v>
      </c>
      <c r="M24" s="18">
        <f t="shared" si="5"/>
        <v>370</v>
      </c>
      <c r="N24" s="17">
        <f t="shared" si="5"/>
        <v>6651074.5599999996</v>
      </c>
      <c r="O24" s="18">
        <f t="shared" si="5"/>
        <v>0</v>
      </c>
      <c r="P24" s="17">
        <f t="shared" si="5"/>
        <v>0</v>
      </c>
      <c r="Q24" s="18">
        <f t="shared" si="5"/>
        <v>0</v>
      </c>
      <c r="R24" s="17">
        <f t="shared" si="5"/>
        <v>0</v>
      </c>
      <c r="S24" s="18">
        <f t="shared" si="5"/>
        <v>0</v>
      </c>
      <c r="T24" s="17">
        <f t="shared" si="5"/>
        <v>0</v>
      </c>
      <c r="U24" s="17">
        <f t="shared" si="6"/>
        <v>4909522.7</v>
      </c>
      <c r="V24" s="17">
        <f t="shared" si="7"/>
        <v>2339987.0099999998</v>
      </c>
      <c r="W24" s="18">
        <v>2400</v>
      </c>
      <c r="X24" s="17">
        <v>797952.36</v>
      </c>
      <c r="Y24" s="18">
        <v>434</v>
      </c>
      <c r="Z24" s="17">
        <v>223131.35</v>
      </c>
      <c r="AA24" s="18">
        <v>1256</v>
      </c>
      <c r="AB24" s="17">
        <v>1318903.3</v>
      </c>
      <c r="AC24" s="18">
        <v>23</v>
      </c>
      <c r="AD24" s="17">
        <v>267625.12</v>
      </c>
      <c r="AE24" s="18">
        <v>105</v>
      </c>
      <c r="AF24" s="17">
        <v>2301910.5699999998</v>
      </c>
      <c r="AG24" s="18">
        <v>0</v>
      </c>
      <c r="AH24" s="17">
        <v>0</v>
      </c>
      <c r="AI24" s="18">
        <v>0</v>
      </c>
      <c r="AJ24" s="17">
        <v>0</v>
      </c>
      <c r="AK24" s="18">
        <v>0</v>
      </c>
      <c r="AL24" s="17">
        <v>0</v>
      </c>
      <c r="AM24" s="17">
        <f t="shared" si="9"/>
        <v>5350123.99</v>
      </c>
      <c r="AN24" s="17">
        <f t="shared" si="10"/>
        <v>2802474.24</v>
      </c>
      <c r="AO24" s="18">
        <v>2830</v>
      </c>
      <c r="AP24" s="17">
        <v>837204.67</v>
      </c>
      <c r="AQ24" s="18">
        <v>447</v>
      </c>
      <c r="AR24" s="17">
        <v>226386.24</v>
      </c>
      <c r="AS24" s="18">
        <v>1860</v>
      </c>
      <c r="AT24" s="17">
        <v>1738883.33</v>
      </c>
      <c r="AU24" s="18">
        <v>42</v>
      </c>
      <c r="AV24" s="17">
        <v>466860.58</v>
      </c>
      <c r="AW24" s="18">
        <v>126</v>
      </c>
      <c r="AX24" s="17">
        <v>2080789.17</v>
      </c>
      <c r="AY24" s="18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7">
        <f t="shared" si="11"/>
        <v>4683728.34</v>
      </c>
      <c r="BF24" s="17">
        <f t="shared" si="12"/>
        <v>3051638.59</v>
      </c>
      <c r="BG24" s="18">
        <v>2540</v>
      </c>
      <c r="BH24" s="17">
        <v>1035126.56</v>
      </c>
      <c r="BI24" s="18">
        <v>388</v>
      </c>
      <c r="BJ24" s="17">
        <v>198246.82</v>
      </c>
      <c r="BK24" s="18">
        <v>1617</v>
      </c>
      <c r="BL24" s="17">
        <v>1818265.21</v>
      </c>
      <c r="BM24" s="18">
        <v>28</v>
      </c>
      <c r="BN24" s="17">
        <v>323793.36</v>
      </c>
      <c r="BO24" s="18">
        <v>82</v>
      </c>
      <c r="BP24" s="17">
        <v>1308296.3899999999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7">
        <f t="shared" si="13"/>
        <v>4696197.29</v>
      </c>
      <c r="BX24" s="17">
        <f t="shared" si="14"/>
        <v>3214247.24</v>
      </c>
      <c r="BY24" s="18">
        <v>3250</v>
      </c>
      <c r="BZ24" s="17">
        <v>897550.95</v>
      </c>
      <c r="CA24" s="18">
        <v>502</v>
      </c>
      <c r="CB24" s="17">
        <v>251225.46</v>
      </c>
      <c r="CC24" s="18">
        <v>2642</v>
      </c>
      <c r="CD24" s="17">
        <v>2065470.83</v>
      </c>
      <c r="CE24" s="18">
        <v>45</v>
      </c>
      <c r="CF24" s="17">
        <v>521871.62</v>
      </c>
      <c r="CG24" s="18">
        <v>57</v>
      </c>
      <c r="CH24" s="17">
        <v>960078.43</v>
      </c>
      <c r="CI24" s="18">
        <v>0</v>
      </c>
      <c r="CJ24" s="17">
        <v>0</v>
      </c>
      <c r="CK24" s="18">
        <v>0</v>
      </c>
      <c r="CL24" s="17">
        <v>0</v>
      </c>
      <c r="CM24" s="18">
        <v>0</v>
      </c>
      <c r="CN24" s="17">
        <v>0</v>
      </c>
      <c r="CO24" s="36"/>
    </row>
    <row r="25" spans="1:93" x14ac:dyDescent="0.25">
      <c r="A25" s="26">
        <f t="shared" si="15"/>
        <v>14</v>
      </c>
      <c r="B25" s="28" t="s">
        <v>16</v>
      </c>
      <c r="C25" s="17">
        <f t="shared" si="3"/>
        <v>48707748.939999998</v>
      </c>
      <c r="D25" s="17">
        <f t="shared" si="4"/>
        <v>7092965.9299999997</v>
      </c>
      <c r="E25" s="18">
        <f t="shared" si="5"/>
        <v>11337</v>
      </c>
      <c r="F25" s="17">
        <f t="shared" si="5"/>
        <v>2680513.65</v>
      </c>
      <c r="G25" s="18">
        <f t="shared" si="5"/>
        <v>1796</v>
      </c>
      <c r="H25" s="17">
        <f t="shared" si="5"/>
        <v>910980.62</v>
      </c>
      <c r="I25" s="18">
        <f t="shared" si="5"/>
        <v>7664</v>
      </c>
      <c r="J25" s="17">
        <f t="shared" si="5"/>
        <v>3501471.66</v>
      </c>
      <c r="K25" s="18">
        <f t="shared" si="5"/>
        <v>148</v>
      </c>
      <c r="L25" s="17">
        <f t="shared" si="5"/>
        <v>1814181.16</v>
      </c>
      <c r="M25" s="18">
        <f t="shared" si="5"/>
        <v>610</v>
      </c>
      <c r="N25" s="17">
        <f t="shared" si="5"/>
        <v>39800601.850000001</v>
      </c>
      <c r="O25" s="18">
        <f t="shared" si="5"/>
        <v>0</v>
      </c>
      <c r="P25" s="17">
        <f t="shared" si="5"/>
        <v>0</v>
      </c>
      <c r="Q25" s="18">
        <f t="shared" si="5"/>
        <v>144</v>
      </c>
      <c r="R25" s="17">
        <f t="shared" si="5"/>
        <v>26872950</v>
      </c>
      <c r="S25" s="18">
        <f t="shared" si="5"/>
        <v>0</v>
      </c>
      <c r="T25" s="17">
        <f t="shared" si="5"/>
        <v>0</v>
      </c>
      <c r="U25" s="17">
        <f t="shared" si="6"/>
        <v>16667522.27</v>
      </c>
      <c r="V25" s="17">
        <f t="shared" si="7"/>
        <v>3115291.23</v>
      </c>
      <c r="W25" s="18">
        <v>3371</v>
      </c>
      <c r="X25" s="17">
        <v>1044908.87</v>
      </c>
      <c r="Y25" s="18">
        <v>446</v>
      </c>
      <c r="Z25" s="17">
        <v>226220.12</v>
      </c>
      <c r="AA25" s="18">
        <v>1912</v>
      </c>
      <c r="AB25" s="17">
        <v>1844162.24</v>
      </c>
      <c r="AC25" s="18">
        <v>42</v>
      </c>
      <c r="AD25" s="17">
        <v>475786.48</v>
      </c>
      <c r="AE25" s="18">
        <v>196</v>
      </c>
      <c r="AF25" s="17">
        <v>13076444.560000001</v>
      </c>
      <c r="AG25" s="18">
        <v>0</v>
      </c>
      <c r="AH25" s="17">
        <v>0</v>
      </c>
      <c r="AI25" s="18">
        <v>40</v>
      </c>
      <c r="AJ25" s="17">
        <v>7157920</v>
      </c>
      <c r="AK25" s="18">
        <v>0</v>
      </c>
      <c r="AL25" s="17">
        <v>0</v>
      </c>
      <c r="AM25" s="17">
        <f t="shared" si="9"/>
        <v>16421474.470000001</v>
      </c>
      <c r="AN25" s="17">
        <f t="shared" si="10"/>
        <v>1864040.88</v>
      </c>
      <c r="AO25" s="18">
        <v>3362</v>
      </c>
      <c r="AP25" s="17">
        <v>678115.4</v>
      </c>
      <c r="AQ25" s="18">
        <v>450</v>
      </c>
      <c r="AR25" s="17">
        <v>228253.5</v>
      </c>
      <c r="AS25" s="18">
        <v>1915</v>
      </c>
      <c r="AT25" s="17">
        <v>957671.98</v>
      </c>
      <c r="AU25" s="18">
        <v>33</v>
      </c>
      <c r="AV25" s="17">
        <v>398321.22</v>
      </c>
      <c r="AW25" s="18">
        <v>194</v>
      </c>
      <c r="AX25" s="17">
        <v>14159112.369999999</v>
      </c>
      <c r="AY25" s="18">
        <v>0</v>
      </c>
      <c r="AZ25" s="17">
        <v>0</v>
      </c>
      <c r="BA25" s="18">
        <v>45</v>
      </c>
      <c r="BB25" s="17">
        <v>8843220</v>
      </c>
      <c r="BC25" s="18">
        <v>0</v>
      </c>
      <c r="BD25" s="17">
        <v>0</v>
      </c>
      <c r="BE25" s="17">
        <f t="shared" si="11"/>
        <v>5150014.08</v>
      </c>
      <c r="BF25" s="17">
        <f t="shared" si="12"/>
        <v>1055361.2</v>
      </c>
      <c r="BG25" s="18">
        <v>1907</v>
      </c>
      <c r="BH25" s="17">
        <v>475608.94</v>
      </c>
      <c r="BI25" s="18">
        <v>450</v>
      </c>
      <c r="BJ25" s="17">
        <v>228253.5</v>
      </c>
      <c r="BK25" s="18">
        <v>1915</v>
      </c>
      <c r="BL25" s="17">
        <v>351498.76</v>
      </c>
      <c r="BM25" s="18">
        <v>40</v>
      </c>
      <c r="BN25" s="17">
        <v>538718.88</v>
      </c>
      <c r="BO25" s="18">
        <v>85</v>
      </c>
      <c r="BP25" s="17">
        <v>3555934</v>
      </c>
      <c r="BQ25" s="18">
        <v>0</v>
      </c>
      <c r="BR25" s="17">
        <v>0</v>
      </c>
      <c r="BS25" s="18">
        <v>20</v>
      </c>
      <c r="BT25" s="17">
        <v>3792120</v>
      </c>
      <c r="BU25" s="18">
        <v>0</v>
      </c>
      <c r="BV25" s="17">
        <v>0</v>
      </c>
      <c r="BW25" s="17">
        <f t="shared" si="13"/>
        <v>10468738.119999999</v>
      </c>
      <c r="BX25" s="17">
        <f t="shared" si="14"/>
        <v>1058272.6200000001</v>
      </c>
      <c r="BY25" s="18">
        <v>2697</v>
      </c>
      <c r="BZ25" s="17">
        <v>481880.44</v>
      </c>
      <c r="CA25" s="18">
        <v>450</v>
      </c>
      <c r="CB25" s="17">
        <v>228253.5</v>
      </c>
      <c r="CC25" s="18">
        <v>1922</v>
      </c>
      <c r="CD25" s="17">
        <v>348138.68</v>
      </c>
      <c r="CE25" s="18">
        <v>33</v>
      </c>
      <c r="CF25" s="17">
        <v>401354.58</v>
      </c>
      <c r="CG25" s="18">
        <v>135</v>
      </c>
      <c r="CH25" s="17">
        <v>9009110.9199999999</v>
      </c>
      <c r="CI25" s="18">
        <v>0</v>
      </c>
      <c r="CJ25" s="17">
        <v>0</v>
      </c>
      <c r="CK25" s="18">
        <v>39</v>
      </c>
      <c r="CL25" s="17">
        <v>7079690</v>
      </c>
      <c r="CM25" s="18">
        <v>0</v>
      </c>
      <c r="CN25" s="17">
        <v>0</v>
      </c>
      <c r="CO25" s="36"/>
    </row>
    <row r="26" spans="1:93" x14ac:dyDescent="0.25">
      <c r="A26" s="26">
        <f t="shared" si="15"/>
        <v>15</v>
      </c>
      <c r="B26" s="28" t="s">
        <v>17</v>
      </c>
      <c r="C26" s="17">
        <f t="shared" si="3"/>
        <v>13185715.42</v>
      </c>
      <c r="D26" s="17">
        <f t="shared" si="4"/>
        <v>6321607.8899999997</v>
      </c>
      <c r="E26" s="18">
        <f t="shared" si="5"/>
        <v>1577</v>
      </c>
      <c r="F26" s="17">
        <f t="shared" si="5"/>
        <v>1036329.99</v>
      </c>
      <c r="G26" s="18">
        <f t="shared" si="5"/>
        <v>750</v>
      </c>
      <c r="H26" s="17">
        <f t="shared" si="5"/>
        <v>358402.62</v>
      </c>
      <c r="I26" s="18">
        <f t="shared" si="5"/>
        <v>1829</v>
      </c>
      <c r="J26" s="17">
        <f t="shared" si="5"/>
        <v>4926875.28</v>
      </c>
      <c r="K26" s="18">
        <f t="shared" si="5"/>
        <v>140</v>
      </c>
      <c r="L26" s="17">
        <f t="shared" si="5"/>
        <v>3202492.67</v>
      </c>
      <c r="M26" s="18">
        <f t="shared" si="5"/>
        <v>178</v>
      </c>
      <c r="N26" s="17">
        <f t="shared" si="5"/>
        <v>3661614.86</v>
      </c>
      <c r="O26" s="18">
        <f t="shared" si="5"/>
        <v>0</v>
      </c>
      <c r="P26" s="17">
        <f t="shared" si="5"/>
        <v>0</v>
      </c>
      <c r="Q26" s="18">
        <f t="shared" si="5"/>
        <v>0</v>
      </c>
      <c r="R26" s="17">
        <f t="shared" si="5"/>
        <v>0</v>
      </c>
      <c r="S26" s="18">
        <f t="shared" si="5"/>
        <v>0</v>
      </c>
      <c r="T26" s="17">
        <f t="shared" ref="E26:T41" si="16">AL26+BD26+BV26+CN26</f>
        <v>0</v>
      </c>
      <c r="U26" s="17">
        <f t="shared" si="6"/>
        <v>3512868.08</v>
      </c>
      <c r="V26" s="17">
        <f t="shared" si="7"/>
        <v>2103582.46</v>
      </c>
      <c r="W26" s="18">
        <v>594</v>
      </c>
      <c r="X26" s="17">
        <v>246165.05</v>
      </c>
      <c r="Y26" s="18">
        <v>193</v>
      </c>
      <c r="Z26" s="17">
        <v>93560.55</v>
      </c>
      <c r="AA26" s="18">
        <v>569</v>
      </c>
      <c r="AB26" s="17">
        <v>1763856.86</v>
      </c>
      <c r="AC26" s="18">
        <v>45</v>
      </c>
      <c r="AD26" s="17">
        <v>504166.37</v>
      </c>
      <c r="AE26" s="18">
        <v>51</v>
      </c>
      <c r="AF26" s="17">
        <v>905119.25</v>
      </c>
      <c r="AG26" s="18">
        <v>0</v>
      </c>
      <c r="AH26" s="17">
        <v>0</v>
      </c>
      <c r="AI26" s="18">
        <v>0</v>
      </c>
      <c r="AJ26" s="17">
        <v>0</v>
      </c>
      <c r="AK26" s="18">
        <v>0</v>
      </c>
      <c r="AL26" s="17">
        <v>0</v>
      </c>
      <c r="AM26" s="17">
        <f t="shared" si="9"/>
        <v>1669069.8</v>
      </c>
      <c r="AN26" s="17">
        <f t="shared" si="10"/>
        <v>252575.92</v>
      </c>
      <c r="AO26" s="18">
        <v>193</v>
      </c>
      <c r="AP26" s="17">
        <v>104902.55</v>
      </c>
      <c r="AQ26" s="18">
        <v>112</v>
      </c>
      <c r="AR26" s="17">
        <v>54877.43</v>
      </c>
      <c r="AS26" s="18">
        <v>305</v>
      </c>
      <c r="AT26" s="17">
        <v>92795.94</v>
      </c>
      <c r="AU26" s="18">
        <v>20</v>
      </c>
      <c r="AV26" s="17">
        <v>225172.07</v>
      </c>
      <c r="AW26" s="18">
        <v>43</v>
      </c>
      <c r="AX26" s="17">
        <v>1191321.81</v>
      </c>
      <c r="AY26" s="18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7">
        <f t="shared" si="11"/>
        <v>2665060.9700000002</v>
      </c>
      <c r="BF26" s="17">
        <f t="shared" si="12"/>
        <v>1612404.82</v>
      </c>
      <c r="BG26" s="18">
        <v>352</v>
      </c>
      <c r="BH26" s="17">
        <v>357953.87</v>
      </c>
      <c r="BI26" s="18">
        <v>81</v>
      </c>
      <c r="BJ26" s="17">
        <v>40310.120000000003</v>
      </c>
      <c r="BK26" s="18">
        <v>351</v>
      </c>
      <c r="BL26" s="17">
        <v>1214140.83</v>
      </c>
      <c r="BM26" s="18">
        <v>24</v>
      </c>
      <c r="BN26" s="17">
        <v>344220.57</v>
      </c>
      <c r="BO26" s="18">
        <v>36</v>
      </c>
      <c r="BP26" s="17">
        <v>708435.58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7">
        <f t="shared" si="13"/>
        <v>5338716.57</v>
      </c>
      <c r="BX26" s="17">
        <f t="shared" si="14"/>
        <v>2353044.69</v>
      </c>
      <c r="BY26" s="18">
        <v>438</v>
      </c>
      <c r="BZ26" s="17">
        <v>327308.52</v>
      </c>
      <c r="CA26" s="18">
        <v>364</v>
      </c>
      <c r="CB26" s="17">
        <v>169654.52</v>
      </c>
      <c r="CC26" s="18">
        <v>604</v>
      </c>
      <c r="CD26" s="17">
        <v>1856081.65</v>
      </c>
      <c r="CE26" s="18">
        <v>51</v>
      </c>
      <c r="CF26" s="17">
        <v>2128933.66</v>
      </c>
      <c r="CG26" s="18">
        <v>48</v>
      </c>
      <c r="CH26" s="17">
        <v>856738.22</v>
      </c>
      <c r="CI26" s="18">
        <v>0</v>
      </c>
      <c r="CJ26" s="17">
        <v>0</v>
      </c>
      <c r="CK26" s="18">
        <v>0</v>
      </c>
      <c r="CL26" s="17">
        <v>0</v>
      </c>
      <c r="CM26" s="18">
        <v>0</v>
      </c>
      <c r="CN26" s="17">
        <v>0</v>
      </c>
      <c r="CO26" s="36"/>
    </row>
    <row r="27" spans="1:93" ht="14.25" customHeight="1" x14ac:dyDescent="0.25">
      <c r="A27" s="26">
        <f t="shared" si="15"/>
        <v>16</v>
      </c>
      <c r="B27" s="28" t="s">
        <v>18</v>
      </c>
      <c r="C27" s="17">
        <f t="shared" si="3"/>
        <v>1390851.59</v>
      </c>
      <c r="D27" s="17">
        <f t="shared" si="4"/>
        <v>1390851.59</v>
      </c>
      <c r="E27" s="18">
        <f t="shared" si="16"/>
        <v>578</v>
      </c>
      <c r="F27" s="17">
        <f t="shared" si="16"/>
        <v>176316.59</v>
      </c>
      <c r="G27" s="18">
        <f t="shared" si="16"/>
        <v>296</v>
      </c>
      <c r="H27" s="17">
        <f t="shared" si="16"/>
        <v>150489.35999999999</v>
      </c>
      <c r="I27" s="18">
        <f t="shared" si="16"/>
        <v>1108</v>
      </c>
      <c r="J27" s="17">
        <f t="shared" si="16"/>
        <v>1064045.6399999999</v>
      </c>
      <c r="K27" s="18">
        <f t="shared" si="16"/>
        <v>0</v>
      </c>
      <c r="L27" s="17">
        <f t="shared" si="16"/>
        <v>0</v>
      </c>
      <c r="M27" s="18">
        <f t="shared" si="16"/>
        <v>0</v>
      </c>
      <c r="N27" s="17">
        <f t="shared" si="16"/>
        <v>0</v>
      </c>
      <c r="O27" s="18">
        <f t="shared" si="16"/>
        <v>0</v>
      </c>
      <c r="P27" s="17">
        <f t="shared" si="16"/>
        <v>0</v>
      </c>
      <c r="Q27" s="18">
        <f t="shared" si="16"/>
        <v>0</v>
      </c>
      <c r="R27" s="17">
        <f t="shared" si="16"/>
        <v>0</v>
      </c>
      <c r="S27" s="18">
        <f t="shared" si="16"/>
        <v>0</v>
      </c>
      <c r="T27" s="17">
        <f t="shared" si="16"/>
        <v>0</v>
      </c>
      <c r="U27" s="17">
        <f t="shared" si="6"/>
        <v>352391.1</v>
      </c>
      <c r="V27" s="17">
        <f t="shared" si="7"/>
        <v>352391.1</v>
      </c>
      <c r="W27" s="18">
        <v>124</v>
      </c>
      <c r="X27" s="17">
        <v>37870.239999999998</v>
      </c>
      <c r="Y27" s="18">
        <v>82</v>
      </c>
      <c r="Z27" s="17">
        <v>32085.89</v>
      </c>
      <c r="AA27" s="18">
        <v>294</v>
      </c>
      <c r="AB27" s="17">
        <v>282434.96999999997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17">
        <v>0</v>
      </c>
      <c r="AI27" s="18">
        <v>0</v>
      </c>
      <c r="AJ27" s="17">
        <v>0</v>
      </c>
      <c r="AK27" s="18">
        <v>0</v>
      </c>
      <c r="AL27" s="17">
        <v>0</v>
      </c>
      <c r="AM27" s="17">
        <f t="shared" si="9"/>
        <v>227653.43</v>
      </c>
      <c r="AN27" s="17">
        <f t="shared" si="10"/>
        <v>227653.43</v>
      </c>
      <c r="AO27" s="18">
        <v>100</v>
      </c>
      <c r="AP27" s="17">
        <v>30504.6</v>
      </c>
      <c r="AQ27" s="18">
        <v>41</v>
      </c>
      <c r="AR27" s="17">
        <v>20844.810000000001</v>
      </c>
      <c r="AS27" s="18">
        <v>194</v>
      </c>
      <c r="AT27" s="17">
        <v>176304.02</v>
      </c>
      <c r="AU27" s="18">
        <v>0</v>
      </c>
      <c r="AV27" s="17">
        <v>0</v>
      </c>
      <c r="AW27" s="18">
        <v>0</v>
      </c>
      <c r="AX27" s="17">
        <v>0</v>
      </c>
      <c r="AY27" s="18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7">
        <f t="shared" si="11"/>
        <v>381144.12</v>
      </c>
      <c r="BF27" s="17">
        <f t="shared" si="12"/>
        <v>381144.12</v>
      </c>
      <c r="BG27" s="18">
        <v>214</v>
      </c>
      <c r="BH27" s="17">
        <v>65235.31</v>
      </c>
      <c r="BI27" s="18">
        <v>73</v>
      </c>
      <c r="BJ27" s="17">
        <v>46717.66</v>
      </c>
      <c r="BK27" s="18">
        <v>270</v>
      </c>
      <c r="BL27" s="17">
        <v>269191.15000000002</v>
      </c>
      <c r="BM27" s="18">
        <v>0</v>
      </c>
      <c r="BN27" s="17">
        <v>0</v>
      </c>
      <c r="BO27" s="18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7">
        <f t="shared" si="13"/>
        <v>429662.94</v>
      </c>
      <c r="BX27" s="17">
        <f t="shared" si="14"/>
        <v>429662.94</v>
      </c>
      <c r="BY27" s="18">
        <v>140</v>
      </c>
      <c r="BZ27" s="17">
        <v>42706.44</v>
      </c>
      <c r="CA27" s="18">
        <v>100</v>
      </c>
      <c r="CB27" s="17">
        <v>50841</v>
      </c>
      <c r="CC27" s="18">
        <v>350</v>
      </c>
      <c r="CD27" s="17">
        <v>336115.5</v>
      </c>
      <c r="CE27" s="18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8">
        <v>0</v>
      </c>
      <c r="CN27" s="17">
        <v>0</v>
      </c>
      <c r="CO27" s="36"/>
    </row>
    <row r="28" spans="1:93" ht="14.25" customHeight="1" x14ac:dyDescent="0.25">
      <c r="A28" s="26">
        <f t="shared" si="15"/>
        <v>17</v>
      </c>
      <c r="B28" s="28" t="s">
        <v>19</v>
      </c>
      <c r="C28" s="17">
        <f t="shared" si="3"/>
        <v>2081197.53</v>
      </c>
      <c r="D28" s="17">
        <f t="shared" si="4"/>
        <v>2081197.53</v>
      </c>
      <c r="E28" s="18">
        <f t="shared" si="16"/>
        <v>946</v>
      </c>
      <c r="F28" s="17">
        <f t="shared" si="16"/>
        <v>288630.71000000002</v>
      </c>
      <c r="G28" s="18">
        <f t="shared" si="16"/>
        <v>410</v>
      </c>
      <c r="H28" s="17">
        <f t="shared" si="16"/>
        <v>161986.5</v>
      </c>
      <c r="I28" s="18">
        <f t="shared" si="16"/>
        <v>1698</v>
      </c>
      <c r="J28" s="17">
        <f t="shared" si="16"/>
        <v>1630580.32</v>
      </c>
      <c r="K28" s="18">
        <f t="shared" si="16"/>
        <v>0</v>
      </c>
      <c r="L28" s="17">
        <f t="shared" si="16"/>
        <v>0</v>
      </c>
      <c r="M28" s="18">
        <f t="shared" si="16"/>
        <v>0</v>
      </c>
      <c r="N28" s="17">
        <f t="shared" si="16"/>
        <v>0</v>
      </c>
      <c r="O28" s="18">
        <f t="shared" si="16"/>
        <v>0</v>
      </c>
      <c r="P28" s="17">
        <f t="shared" si="16"/>
        <v>0</v>
      </c>
      <c r="Q28" s="18">
        <f t="shared" si="16"/>
        <v>0</v>
      </c>
      <c r="R28" s="17">
        <f t="shared" si="16"/>
        <v>0</v>
      </c>
      <c r="S28" s="18">
        <f t="shared" si="16"/>
        <v>0</v>
      </c>
      <c r="T28" s="17">
        <f t="shared" si="16"/>
        <v>0</v>
      </c>
      <c r="U28" s="17">
        <f t="shared" si="6"/>
        <v>486654.42</v>
      </c>
      <c r="V28" s="17">
        <f t="shared" si="7"/>
        <v>486654.42</v>
      </c>
      <c r="W28" s="18">
        <v>235</v>
      </c>
      <c r="X28" s="17">
        <v>71580.42</v>
      </c>
      <c r="Y28" s="18">
        <v>62</v>
      </c>
      <c r="Z28" s="17">
        <v>33196.370000000003</v>
      </c>
      <c r="AA28" s="18">
        <v>398</v>
      </c>
      <c r="AB28" s="17">
        <v>381877.63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17">
        <v>0</v>
      </c>
      <c r="AI28" s="18">
        <v>0</v>
      </c>
      <c r="AJ28" s="17">
        <v>0</v>
      </c>
      <c r="AK28" s="18">
        <v>0</v>
      </c>
      <c r="AL28" s="17">
        <v>0</v>
      </c>
      <c r="AM28" s="17">
        <f t="shared" si="9"/>
        <v>716654.42</v>
      </c>
      <c r="AN28" s="17">
        <f t="shared" si="10"/>
        <v>716654.42</v>
      </c>
      <c r="AO28" s="18">
        <v>176</v>
      </c>
      <c r="AP28" s="17">
        <v>111580.42</v>
      </c>
      <c r="AQ28" s="18">
        <v>85</v>
      </c>
      <c r="AR28" s="17">
        <v>43196.37</v>
      </c>
      <c r="AS28" s="18">
        <v>123</v>
      </c>
      <c r="AT28" s="17">
        <v>561877.63</v>
      </c>
      <c r="AU28" s="18">
        <v>0</v>
      </c>
      <c r="AV28" s="17">
        <v>0</v>
      </c>
      <c r="AW28" s="18">
        <v>0</v>
      </c>
      <c r="AX28" s="17">
        <v>0</v>
      </c>
      <c r="AY28" s="18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7">
        <f t="shared" si="11"/>
        <v>505721.78</v>
      </c>
      <c r="BF28" s="17">
        <f t="shared" si="12"/>
        <v>505721.78</v>
      </c>
      <c r="BG28" s="18">
        <v>247</v>
      </c>
      <c r="BH28" s="17">
        <v>75193.84</v>
      </c>
      <c r="BI28" s="18">
        <v>83</v>
      </c>
      <c r="BJ28" s="17">
        <v>42134.48</v>
      </c>
      <c r="BK28" s="18">
        <v>404</v>
      </c>
      <c r="BL28" s="17">
        <v>388393.46</v>
      </c>
      <c r="BM28" s="18">
        <v>0</v>
      </c>
      <c r="BN28" s="17">
        <v>0</v>
      </c>
      <c r="BO28" s="18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7">
        <f t="shared" si="13"/>
        <v>372166.91</v>
      </c>
      <c r="BX28" s="17">
        <f t="shared" si="14"/>
        <v>372166.91</v>
      </c>
      <c r="BY28" s="18">
        <v>288</v>
      </c>
      <c r="BZ28" s="17">
        <v>30276.03</v>
      </c>
      <c r="CA28" s="18">
        <v>180</v>
      </c>
      <c r="CB28" s="17">
        <v>43459.28</v>
      </c>
      <c r="CC28" s="18">
        <v>773</v>
      </c>
      <c r="CD28" s="17">
        <v>298431.59999999998</v>
      </c>
      <c r="CE28" s="18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8">
        <v>0</v>
      </c>
      <c r="CN28" s="17">
        <v>0</v>
      </c>
      <c r="CO28" s="36"/>
    </row>
    <row r="29" spans="1:93" ht="14.25" customHeight="1" x14ac:dyDescent="0.25">
      <c r="A29" s="26">
        <f t="shared" si="15"/>
        <v>18</v>
      </c>
      <c r="B29" s="28" t="s">
        <v>20</v>
      </c>
      <c r="C29" s="17">
        <f t="shared" si="3"/>
        <v>1060797.5</v>
      </c>
      <c r="D29" s="17">
        <f t="shared" si="4"/>
        <v>1060797.5</v>
      </c>
      <c r="E29" s="18">
        <f t="shared" si="16"/>
        <v>462</v>
      </c>
      <c r="F29" s="17">
        <f t="shared" si="16"/>
        <v>131425.82</v>
      </c>
      <c r="G29" s="18">
        <f t="shared" si="16"/>
        <v>180</v>
      </c>
      <c r="H29" s="17">
        <f t="shared" si="16"/>
        <v>79100.759999999995</v>
      </c>
      <c r="I29" s="18">
        <f t="shared" si="16"/>
        <v>919</v>
      </c>
      <c r="J29" s="17">
        <f t="shared" si="16"/>
        <v>850270.92</v>
      </c>
      <c r="K29" s="18">
        <f t="shared" si="16"/>
        <v>0</v>
      </c>
      <c r="L29" s="17">
        <f t="shared" si="16"/>
        <v>0</v>
      </c>
      <c r="M29" s="18">
        <f t="shared" si="16"/>
        <v>0</v>
      </c>
      <c r="N29" s="17">
        <f t="shared" si="16"/>
        <v>0</v>
      </c>
      <c r="O29" s="18">
        <f t="shared" si="16"/>
        <v>0</v>
      </c>
      <c r="P29" s="17">
        <f t="shared" si="16"/>
        <v>0</v>
      </c>
      <c r="Q29" s="18">
        <f t="shared" si="16"/>
        <v>0</v>
      </c>
      <c r="R29" s="17">
        <f t="shared" si="16"/>
        <v>0</v>
      </c>
      <c r="S29" s="18">
        <f t="shared" si="16"/>
        <v>0</v>
      </c>
      <c r="T29" s="17">
        <f t="shared" si="16"/>
        <v>0</v>
      </c>
      <c r="U29" s="17">
        <f t="shared" si="6"/>
        <v>393288.91</v>
      </c>
      <c r="V29" s="17">
        <f t="shared" si="7"/>
        <v>393288.91</v>
      </c>
      <c r="W29" s="18">
        <v>153</v>
      </c>
      <c r="X29" s="17">
        <v>46694.92</v>
      </c>
      <c r="Y29" s="18">
        <v>45</v>
      </c>
      <c r="Z29" s="17">
        <v>30725.85</v>
      </c>
      <c r="AA29" s="18">
        <v>329</v>
      </c>
      <c r="AB29" s="17">
        <v>315868.14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17">
        <v>0</v>
      </c>
      <c r="AI29" s="18">
        <v>0</v>
      </c>
      <c r="AJ29" s="17">
        <v>0</v>
      </c>
      <c r="AK29" s="18">
        <v>0</v>
      </c>
      <c r="AL29" s="17">
        <v>0</v>
      </c>
      <c r="AM29" s="17">
        <f t="shared" si="9"/>
        <v>247218.25</v>
      </c>
      <c r="AN29" s="17">
        <f t="shared" si="10"/>
        <v>247218.25</v>
      </c>
      <c r="AO29" s="18">
        <v>103</v>
      </c>
      <c r="AP29" s="17">
        <v>25671.47</v>
      </c>
      <c r="AQ29" s="18">
        <v>45</v>
      </c>
      <c r="AR29" s="17">
        <v>16124.97</v>
      </c>
      <c r="AS29" s="18">
        <v>239</v>
      </c>
      <c r="AT29" s="17">
        <v>205421.81</v>
      </c>
      <c r="AU29" s="18">
        <v>0</v>
      </c>
      <c r="AV29" s="17">
        <v>0</v>
      </c>
      <c r="AW29" s="18">
        <v>0</v>
      </c>
      <c r="AX29" s="17">
        <v>0</v>
      </c>
      <c r="AY29" s="18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7">
        <f t="shared" si="11"/>
        <v>241602.31</v>
      </c>
      <c r="BF29" s="17">
        <f t="shared" si="12"/>
        <v>241602.31</v>
      </c>
      <c r="BG29" s="18">
        <v>153</v>
      </c>
      <c r="BH29" s="17">
        <v>12364.51</v>
      </c>
      <c r="BI29" s="18">
        <v>45</v>
      </c>
      <c r="BJ29" s="17">
        <v>16124.97</v>
      </c>
      <c r="BK29" s="18">
        <v>222</v>
      </c>
      <c r="BL29" s="17">
        <v>213112.83</v>
      </c>
      <c r="BM29" s="18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7">
        <f t="shared" si="13"/>
        <v>178688.03</v>
      </c>
      <c r="BX29" s="17">
        <f t="shared" si="14"/>
        <v>178688.03</v>
      </c>
      <c r="BY29" s="18">
        <v>53</v>
      </c>
      <c r="BZ29" s="17">
        <v>46694.92</v>
      </c>
      <c r="CA29" s="18">
        <v>45</v>
      </c>
      <c r="CB29" s="17">
        <v>16124.97</v>
      </c>
      <c r="CC29" s="18">
        <v>129</v>
      </c>
      <c r="CD29" s="17">
        <v>115868.14</v>
      </c>
      <c r="CE29" s="18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8">
        <v>0</v>
      </c>
      <c r="CN29" s="17">
        <v>0</v>
      </c>
      <c r="CO29" s="36"/>
    </row>
    <row r="30" spans="1:93" x14ac:dyDescent="0.25">
      <c r="A30" s="26">
        <f t="shared" si="15"/>
        <v>19</v>
      </c>
      <c r="B30" s="28" t="s">
        <v>21</v>
      </c>
      <c r="C30" s="17">
        <f t="shared" si="3"/>
        <v>10659318.949999999</v>
      </c>
      <c r="D30" s="17">
        <f t="shared" si="4"/>
        <v>10168847.23</v>
      </c>
      <c r="E30" s="18">
        <f t="shared" si="16"/>
        <v>5579</v>
      </c>
      <c r="F30" s="17">
        <f t="shared" si="16"/>
        <v>3140403.34</v>
      </c>
      <c r="G30" s="18">
        <f t="shared" si="16"/>
        <v>3308</v>
      </c>
      <c r="H30" s="17">
        <f t="shared" si="16"/>
        <v>1433183.25</v>
      </c>
      <c r="I30" s="18">
        <f t="shared" si="16"/>
        <v>6776</v>
      </c>
      <c r="J30" s="17">
        <f t="shared" si="16"/>
        <v>5595260.6399999997</v>
      </c>
      <c r="K30" s="18">
        <f t="shared" si="16"/>
        <v>53</v>
      </c>
      <c r="L30" s="17">
        <f t="shared" si="16"/>
        <v>490471.72</v>
      </c>
      <c r="M30" s="18">
        <f t="shared" si="16"/>
        <v>0</v>
      </c>
      <c r="N30" s="17">
        <f t="shared" si="16"/>
        <v>0</v>
      </c>
      <c r="O30" s="18">
        <f t="shared" si="16"/>
        <v>0</v>
      </c>
      <c r="P30" s="17">
        <f t="shared" si="16"/>
        <v>0</v>
      </c>
      <c r="Q30" s="18">
        <f t="shared" si="16"/>
        <v>0</v>
      </c>
      <c r="R30" s="17">
        <f t="shared" si="16"/>
        <v>0</v>
      </c>
      <c r="S30" s="18">
        <f t="shared" si="16"/>
        <v>0</v>
      </c>
      <c r="T30" s="17">
        <f t="shared" si="16"/>
        <v>0</v>
      </c>
      <c r="U30" s="17">
        <f t="shared" si="6"/>
        <v>2596295.96</v>
      </c>
      <c r="V30" s="17">
        <f t="shared" si="7"/>
        <v>2506540.6</v>
      </c>
      <c r="W30" s="18">
        <v>1980</v>
      </c>
      <c r="X30" s="17">
        <v>986972.03</v>
      </c>
      <c r="Y30" s="18">
        <v>592</v>
      </c>
      <c r="Z30" s="17">
        <v>257992.4</v>
      </c>
      <c r="AA30" s="18">
        <v>1696</v>
      </c>
      <c r="AB30" s="17">
        <v>1261576.17</v>
      </c>
      <c r="AC30" s="18">
        <v>13</v>
      </c>
      <c r="AD30" s="17">
        <v>89755.36</v>
      </c>
      <c r="AE30" s="18">
        <v>0</v>
      </c>
      <c r="AF30" s="17">
        <v>0</v>
      </c>
      <c r="AG30" s="18">
        <v>0</v>
      </c>
      <c r="AH30" s="17">
        <v>0</v>
      </c>
      <c r="AI30" s="18">
        <v>0</v>
      </c>
      <c r="AJ30" s="17">
        <v>0</v>
      </c>
      <c r="AK30" s="18">
        <v>0</v>
      </c>
      <c r="AL30" s="17">
        <v>0</v>
      </c>
      <c r="AM30" s="17">
        <f t="shared" si="9"/>
        <v>1815057.47</v>
      </c>
      <c r="AN30" s="17">
        <f t="shared" si="10"/>
        <v>1735637.21</v>
      </c>
      <c r="AO30" s="18">
        <v>200</v>
      </c>
      <c r="AP30" s="17">
        <v>92643.73</v>
      </c>
      <c r="AQ30" s="18">
        <v>961</v>
      </c>
      <c r="AR30" s="17">
        <v>416752.07</v>
      </c>
      <c r="AS30" s="18">
        <v>464</v>
      </c>
      <c r="AT30" s="17">
        <v>1226241.4099999999</v>
      </c>
      <c r="AU30" s="18">
        <v>13</v>
      </c>
      <c r="AV30" s="17">
        <v>79420.259999999995</v>
      </c>
      <c r="AW30" s="18">
        <v>0</v>
      </c>
      <c r="AX30" s="17">
        <v>0</v>
      </c>
      <c r="AY30" s="18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7">
        <f t="shared" si="11"/>
        <v>3311207.9</v>
      </c>
      <c r="BF30" s="17">
        <f t="shared" si="12"/>
        <v>3151987.28</v>
      </c>
      <c r="BG30" s="18">
        <v>1635</v>
      </c>
      <c r="BH30" s="17">
        <v>1231499.05</v>
      </c>
      <c r="BI30" s="18">
        <v>836</v>
      </c>
      <c r="BJ30" s="17">
        <v>361339.57</v>
      </c>
      <c r="BK30" s="18">
        <v>1197</v>
      </c>
      <c r="BL30" s="17">
        <v>1559148.66</v>
      </c>
      <c r="BM30" s="18">
        <v>13</v>
      </c>
      <c r="BN30" s="17">
        <v>159220.62</v>
      </c>
      <c r="BO30" s="18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7">
        <f t="shared" si="13"/>
        <v>2936757.62</v>
      </c>
      <c r="BX30" s="17">
        <f t="shared" si="14"/>
        <v>2774682.14</v>
      </c>
      <c r="BY30" s="18">
        <v>1764</v>
      </c>
      <c r="BZ30" s="17">
        <v>829288.53</v>
      </c>
      <c r="CA30" s="18">
        <v>919</v>
      </c>
      <c r="CB30" s="17">
        <v>397099.21</v>
      </c>
      <c r="CC30" s="18">
        <v>3419</v>
      </c>
      <c r="CD30" s="17">
        <v>1548294.4</v>
      </c>
      <c r="CE30" s="18">
        <v>14</v>
      </c>
      <c r="CF30" s="17">
        <v>162075.48000000001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8">
        <v>0</v>
      </c>
      <c r="CN30" s="17">
        <v>0</v>
      </c>
      <c r="CO30" s="36"/>
    </row>
    <row r="31" spans="1:93" x14ac:dyDescent="0.25">
      <c r="A31" s="26">
        <f t="shared" si="15"/>
        <v>20</v>
      </c>
      <c r="B31" s="28" t="s">
        <v>22</v>
      </c>
      <c r="C31" s="17">
        <f t="shared" si="3"/>
        <v>7829897.2599999998</v>
      </c>
      <c r="D31" s="17">
        <f t="shared" si="4"/>
        <v>7421999.2999999998</v>
      </c>
      <c r="E31" s="18">
        <f t="shared" si="16"/>
        <v>5769</v>
      </c>
      <c r="F31" s="17">
        <f t="shared" si="16"/>
        <v>1892535.81</v>
      </c>
      <c r="G31" s="18">
        <f t="shared" si="16"/>
        <v>1607</v>
      </c>
      <c r="H31" s="17">
        <f t="shared" si="16"/>
        <v>804237.01</v>
      </c>
      <c r="I31" s="18">
        <f t="shared" si="16"/>
        <v>6763</v>
      </c>
      <c r="J31" s="17">
        <f t="shared" si="16"/>
        <v>4725226.4800000004</v>
      </c>
      <c r="K31" s="18">
        <f t="shared" si="16"/>
        <v>42</v>
      </c>
      <c r="L31" s="17">
        <f t="shared" si="16"/>
        <v>407897.96</v>
      </c>
      <c r="M31" s="18">
        <f t="shared" si="16"/>
        <v>0</v>
      </c>
      <c r="N31" s="17">
        <f t="shared" si="16"/>
        <v>0</v>
      </c>
      <c r="O31" s="18">
        <f t="shared" si="16"/>
        <v>0</v>
      </c>
      <c r="P31" s="17">
        <f t="shared" si="16"/>
        <v>0</v>
      </c>
      <c r="Q31" s="18">
        <f t="shared" si="16"/>
        <v>0</v>
      </c>
      <c r="R31" s="17">
        <f t="shared" si="16"/>
        <v>0</v>
      </c>
      <c r="S31" s="18">
        <f t="shared" si="16"/>
        <v>0</v>
      </c>
      <c r="T31" s="17">
        <f t="shared" si="16"/>
        <v>0</v>
      </c>
      <c r="U31" s="17">
        <f t="shared" si="6"/>
        <v>1830765.14</v>
      </c>
      <c r="V31" s="17">
        <f t="shared" si="7"/>
        <v>1740702.8</v>
      </c>
      <c r="W31" s="18">
        <v>1201</v>
      </c>
      <c r="X31" s="17">
        <v>494331.09</v>
      </c>
      <c r="Y31" s="18">
        <v>403</v>
      </c>
      <c r="Z31" s="17">
        <v>174555.97</v>
      </c>
      <c r="AA31" s="18">
        <v>1635</v>
      </c>
      <c r="AB31" s="17">
        <v>1071815.74</v>
      </c>
      <c r="AC31" s="18">
        <v>11</v>
      </c>
      <c r="AD31" s="17">
        <v>90062.34</v>
      </c>
      <c r="AE31" s="18">
        <v>0</v>
      </c>
      <c r="AF31" s="17">
        <v>0</v>
      </c>
      <c r="AG31" s="18">
        <v>0</v>
      </c>
      <c r="AH31" s="17">
        <v>0</v>
      </c>
      <c r="AI31" s="18">
        <v>0</v>
      </c>
      <c r="AJ31" s="17">
        <v>0</v>
      </c>
      <c r="AK31" s="18">
        <v>0</v>
      </c>
      <c r="AL31" s="17">
        <v>0</v>
      </c>
      <c r="AM31" s="17">
        <f t="shared" si="9"/>
        <v>1919908.09</v>
      </c>
      <c r="AN31" s="17">
        <f t="shared" si="10"/>
        <v>1817328.63</v>
      </c>
      <c r="AO31" s="18">
        <v>2109</v>
      </c>
      <c r="AP31" s="17">
        <v>516091.57</v>
      </c>
      <c r="AQ31" s="18">
        <v>378</v>
      </c>
      <c r="AR31" s="17">
        <v>182239.93</v>
      </c>
      <c r="AS31" s="18">
        <v>1085</v>
      </c>
      <c r="AT31" s="17">
        <v>1118997.1299999999</v>
      </c>
      <c r="AU31" s="18">
        <v>14</v>
      </c>
      <c r="AV31" s="17">
        <v>102579.46</v>
      </c>
      <c r="AW31" s="18">
        <v>0</v>
      </c>
      <c r="AX31" s="17">
        <v>0</v>
      </c>
      <c r="AY31" s="18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7">
        <f t="shared" si="11"/>
        <v>1901166.18</v>
      </c>
      <c r="BF31" s="17">
        <f t="shared" si="12"/>
        <v>1799259.28</v>
      </c>
      <c r="BG31" s="18">
        <v>1439</v>
      </c>
      <c r="BH31" s="17">
        <v>598606.96</v>
      </c>
      <c r="BI31" s="18">
        <v>302</v>
      </c>
      <c r="BJ31" s="17">
        <v>183817</v>
      </c>
      <c r="BK31" s="18">
        <v>859</v>
      </c>
      <c r="BL31" s="17">
        <v>1016835.32</v>
      </c>
      <c r="BM31" s="18">
        <v>4</v>
      </c>
      <c r="BN31" s="17">
        <v>101906.9</v>
      </c>
      <c r="BO31" s="18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7">
        <f t="shared" si="13"/>
        <v>2178057.85</v>
      </c>
      <c r="BX31" s="17">
        <f t="shared" si="14"/>
        <v>2064708.59</v>
      </c>
      <c r="BY31" s="18">
        <v>1020</v>
      </c>
      <c r="BZ31" s="17">
        <v>283506.19</v>
      </c>
      <c r="CA31" s="18">
        <v>524</v>
      </c>
      <c r="CB31" s="17">
        <v>263624.11</v>
      </c>
      <c r="CC31" s="18">
        <v>3184</v>
      </c>
      <c r="CD31" s="17">
        <v>1517578.29</v>
      </c>
      <c r="CE31" s="18">
        <v>13</v>
      </c>
      <c r="CF31" s="17">
        <v>113349.26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8">
        <v>0</v>
      </c>
      <c r="CN31" s="17">
        <v>0</v>
      </c>
      <c r="CO31" s="36"/>
    </row>
    <row r="32" spans="1:93" ht="30" x14ac:dyDescent="0.25">
      <c r="A32" s="26">
        <f t="shared" si="15"/>
        <v>21</v>
      </c>
      <c r="B32" s="28" t="s">
        <v>23</v>
      </c>
      <c r="C32" s="17">
        <f t="shared" si="3"/>
        <v>5950040.0800000001</v>
      </c>
      <c r="D32" s="17">
        <f t="shared" si="4"/>
        <v>5677507.9100000001</v>
      </c>
      <c r="E32" s="18">
        <f t="shared" si="16"/>
        <v>7138</v>
      </c>
      <c r="F32" s="17">
        <f t="shared" si="16"/>
        <v>2476062.48</v>
      </c>
      <c r="G32" s="18">
        <f t="shared" si="16"/>
        <v>970</v>
      </c>
      <c r="H32" s="17">
        <f t="shared" si="16"/>
        <v>390548.24</v>
      </c>
      <c r="I32" s="18">
        <f t="shared" si="16"/>
        <v>2456</v>
      </c>
      <c r="J32" s="17">
        <f t="shared" si="16"/>
        <v>2810897.19</v>
      </c>
      <c r="K32" s="18">
        <f t="shared" si="16"/>
        <v>28</v>
      </c>
      <c r="L32" s="17">
        <f t="shared" si="16"/>
        <v>272532.17</v>
      </c>
      <c r="M32" s="18">
        <f t="shared" si="16"/>
        <v>0</v>
      </c>
      <c r="N32" s="17">
        <f t="shared" si="16"/>
        <v>0</v>
      </c>
      <c r="O32" s="18">
        <f t="shared" si="16"/>
        <v>0</v>
      </c>
      <c r="P32" s="17">
        <f t="shared" si="16"/>
        <v>0</v>
      </c>
      <c r="Q32" s="18">
        <f t="shared" si="16"/>
        <v>0</v>
      </c>
      <c r="R32" s="17">
        <f t="shared" si="16"/>
        <v>0</v>
      </c>
      <c r="S32" s="18">
        <f t="shared" si="16"/>
        <v>0</v>
      </c>
      <c r="T32" s="17">
        <f t="shared" si="16"/>
        <v>0</v>
      </c>
      <c r="U32" s="17">
        <f t="shared" si="6"/>
        <v>1409889.13</v>
      </c>
      <c r="V32" s="17">
        <f t="shared" si="7"/>
        <v>1375224.73</v>
      </c>
      <c r="W32" s="18">
        <v>1975</v>
      </c>
      <c r="X32" s="17">
        <v>605882.28</v>
      </c>
      <c r="Y32" s="18">
        <v>289</v>
      </c>
      <c r="Z32" s="17">
        <v>115831.25</v>
      </c>
      <c r="AA32" s="18">
        <v>583</v>
      </c>
      <c r="AB32" s="17">
        <v>653511.19999999995</v>
      </c>
      <c r="AC32" s="18">
        <v>3</v>
      </c>
      <c r="AD32" s="17">
        <v>34664.400000000001</v>
      </c>
      <c r="AE32" s="18">
        <v>0</v>
      </c>
      <c r="AF32" s="17">
        <v>0</v>
      </c>
      <c r="AG32" s="18">
        <v>0</v>
      </c>
      <c r="AH32" s="17">
        <v>0</v>
      </c>
      <c r="AI32" s="18">
        <v>0</v>
      </c>
      <c r="AJ32" s="17">
        <v>0</v>
      </c>
      <c r="AK32" s="18">
        <v>0</v>
      </c>
      <c r="AL32" s="17">
        <v>0</v>
      </c>
      <c r="AM32" s="17">
        <f t="shared" si="9"/>
        <v>1493240.82</v>
      </c>
      <c r="AN32" s="17">
        <f t="shared" si="10"/>
        <v>1414796.95</v>
      </c>
      <c r="AO32" s="18">
        <v>2092</v>
      </c>
      <c r="AP32" s="17">
        <v>672163.33</v>
      </c>
      <c r="AQ32" s="18">
        <v>225</v>
      </c>
      <c r="AR32" s="17">
        <v>88406.67</v>
      </c>
      <c r="AS32" s="18">
        <v>522</v>
      </c>
      <c r="AT32" s="17">
        <v>654226.94999999995</v>
      </c>
      <c r="AU32" s="18">
        <v>4</v>
      </c>
      <c r="AV32" s="17">
        <v>78443.87</v>
      </c>
      <c r="AW32" s="18">
        <v>0</v>
      </c>
      <c r="AX32" s="17">
        <v>0</v>
      </c>
      <c r="AY32" s="18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7">
        <f t="shared" si="11"/>
        <v>1454933.81</v>
      </c>
      <c r="BF32" s="17">
        <f t="shared" si="12"/>
        <v>1379996.68</v>
      </c>
      <c r="BG32" s="18">
        <v>1744</v>
      </c>
      <c r="BH32" s="17">
        <v>605882.29</v>
      </c>
      <c r="BI32" s="18">
        <v>99</v>
      </c>
      <c r="BJ32" s="17">
        <v>44048.41</v>
      </c>
      <c r="BK32" s="18">
        <v>717</v>
      </c>
      <c r="BL32" s="17">
        <v>730065.98</v>
      </c>
      <c r="BM32" s="18">
        <v>8</v>
      </c>
      <c r="BN32" s="17">
        <v>74937.13</v>
      </c>
      <c r="BO32" s="18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7">
        <f t="shared" si="13"/>
        <v>1591976.32</v>
      </c>
      <c r="BX32" s="17">
        <f t="shared" si="14"/>
        <v>1507489.55</v>
      </c>
      <c r="BY32" s="18">
        <v>1327</v>
      </c>
      <c r="BZ32" s="17">
        <v>592134.57999999996</v>
      </c>
      <c r="CA32" s="18">
        <v>357</v>
      </c>
      <c r="CB32" s="17">
        <v>142261.91</v>
      </c>
      <c r="CC32" s="18">
        <v>634</v>
      </c>
      <c r="CD32" s="17">
        <v>773093.06</v>
      </c>
      <c r="CE32" s="18">
        <v>13</v>
      </c>
      <c r="CF32" s="17">
        <v>84486.77</v>
      </c>
      <c r="CG32" s="18">
        <v>0</v>
      </c>
      <c r="CH32" s="17">
        <v>0</v>
      </c>
      <c r="CI32" s="18">
        <v>0</v>
      </c>
      <c r="CJ32" s="17">
        <v>0</v>
      </c>
      <c r="CK32" s="18">
        <v>0</v>
      </c>
      <c r="CL32" s="17">
        <v>0</v>
      </c>
      <c r="CM32" s="18">
        <v>0</v>
      </c>
      <c r="CN32" s="17">
        <v>0</v>
      </c>
      <c r="CO32" s="36"/>
    </row>
    <row r="33" spans="1:93" ht="30" x14ac:dyDescent="0.25">
      <c r="A33" s="26">
        <f t="shared" si="15"/>
        <v>22</v>
      </c>
      <c r="B33" s="28" t="s">
        <v>24</v>
      </c>
      <c r="C33" s="17">
        <f t="shared" si="3"/>
        <v>2529113.79</v>
      </c>
      <c r="D33" s="17">
        <f t="shared" si="4"/>
        <v>2529113.79</v>
      </c>
      <c r="E33" s="18">
        <f t="shared" si="16"/>
        <v>850</v>
      </c>
      <c r="F33" s="17">
        <f t="shared" si="16"/>
        <v>259289.1</v>
      </c>
      <c r="G33" s="18">
        <f t="shared" si="16"/>
        <v>428</v>
      </c>
      <c r="H33" s="17">
        <f t="shared" si="16"/>
        <v>217599.48</v>
      </c>
      <c r="I33" s="18">
        <f t="shared" si="16"/>
        <v>2137</v>
      </c>
      <c r="J33" s="17">
        <f t="shared" si="16"/>
        <v>2052225.21</v>
      </c>
      <c r="K33" s="18">
        <f t="shared" si="16"/>
        <v>0</v>
      </c>
      <c r="L33" s="17">
        <f t="shared" si="16"/>
        <v>0</v>
      </c>
      <c r="M33" s="18">
        <f t="shared" si="16"/>
        <v>0</v>
      </c>
      <c r="N33" s="17">
        <f t="shared" si="16"/>
        <v>0</v>
      </c>
      <c r="O33" s="18">
        <f t="shared" si="16"/>
        <v>0</v>
      </c>
      <c r="P33" s="17">
        <f t="shared" si="16"/>
        <v>0</v>
      </c>
      <c r="Q33" s="18">
        <f t="shared" si="16"/>
        <v>0</v>
      </c>
      <c r="R33" s="17">
        <f t="shared" si="16"/>
        <v>0</v>
      </c>
      <c r="S33" s="18">
        <f t="shared" si="16"/>
        <v>0</v>
      </c>
      <c r="T33" s="17">
        <f t="shared" si="16"/>
        <v>0</v>
      </c>
      <c r="U33" s="17">
        <f t="shared" si="6"/>
        <v>958578.81</v>
      </c>
      <c r="V33" s="17">
        <f t="shared" si="7"/>
        <v>958578.81</v>
      </c>
      <c r="W33" s="18">
        <v>210</v>
      </c>
      <c r="X33" s="17">
        <v>64059.66</v>
      </c>
      <c r="Y33" s="18">
        <v>118</v>
      </c>
      <c r="Z33" s="17">
        <v>59992.38</v>
      </c>
      <c r="AA33" s="18">
        <v>869</v>
      </c>
      <c r="AB33" s="17">
        <v>834526.77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17">
        <v>0</v>
      </c>
      <c r="AI33" s="18">
        <v>0</v>
      </c>
      <c r="AJ33" s="17">
        <v>0</v>
      </c>
      <c r="AK33" s="18">
        <v>0</v>
      </c>
      <c r="AL33" s="17">
        <v>0</v>
      </c>
      <c r="AM33" s="17">
        <f t="shared" si="9"/>
        <v>955528.35</v>
      </c>
      <c r="AN33" s="17">
        <f t="shared" si="10"/>
        <v>955528.35</v>
      </c>
      <c r="AO33" s="18">
        <v>200</v>
      </c>
      <c r="AP33" s="17">
        <v>61009.2</v>
      </c>
      <c r="AQ33" s="18">
        <v>118</v>
      </c>
      <c r="AR33" s="17">
        <v>59992.38</v>
      </c>
      <c r="AS33" s="18">
        <v>869</v>
      </c>
      <c r="AT33" s="17">
        <v>834526.77</v>
      </c>
      <c r="AU33" s="18">
        <v>0</v>
      </c>
      <c r="AV33" s="17">
        <v>0</v>
      </c>
      <c r="AW33" s="18">
        <v>0</v>
      </c>
      <c r="AX33" s="17">
        <v>0</v>
      </c>
      <c r="AY33" s="18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7">
        <f t="shared" si="11"/>
        <v>23127.01</v>
      </c>
      <c r="BF33" s="17">
        <f t="shared" si="12"/>
        <v>23127.01</v>
      </c>
      <c r="BG33" s="18">
        <v>11</v>
      </c>
      <c r="BH33" s="17">
        <v>3355.51</v>
      </c>
      <c r="BI33" s="18">
        <v>20</v>
      </c>
      <c r="BJ33" s="17">
        <v>10168.200000000001</v>
      </c>
      <c r="BK33" s="18">
        <v>10</v>
      </c>
      <c r="BL33" s="17">
        <v>9603.2999999999993</v>
      </c>
      <c r="BM33" s="18">
        <v>0</v>
      </c>
      <c r="BN33" s="17">
        <v>0</v>
      </c>
      <c r="BO33" s="18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7">
        <f t="shared" si="13"/>
        <v>591879.62</v>
      </c>
      <c r="BX33" s="17">
        <f t="shared" si="14"/>
        <v>591879.62</v>
      </c>
      <c r="BY33" s="18">
        <v>429</v>
      </c>
      <c r="BZ33" s="17">
        <v>130864.73</v>
      </c>
      <c r="CA33" s="18">
        <v>172</v>
      </c>
      <c r="CB33" s="17">
        <v>87446.52</v>
      </c>
      <c r="CC33" s="18">
        <v>389</v>
      </c>
      <c r="CD33" s="17">
        <v>373568.37</v>
      </c>
      <c r="CE33" s="18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8">
        <v>0</v>
      </c>
      <c r="CN33" s="17">
        <v>0</v>
      </c>
      <c r="CO33" s="36"/>
    </row>
    <row r="34" spans="1:93" x14ac:dyDescent="0.25">
      <c r="A34" s="26">
        <f t="shared" si="15"/>
        <v>23</v>
      </c>
      <c r="B34" s="28" t="s">
        <v>25</v>
      </c>
      <c r="C34" s="17">
        <f t="shared" si="3"/>
        <v>3228913.21</v>
      </c>
      <c r="D34" s="17">
        <f t="shared" si="4"/>
        <v>2052346.71</v>
      </c>
      <c r="E34" s="18">
        <f t="shared" si="16"/>
        <v>1315</v>
      </c>
      <c r="F34" s="17">
        <f t="shared" si="16"/>
        <v>536572.39</v>
      </c>
      <c r="G34" s="18">
        <f t="shared" si="16"/>
        <v>311</v>
      </c>
      <c r="H34" s="17">
        <f t="shared" si="16"/>
        <v>136776.85999999999</v>
      </c>
      <c r="I34" s="18">
        <f t="shared" si="16"/>
        <v>1118</v>
      </c>
      <c r="J34" s="17">
        <f t="shared" si="16"/>
        <v>1378997.46</v>
      </c>
      <c r="K34" s="18">
        <f t="shared" si="16"/>
        <v>86</v>
      </c>
      <c r="L34" s="17">
        <f t="shared" si="16"/>
        <v>944343.65</v>
      </c>
      <c r="M34" s="18">
        <f t="shared" si="16"/>
        <v>0</v>
      </c>
      <c r="N34" s="17">
        <f t="shared" si="16"/>
        <v>0</v>
      </c>
      <c r="O34" s="18">
        <f t="shared" si="16"/>
        <v>0</v>
      </c>
      <c r="P34" s="17">
        <f t="shared" si="16"/>
        <v>0</v>
      </c>
      <c r="Q34" s="18">
        <f t="shared" si="16"/>
        <v>0</v>
      </c>
      <c r="R34" s="17">
        <f t="shared" si="16"/>
        <v>0</v>
      </c>
      <c r="S34" s="18">
        <f t="shared" si="16"/>
        <v>138</v>
      </c>
      <c r="T34" s="17">
        <f t="shared" si="16"/>
        <v>232222.85</v>
      </c>
      <c r="U34" s="17">
        <f t="shared" si="6"/>
        <v>751986.8</v>
      </c>
      <c r="V34" s="17">
        <f t="shared" si="7"/>
        <v>416747.53</v>
      </c>
      <c r="W34" s="18">
        <v>331</v>
      </c>
      <c r="X34" s="17">
        <v>143066.25</v>
      </c>
      <c r="Y34" s="18">
        <v>41</v>
      </c>
      <c r="Z34" s="17">
        <v>17940.23</v>
      </c>
      <c r="AA34" s="18">
        <v>257</v>
      </c>
      <c r="AB34" s="17">
        <v>255741.05</v>
      </c>
      <c r="AC34" s="18">
        <v>21</v>
      </c>
      <c r="AD34" s="17">
        <v>210650.42</v>
      </c>
      <c r="AE34" s="18">
        <v>0</v>
      </c>
      <c r="AF34" s="17">
        <v>0</v>
      </c>
      <c r="AG34" s="18">
        <v>0</v>
      </c>
      <c r="AH34" s="17">
        <v>0</v>
      </c>
      <c r="AI34" s="18">
        <v>0</v>
      </c>
      <c r="AJ34" s="17">
        <v>0</v>
      </c>
      <c r="AK34" s="18">
        <v>30</v>
      </c>
      <c r="AL34" s="17">
        <v>124588.85</v>
      </c>
      <c r="AM34" s="17">
        <f t="shared" si="9"/>
        <v>796900.6</v>
      </c>
      <c r="AN34" s="17">
        <f t="shared" si="10"/>
        <v>484588.22</v>
      </c>
      <c r="AO34" s="18">
        <v>289</v>
      </c>
      <c r="AP34" s="17">
        <v>75764.81</v>
      </c>
      <c r="AQ34" s="18">
        <v>128</v>
      </c>
      <c r="AR34" s="17">
        <v>57015.18</v>
      </c>
      <c r="AS34" s="18">
        <v>262</v>
      </c>
      <c r="AT34" s="17">
        <v>351808.23</v>
      </c>
      <c r="AU34" s="18">
        <v>19</v>
      </c>
      <c r="AV34" s="17">
        <v>204678.38</v>
      </c>
      <c r="AW34" s="18">
        <v>0</v>
      </c>
      <c r="AX34" s="17">
        <v>0</v>
      </c>
      <c r="AY34" s="18">
        <v>0</v>
      </c>
      <c r="AZ34" s="17">
        <v>0</v>
      </c>
      <c r="BA34" s="18">
        <v>0</v>
      </c>
      <c r="BB34" s="17">
        <v>0</v>
      </c>
      <c r="BC34" s="18">
        <v>90</v>
      </c>
      <c r="BD34" s="17">
        <v>107634</v>
      </c>
      <c r="BE34" s="17">
        <f t="shared" si="11"/>
        <v>904652.76</v>
      </c>
      <c r="BF34" s="17">
        <f t="shared" si="12"/>
        <v>637365.62</v>
      </c>
      <c r="BG34" s="18">
        <v>295</v>
      </c>
      <c r="BH34" s="17">
        <v>176555.99</v>
      </c>
      <c r="BI34" s="18">
        <v>142</v>
      </c>
      <c r="BJ34" s="17">
        <v>61821.45</v>
      </c>
      <c r="BK34" s="18">
        <v>308</v>
      </c>
      <c r="BL34" s="17">
        <v>398988.18</v>
      </c>
      <c r="BM34" s="18">
        <v>23</v>
      </c>
      <c r="BN34" s="17">
        <v>267287.14</v>
      </c>
      <c r="BO34" s="18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18</v>
      </c>
      <c r="BV34" s="17">
        <v>0</v>
      </c>
      <c r="BW34" s="17">
        <f t="shared" si="13"/>
        <v>775373.05</v>
      </c>
      <c r="BX34" s="17">
        <f t="shared" si="14"/>
        <v>513645.34</v>
      </c>
      <c r="BY34" s="18">
        <v>400</v>
      </c>
      <c r="BZ34" s="17">
        <v>141185.34</v>
      </c>
      <c r="CA34" s="18">
        <v>0</v>
      </c>
      <c r="CB34" s="17">
        <v>0</v>
      </c>
      <c r="CC34" s="18">
        <v>291</v>
      </c>
      <c r="CD34" s="17">
        <v>372460</v>
      </c>
      <c r="CE34" s="18">
        <v>23</v>
      </c>
      <c r="CF34" s="17">
        <v>261727.71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8">
        <v>0</v>
      </c>
      <c r="CN34" s="17">
        <v>0</v>
      </c>
      <c r="CO34" s="36"/>
    </row>
    <row r="35" spans="1:93" ht="30" x14ac:dyDescent="0.25">
      <c r="A35" s="26">
        <f t="shared" si="15"/>
        <v>24</v>
      </c>
      <c r="B35" s="28" t="s">
        <v>26</v>
      </c>
      <c r="C35" s="17">
        <f t="shared" si="3"/>
        <v>11835851.390000001</v>
      </c>
      <c r="D35" s="17">
        <f t="shared" si="4"/>
        <v>0</v>
      </c>
      <c r="E35" s="18">
        <f t="shared" si="16"/>
        <v>0</v>
      </c>
      <c r="F35" s="17">
        <f t="shared" si="16"/>
        <v>0</v>
      </c>
      <c r="G35" s="18">
        <f t="shared" si="16"/>
        <v>0</v>
      </c>
      <c r="H35" s="17">
        <f t="shared" si="16"/>
        <v>0</v>
      </c>
      <c r="I35" s="18">
        <f t="shared" si="16"/>
        <v>0</v>
      </c>
      <c r="J35" s="17">
        <f t="shared" si="16"/>
        <v>0</v>
      </c>
      <c r="K35" s="18">
        <f t="shared" si="16"/>
        <v>0</v>
      </c>
      <c r="L35" s="17">
        <f t="shared" si="16"/>
        <v>0</v>
      </c>
      <c r="M35" s="18">
        <f t="shared" si="16"/>
        <v>0</v>
      </c>
      <c r="N35" s="17">
        <f t="shared" si="16"/>
        <v>0</v>
      </c>
      <c r="O35" s="18">
        <f t="shared" si="16"/>
        <v>0</v>
      </c>
      <c r="P35" s="17">
        <f t="shared" si="16"/>
        <v>0</v>
      </c>
      <c r="Q35" s="18">
        <f t="shared" si="16"/>
        <v>0</v>
      </c>
      <c r="R35" s="17">
        <f t="shared" si="16"/>
        <v>0</v>
      </c>
      <c r="S35" s="18">
        <f t="shared" si="16"/>
        <v>6225</v>
      </c>
      <c r="T35" s="17">
        <f t="shared" si="16"/>
        <v>11835851.390000001</v>
      </c>
      <c r="U35" s="17">
        <f t="shared" si="6"/>
        <v>2903956.1</v>
      </c>
      <c r="V35" s="17">
        <f t="shared" si="7"/>
        <v>0</v>
      </c>
      <c r="W35" s="18">
        <v>0</v>
      </c>
      <c r="X35" s="17">
        <v>0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17">
        <v>0</v>
      </c>
      <c r="AK35" s="18">
        <v>1348</v>
      </c>
      <c r="AL35" s="17">
        <v>2903956.1</v>
      </c>
      <c r="AM35" s="17">
        <f t="shared" si="9"/>
        <v>2946628.23</v>
      </c>
      <c r="AN35" s="17">
        <f t="shared" si="10"/>
        <v>0</v>
      </c>
      <c r="AO35" s="18">
        <v>0</v>
      </c>
      <c r="AP35" s="17">
        <v>0</v>
      </c>
      <c r="AQ35" s="18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17">
        <v>0</v>
      </c>
      <c r="BC35" s="18">
        <v>1151</v>
      </c>
      <c r="BD35" s="17">
        <v>2946628.23</v>
      </c>
      <c r="BE35" s="17">
        <f t="shared" si="11"/>
        <v>2972753.53</v>
      </c>
      <c r="BF35" s="17">
        <f t="shared" si="12"/>
        <v>0</v>
      </c>
      <c r="BG35" s="18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1124</v>
      </c>
      <c r="BV35" s="17">
        <v>2972753.53</v>
      </c>
      <c r="BW35" s="17">
        <f t="shared" si="13"/>
        <v>3012513.53</v>
      </c>
      <c r="BX35" s="17">
        <f t="shared" si="14"/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8">
        <v>2602</v>
      </c>
      <c r="CN35" s="17">
        <v>3012513.53</v>
      </c>
      <c r="CO35" s="36"/>
    </row>
    <row r="36" spans="1:93" ht="45" x14ac:dyDescent="0.25">
      <c r="A36" s="26">
        <f t="shared" si="15"/>
        <v>25</v>
      </c>
      <c r="B36" s="28" t="s">
        <v>27</v>
      </c>
      <c r="C36" s="17">
        <f t="shared" si="3"/>
        <v>1120076.93</v>
      </c>
      <c r="D36" s="17">
        <f t="shared" si="4"/>
        <v>176649.13</v>
      </c>
      <c r="E36" s="18">
        <f t="shared" si="16"/>
        <v>596</v>
      </c>
      <c r="F36" s="17">
        <f t="shared" si="16"/>
        <v>110705.7</v>
      </c>
      <c r="G36" s="18">
        <f t="shared" si="16"/>
        <v>2</v>
      </c>
      <c r="H36" s="17">
        <f t="shared" si="16"/>
        <v>779.78</v>
      </c>
      <c r="I36" s="18">
        <f t="shared" si="16"/>
        <v>146</v>
      </c>
      <c r="J36" s="17">
        <f t="shared" si="16"/>
        <v>65163.65</v>
      </c>
      <c r="K36" s="18">
        <f t="shared" si="16"/>
        <v>4</v>
      </c>
      <c r="L36" s="17">
        <f t="shared" si="16"/>
        <v>26955.26</v>
      </c>
      <c r="M36" s="18">
        <f t="shared" si="16"/>
        <v>63</v>
      </c>
      <c r="N36" s="17">
        <f t="shared" si="16"/>
        <v>916472.54</v>
      </c>
      <c r="O36" s="18">
        <f t="shared" si="16"/>
        <v>0</v>
      </c>
      <c r="P36" s="17">
        <f t="shared" si="16"/>
        <v>0</v>
      </c>
      <c r="Q36" s="18">
        <f t="shared" si="16"/>
        <v>0</v>
      </c>
      <c r="R36" s="17">
        <f t="shared" si="16"/>
        <v>0</v>
      </c>
      <c r="S36" s="18">
        <f t="shared" si="16"/>
        <v>0</v>
      </c>
      <c r="T36" s="17">
        <f t="shared" si="16"/>
        <v>0</v>
      </c>
      <c r="U36" s="17">
        <f t="shared" si="6"/>
        <v>266737.53000000003</v>
      </c>
      <c r="V36" s="17">
        <f t="shared" si="7"/>
        <v>40615.199999999997</v>
      </c>
      <c r="W36" s="18">
        <v>116</v>
      </c>
      <c r="X36" s="17">
        <v>21296.91</v>
      </c>
      <c r="Y36" s="18">
        <v>1</v>
      </c>
      <c r="Z36" s="17">
        <v>389.89</v>
      </c>
      <c r="AA36" s="18">
        <v>44</v>
      </c>
      <c r="AB36" s="17">
        <v>18928.400000000001</v>
      </c>
      <c r="AC36" s="18">
        <v>0</v>
      </c>
      <c r="AD36" s="17">
        <v>0</v>
      </c>
      <c r="AE36" s="18">
        <v>16</v>
      </c>
      <c r="AF36" s="17">
        <v>226122.33</v>
      </c>
      <c r="AG36" s="18">
        <v>0</v>
      </c>
      <c r="AH36" s="17">
        <v>0</v>
      </c>
      <c r="AI36" s="18">
        <v>0</v>
      </c>
      <c r="AJ36" s="17">
        <v>0</v>
      </c>
      <c r="AK36" s="18">
        <v>0</v>
      </c>
      <c r="AL36" s="17">
        <v>0</v>
      </c>
      <c r="AM36" s="17">
        <f t="shared" si="9"/>
        <v>262408.5</v>
      </c>
      <c r="AN36" s="17">
        <f t="shared" si="10"/>
        <v>40742.269999999997</v>
      </c>
      <c r="AO36" s="18">
        <v>116</v>
      </c>
      <c r="AP36" s="17">
        <v>21295.86</v>
      </c>
      <c r="AQ36" s="18">
        <v>1</v>
      </c>
      <c r="AR36" s="17">
        <v>389.89</v>
      </c>
      <c r="AS36" s="18">
        <v>44</v>
      </c>
      <c r="AT36" s="17">
        <v>19056.52</v>
      </c>
      <c r="AU36" s="18">
        <v>0</v>
      </c>
      <c r="AV36" s="17">
        <v>0</v>
      </c>
      <c r="AW36" s="18">
        <v>16</v>
      </c>
      <c r="AX36" s="17">
        <v>221666.23</v>
      </c>
      <c r="AY36" s="18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7">
        <f t="shared" si="11"/>
        <v>293975.09999999998</v>
      </c>
      <c r="BF36" s="17">
        <f t="shared" si="12"/>
        <v>33737.17</v>
      </c>
      <c r="BG36" s="18">
        <v>116</v>
      </c>
      <c r="BH36" s="17">
        <v>21651.75</v>
      </c>
      <c r="BI36" s="18">
        <v>0</v>
      </c>
      <c r="BJ36" s="17">
        <v>0</v>
      </c>
      <c r="BK36" s="18">
        <v>26</v>
      </c>
      <c r="BL36" s="17">
        <v>12085.42</v>
      </c>
      <c r="BM36" s="18">
        <v>2</v>
      </c>
      <c r="BN36" s="17">
        <v>15496.18</v>
      </c>
      <c r="BO36" s="18">
        <v>16</v>
      </c>
      <c r="BP36" s="17">
        <v>244741.75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7">
        <f t="shared" si="13"/>
        <v>296955.8</v>
      </c>
      <c r="BX36" s="17">
        <f t="shared" si="14"/>
        <v>61554.49</v>
      </c>
      <c r="BY36" s="18">
        <v>248</v>
      </c>
      <c r="BZ36" s="17">
        <v>46461.18</v>
      </c>
      <c r="CA36" s="18">
        <v>0</v>
      </c>
      <c r="CB36" s="17">
        <v>0</v>
      </c>
      <c r="CC36" s="18">
        <v>32</v>
      </c>
      <c r="CD36" s="17">
        <v>15093.31</v>
      </c>
      <c r="CE36" s="18">
        <v>2</v>
      </c>
      <c r="CF36" s="17">
        <v>11459.08</v>
      </c>
      <c r="CG36" s="18">
        <v>15</v>
      </c>
      <c r="CH36" s="17">
        <v>223942.23</v>
      </c>
      <c r="CI36" s="18">
        <v>0</v>
      </c>
      <c r="CJ36" s="17">
        <v>0</v>
      </c>
      <c r="CK36" s="18">
        <v>0</v>
      </c>
      <c r="CL36" s="17">
        <v>0</v>
      </c>
      <c r="CM36" s="18">
        <v>0</v>
      </c>
      <c r="CN36" s="17">
        <v>0</v>
      </c>
      <c r="CO36" s="36"/>
    </row>
    <row r="37" spans="1:93" x14ac:dyDescent="0.25">
      <c r="A37" s="26">
        <f t="shared" si="15"/>
        <v>26</v>
      </c>
      <c r="B37" s="28" t="s">
        <v>28</v>
      </c>
      <c r="C37" s="17">
        <f t="shared" si="3"/>
        <v>3394923.67</v>
      </c>
      <c r="D37" s="17">
        <f t="shared" si="4"/>
        <v>0</v>
      </c>
      <c r="E37" s="18">
        <f t="shared" si="16"/>
        <v>0</v>
      </c>
      <c r="F37" s="17">
        <f t="shared" si="16"/>
        <v>0</v>
      </c>
      <c r="G37" s="18">
        <f t="shared" si="16"/>
        <v>0</v>
      </c>
      <c r="H37" s="17">
        <f t="shared" si="16"/>
        <v>0</v>
      </c>
      <c r="I37" s="18">
        <f t="shared" si="16"/>
        <v>0</v>
      </c>
      <c r="J37" s="17">
        <f t="shared" si="16"/>
        <v>0</v>
      </c>
      <c r="K37" s="18">
        <f t="shared" si="16"/>
        <v>40</v>
      </c>
      <c r="L37" s="17">
        <f t="shared" si="16"/>
        <v>1520075.98</v>
      </c>
      <c r="M37" s="18">
        <f t="shared" si="16"/>
        <v>26</v>
      </c>
      <c r="N37" s="17">
        <f t="shared" si="16"/>
        <v>1874847.69</v>
      </c>
      <c r="O37" s="18">
        <f t="shared" si="16"/>
        <v>0</v>
      </c>
      <c r="P37" s="17">
        <f t="shared" si="16"/>
        <v>0</v>
      </c>
      <c r="Q37" s="18">
        <f t="shared" si="16"/>
        <v>24</v>
      </c>
      <c r="R37" s="17">
        <f t="shared" si="16"/>
        <v>1767170.93</v>
      </c>
      <c r="S37" s="18">
        <f t="shared" si="16"/>
        <v>0</v>
      </c>
      <c r="T37" s="17">
        <f t="shared" si="16"/>
        <v>0</v>
      </c>
      <c r="U37" s="17">
        <f t="shared" si="6"/>
        <v>595037.85</v>
      </c>
      <c r="V37" s="17">
        <f t="shared" si="7"/>
        <v>0</v>
      </c>
      <c r="W37" s="18">
        <v>0</v>
      </c>
      <c r="X37" s="17">
        <v>0</v>
      </c>
      <c r="Y37" s="18">
        <v>0</v>
      </c>
      <c r="Z37" s="17">
        <v>0</v>
      </c>
      <c r="AA37" s="18">
        <v>0</v>
      </c>
      <c r="AB37" s="17">
        <v>0</v>
      </c>
      <c r="AC37" s="18">
        <v>10</v>
      </c>
      <c r="AD37" s="17">
        <v>326410.78999999998</v>
      </c>
      <c r="AE37" s="18">
        <v>4</v>
      </c>
      <c r="AF37" s="17">
        <v>268627.06</v>
      </c>
      <c r="AG37" s="18">
        <v>0</v>
      </c>
      <c r="AH37" s="17">
        <v>0</v>
      </c>
      <c r="AI37" s="18">
        <v>4</v>
      </c>
      <c r="AJ37" s="17">
        <v>268627.06</v>
      </c>
      <c r="AK37" s="18">
        <v>0</v>
      </c>
      <c r="AL37" s="17">
        <v>0</v>
      </c>
      <c r="AM37" s="17">
        <f t="shared" si="9"/>
        <v>1060700</v>
      </c>
      <c r="AN37" s="17">
        <f t="shared" si="10"/>
        <v>0</v>
      </c>
      <c r="AO37" s="18">
        <v>0</v>
      </c>
      <c r="AP37" s="17">
        <v>0</v>
      </c>
      <c r="AQ37" s="18">
        <v>0</v>
      </c>
      <c r="AR37" s="17">
        <v>0</v>
      </c>
      <c r="AS37" s="18">
        <v>0</v>
      </c>
      <c r="AT37" s="17">
        <v>0</v>
      </c>
      <c r="AU37" s="18">
        <v>13</v>
      </c>
      <c r="AV37" s="17">
        <v>570910.06000000006</v>
      </c>
      <c r="AW37" s="18">
        <v>7</v>
      </c>
      <c r="AX37" s="17">
        <v>489789.94</v>
      </c>
      <c r="AY37" s="18">
        <v>0</v>
      </c>
      <c r="AZ37" s="17">
        <v>0</v>
      </c>
      <c r="BA37" s="18">
        <v>7</v>
      </c>
      <c r="BB37" s="17">
        <v>489789.94</v>
      </c>
      <c r="BC37" s="18">
        <v>0</v>
      </c>
      <c r="BD37" s="17">
        <v>0</v>
      </c>
      <c r="BE37" s="17">
        <f t="shared" si="11"/>
        <v>1047046.34</v>
      </c>
      <c r="BF37" s="17">
        <f t="shared" si="12"/>
        <v>0</v>
      </c>
      <c r="BG37" s="18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10</v>
      </c>
      <c r="BN37" s="17">
        <v>345924.41</v>
      </c>
      <c r="BO37" s="18">
        <v>9</v>
      </c>
      <c r="BP37" s="17">
        <v>701121.93</v>
      </c>
      <c r="BQ37" s="18">
        <v>0</v>
      </c>
      <c r="BR37" s="17">
        <v>0</v>
      </c>
      <c r="BS37" s="18">
        <v>9</v>
      </c>
      <c r="BT37" s="17">
        <v>701121.93</v>
      </c>
      <c r="BU37" s="18">
        <v>0</v>
      </c>
      <c r="BV37" s="17">
        <v>0</v>
      </c>
      <c r="BW37" s="17">
        <f t="shared" si="13"/>
        <v>692139.48</v>
      </c>
      <c r="BX37" s="17">
        <f t="shared" si="14"/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17">
        <v>0</v>
      </c>
      <c r="CE37" s="18">
        <v>7</v>
      </c>
      <c r="CF37" s="17">
        <v>276830.71999999997</v>
      </c>
      <c r="CG37" s="18">
        <v>6</v>
      </c>
      <c r="CH37" s="17">
        <v>415308.76</v>
      </c>
      <c r="CI37" s="18">
        <v>0</v>
      </c>
      <c r="CJ37" s="17">
        <v>0</v>
      </c>
      <c r="CK37" s="18">
        <v>4</v>
      </c>
      <c r="CL37" s="17">
        <v>307632</v>
      </c>
      <c r="CM37" s="18">
        <v>0</v>
      </c>
      <c r="CN37" s="17">
        <v>0</v>
      </c>
      <c r="CO37" s="36"/>
    </row>
    <row r="38" spans="1:93" x14ac:dyDescent="0.25">
      <c r="A38" s="26">
        <f t="shared" si="15"/>
        <v>27</v>
      </c>
      <c r="B38" s="28" t="s">
        <v>154</v>
      </c>
      <c r="C38" s="17">
        <f t="shared" si="3"/>
        <v>3303045.35</v>
      </c>
      <c r="D38" s="17">
        <f t="shared" si="4"/>
        <v>0</v>
      </c>
      <c r="E38" s="18">
        <f t="shared" si="16"/>
        <v>0</v>
      </c>
      <c r="F38" s="17">
        <f t="shared" si="16"/>
        <v>0</v>
      </c>
      <c r="G38" s="18">
        <f t="shared" si="16"/>
        <v>0</v>
      </c>
      <c r="H38" s="17">
        <f t="shared" si="16"/>
        <v>0</v>
      </c>
      <c r="I38" s="18">
        <f t="shared" si="16"/>
        <v>0</v>
      </c>
      <c r="J38" s="17">
        <f t="shared" si="16"/>
        <v>0</v>
      </c>
      <c r="K38" s="18">
        <f t="shared" si="16"/>
        <v>39</v>
      </c>
      <c r="L38" s="17">
        <f t="shared" si="16"/>
        <v>3303045.35</v>
      </c>
      <c r="M38" s="18">
        <f t="shared" si="16"/>
        <v>0</v>
      </c>
      <c r="N38" s="17">
        <f t="shared" si="16"/>
        <v>0</v>
      </c>
      <c r="O38" s="18">
        <f t="shared" si="16"/>
        <v>0</v>
      </c>
      <c r="P38" s="17">
        <f t="shared" si="16"/>
        <v>0</v>
      </c>
      <c r="Q38" s="18">
        <f t="shared" si="16"/>
        <v>0</v>
      </c>
      <c r="R38" s="17">
        <f t="shared" si="16"/>
        <v>0</v>
      </c>
      <c r="S38" s="18">
        <f t="shared" si="16"/>
        <v>0</v>
      </c>
      <c r="T38" s="17">
        <f t="shared" si="16"/>
        <v>0</v>
      </c>
      <c r="U38" s="17">
        <f t="shared" si="6"/>
        <v>2320341.6</v>
      </c>
      <c r="V38" s="17">
        <f t="shared" si="7"/>
        <v>0</v>
      </c>
      <c r="W38" s="18">
        <v>0</v>
      </c>
      <c r="X38" s="17">
        <v>0</v>
      </c>
      <c r="Y38" s="18">
        <v>0</v>
      </c>
      <c r="Z38" s="17">
        <v>0</v>
      </c>
      <c r="AA38" s="18">
        <v>0</v>
      </c>
      <c r="AB38" s="17">
        <v>0</v>
      </c>
      <c r="AC38" s="18">
        <v>21</v>
      </c>
      <c r="AD38" s="17">
        <v>2320341.6</v>
      </c>
      <c r="AE38" s="18">
        <v>0</v>
      </c>
      <c r="AF38" s="17">
        <v>0</v>
      </c>
      <c r="AG38" s="18">
        <v>0</v>
      </c>
      <c r="AH38" s="17">
        <v>0</v>
      </c>
      <c r="AI38" s="18">
        <v>0</v>
      </c>
      <c r="AJ38" s="17">
        <v>0</v>
      </c>
      <c r="AK38" s="18">
        <v>0</v>
      </c>
      <c r="AL38" s="17">
        <v>0</v>
      </c>
      <c r="AM38" s="17">
        <f t="shared" si="9"/>
        <v>115039.75</v>
      </c>
      <c r="AN38" s="17">
        <f t="shared" si="10"/>
        <v>0</v>
      </c>
      <c r="AO38" s="18">
        <v>0</v>
      </c>
      <c r="AP38" s="17">
        <v>0</v>
      </c>
      <c r="AQ38" s="18">
        <v>0</v>
      </c>
      <c r="AR38" s="17">
        <v>0</v>
      </c>
      <c r="AS38" s="18">
        <v>0</v>
      </c>
      <c r="AT38" s="17">
        <v>0</v>
      </c>
      <c r="AU38" s="18">
        <v>5</v>
      </c>
      <c r="AV38" s="17">
        <v>115039.75</v>
      </c>
      <c r="AW38" s="18">
        <v>0</v>
      </c>
      <c r="AX38" s="17">
        <v>0</v>
      </c>
      <c r="AY38" s="18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7">
        <f t="shared" si="11"/>
        <v>490989.44</v>
      </c>
      <c r="BF38" s="17">
        <f t="shared" si="12"/>
        <v>0</v>
      </c>
      <c r="BG38" s="18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6</v>
      </c>
      <c r="BN38" s="17">
        <v>490989.44</v>
      </c>
      <c r="BO38" s="18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7">
        <f t="shared" si="13"/>
        <v>376674.56</v>
      </c>
      <c r="BX38" s="17">
        <f t="shared" si="14"/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17">
        <v>0</v>
      </c>
      <c r="CE38" s="18">
        <v>7</v>
      </c>
      <c r="CF38" s="17">
        <v>376674.56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8">
        <v>0</v>
      </c>
      <c r="CN38" s="17">
        <v>0</v>
      </c>
      <c r="CO38" s="36"/>
    </row>
    <row r="39" spans="1:93" x14ac:dyDescent="0.25">
      <c r="A39" s="26">
        <f t="shared" si="15"/>
        <v>28</v>
      </c>
      <c r="B39" s="28" t="s">
        <v>29</v>
      </c>
      <c r="C39" s="17">
        <f t="shared" si="3"/>
        <v>1811070.34</v>
      </c>
      <c r="D39" s="17">
        <f t="shared" si="4"/>
        <v>0</v>
      </c>
      <c r="E39" s="18">
        <f t="shared" si="16"/>
        <v>0</v>
      </c>
      <c r="F39" s="17">
        <f t="shared" si="16"/>
        <v>0</v>
      </c>
      <c r="G39" s="18">
        <f t="shared" si="16"/>
        <v>0</v>
      </c>
      <c r="H39" s="17">
        <f t="shared" si="16"/>
        <v>0</v>
      </c>
      <c r="I39" s="18">
        <f t="shared" si="16"/>
        <v>0</v>
      </c>
      <c r="J39" s="17">
        <f t="shared" si="16"/>
        <v>0</v>
      </c>
      <c r="K39" s="18">
        <f t="shared" si="16"/>
        <v>16</v>
      </c>
      <c r="L39" s="17">
        <f t="shared" si="16"/>
        <v>1811070.34</v>
      </c>
      <c r="M39" s="18">
        <f t="shared" si="16"/>
        <v>0</v>
      </c>
      <c r="N39" s="17">
        <f t="shared" si="16"/>
        <v>0</v>
      </c>
      <c r="O39" s="18">
        <f t="shared" si="16"/>
        <v>0</v>
      </c>
      <c r="P39" s="17">
        <f t="shared" si="16"/>
        <v>0</v>
      </c>
      <c r="Q39" s="18">
        <f t="shared" si="16"/>
        <v>0</v>
      </c>
      <c r="R39" s="17">
        <f t="shared" si="16"/>
        <v>0</v>
      </c>
      <c r="S39" s="18">
        <f t="shared" si="16"/>
        <v>0</v>
      </c>
      <c r="T39" s="17">
        <f t="shared" si="16"/>
        <v>0</v>
      </c>
      <c r="U39" s="17">
        <f t="shared" si="6"/>
        <v>433518.16</v>
      </c>
      <c r="V39" s="17">
        <f t="shared" si="7"/>
        <v>0</v>
      </c>
      <c r="W39" s="18">
        <v>0</v>
      </c>
      <c r="X39" s="17">
        <v>0</v>
      </c>
      <c r="Y39" s="18">
        <v>0</v>
      </c>
      <c r="Z39" s="17">
        <v>0</v>
      </c>
      <c r="AA39" s="18">
        <v>0</v>
      </c>
      <c r="AB39" s="17">
        <v>0</v>
      </c>
      <c r="AC39" s="18">
        <v>5</v>
      </c>
      <c r="AD39" s="17">
        <v>433518.16</v>
      </c>
      <c r="AE39" s="18">
        <v>0</v>
      </c>
      <c r="AF39" s="17">
        <v>0</v>
      </c>
      <c r="AG39" s="18">
        <v>0</v>
      </c>
      <c r="AH39" s="17">
        <v>0</v>
      </c>
      <c r="AI39" s="18">
        <v>0</v>
      </c>
      <c r="AJ39" s="17">
        <v>0</v>
      </c>
      <c r="AK39" s="18">
        <v>0</v>
      </c>
      <c r="AL39" s="17">
        <v>0</v>
      </c>
      <c r="AM39" s="17">
        <f t="shared" si="9"/>
        <v>242188.92</v>
      </c>
      <c r="AN39" s="17">
        <f t="shared" si="10"/>
        <v>0</v>
      </c>
      <c r="AO39" s="18">
        <v>0</v>
      </c>
      <c r="AP39" s="17">
        <v>0</v>
      </c>
      <c r="AQ39" s="18">
        <v>0</v>
      </c>
      <c r="AR39" s="17">
        <v>0</v>
      </c>
      <c r="AS39" s="18">
        <v>0</v>
      </c>
      <c r="AT39" s="17">
        <v>0</v>
      </c>
      <c r="AU39" s="18">
        <v>2</v>
      </c>
      <c r="AV39" s="17">
        <v>242188.92</v>
      </c>
      <c r="AW39" s="18">
        <v>0</v>
      </c>
      <c r="AX39" s="17">
        <v>0</v>
      </c>
      <c r="AY39" s="18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7">
        <f t="shared" si="11"/>
        <v>890515.04</v>
      </c>
      <c r="BF39" s="17">
        <f t="shared" si="12"/>
        <v>0</v>
      </c>
      <c r="BG39" s="18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7</v>
      </c>
      <c r="BN39" s="17">
        <v>890515.04</v>
      </c>
      <c r="BO39" s="18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7">
        <f t="shared" si="13"/>
        <v>244848.22</v>
      </c>
      <c r="BX39" s="17">
        <f t="shared" si="14"/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17">
        <v>0</v>
      </c>
      <c r="CE39" s="18">
        <v>2</v>
      </c>
      <c r="CF39" s="17">
        <v>244848.22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8">
        <v>0</v>
      </c>
      <c r="CN39" s="17">
        <v>0</v>
      </c>
      <c r="CO39" s="36"/>
    </row>
    <row r="40" spans="1:93" x14ac:dyDescent="0.25">
      <c r="A40" s="26">
        <f t="shared" si="15"/>
        <v>29</v>
      </c>
      <c r="B40" s="28" t="s">
        <v>155</v>
      </c>
      <c r="C40" s="17">
        <f t="shared" si="3"/>
        <v>1072375.2</v>
      </c>
      <c r="D40" s="17">
        <f t="shared" si="4"/>
        <v>1072375.2</v>
      </c>
      <c r="E40" s="18">
        <f t="shared" si="16"/>
        <v>0</v>
      </c>
      <c r="F40" s="17">
        <f t="shared" si="16"/>
        <v>0</v>
      </c>
      <c r="G40" s="18">
        <f t="shared" si="16"/>
        <v>0</v>
      </c>
      <c r="H40" s="17">
        <f t="shared" si="16"/>
        <v>0</v>
      </c>
      <c r="I40" s="18">
        <f t="shared" si="16"/>
        <v>0</v>
      </c>
      <c r="J40" s="17">
        <f t="shared" si="16"/>
        <v>1072375.2</v>
      </c>
      <c r="K40" s="18">
        <f t="shared" si="16"/>
        <v>0</v>
      </c>
      <c r="L40" s="17">
        <f t="shared" si="16"/>
        <v>0</v>
      </c>
      <c r="M40" s="18">
        <f t="shared" si="16"/>
        <v>0</v>
      </c>
      <c r="N40" s="17">
        <f t="shared" si="16"/>
        <v>0</v>
      </c>
      <c r="O40" s="18">
        <f t="shared" si="16"/>
        <v>0</v>
      </c>
      <c r="P40" s="17">
        <f t="shared" si="16"/>
        <v>0</v>
      </c>
      <c r="Q40" s="18">
        <f t="shared" si="16"/>
        <v>0</v>
      </c>
      <c r="R40" s="17">
        <f t="shared" si="16"/>
        <v>0</v>
      </c>
      <c r="S40" s="18">
        <f t="shared" si="16"/>
        <v>0</v>
      </c>
      <c r="T40" s="17">
        <f t="shared" si="16"/>
        <v>0</v>
      </c>
      <c r="U40" s="17">
        <f t="shared" si="6"/>
        <v>549937.61</v>
      </c>
      <c r="V40" s="17">
        <f t="shared" si="7"/>
        <v>549937.61</v>
      </c>
      <c r="W40" s="18">
        <v>0</v>
      </c>
      <c r="X40" s="17">
        <v>0</v>
      </c>
      <c r="Y40" s="18">
        <v>0</v>
      </c>
      <c r="Z40" s="17">
        <v>0</v>
      </c>
      <c r="AA40" s="18">
        <v>0</v>
      </c>
      <c r="AB40" s="17">
        <v>549937.61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17">
        <v>0</v>
      </c>
      <c r="AI40" s="18">
        <v>0</v>
      </c>
      <c r="AJ40" s="17">
        <v>0</v>
      </c>
      <c r="AK40" s="18">
        <v>0</v>
      </c>
      <c r="AL40" s="17">
        <v>0</v>
      </c>
      <c r="AM40" s="17">
        <f t="shared" si="9"/>
        <v>522437.59</v>
      </c>
      <c r="AN40" s="17">
        <f t="shared" si="10"/>
        <v>522437.59</v>
      </c>
      <c r="AO40" s="18">
        <v>0</v>
      </c>
      <c r="AP40" s="17">
        <v>0</v>
      </c>
      <c r="AQ40" s="18">
        <v>0</v>
      </c>
      <c r="AR40" s="17">
        <v>0</v>
      </c>
      <c r="AS40" s="18">
        <v>0</v>
      </c>
      <c r="AT40" s="17">
        <v>522437.59</v>
      </c>
      <c r="AU40" s="18">
        <v>0</v>
      </c>
      <c r="AV40" s="17">
        <v>0</v>
      </c>
      <c r="AW40" s="18">
        <v>0</v>
      </c>
      <c r="AX40" s="17">
        <v>0</v>
      </c>
      <c r="AY40" s="18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7">
        <f t="shared" si="11"/>
        <v>0</v>
      </c>
      <c r="BF40" s="17">
        <f t="shared" si="12"/>
        <v>0</v>
      </c>
      <c r="BG40" s="18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7">
        <f t="shared" si="13"/>
        <v>0</v>
      </c>
      <c r="BX40" s="17">
        <f t="shared" si="14"/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8">
        <v>0</v>
      </c>
      <c r="CN40" s="17">
        <v>0</v>
      </c>
      <c r="CO40" s="36"/>
    </row>
    <row r="41" spans="1:93" x14ac:dyDescent="0.25">
      <c r="A41" s="26">
        <f t="shared" si="15"/>
        <v>30</v>
      </c>
      <c r="B41" s="28" t="s">
        <v>30</v>
      </c>
      <c r="C41" s="17">
        <f t="shared" si="3"/>
        <v>866145.6</v>
      </c>
      <c r="D41" s="17">
        <f t="shared" si="4"/>
        <v>866145.6</v>
      </c>
      <c r="E41" s="18">
        <f t="shared" si="16"/>
        <v>0</v>
      </c>
      <c r="F41" s="17">
        <f t="shared" si="16"/>
        <v>0</v>
      </c>
      <c r="G41" s="18">
        <f t="shared" si="16"/>
        <v>0</v>
      </c>
      <c r="H41" s="17">
        <f t="shared" si="16"/>
        <v>0</v>
      </c>
      <c r="I41" s="18">
        <f t="shared" si="16"/>
        <v>0</v>
      </c>
      <c r="J41" s="17">
        <f t="shared" si="16"/>
        <v>866145.6</v>
      </c>
      <c r="K41" s="18">
        <f t="shared" si="16"/>
        <v>0</v>
      </c>
      <c r="L41" s="17">
        <f t="shared" si="16"/>
        <v>0</v>
      </c>
      <c r="M41" s="18">
        <f t="shared" si="16"/>
        <v>0</v>
      </c>
      <c r="N41" s="17">
        <f t="shared" si="16"/>
        <v>0</v>
      </c>
      <c r="O41" s="18">
        <f t="shared" si="16"/>
        <v>0</v>
      </c>
      <c r="P41" s="17">
        <f t="shared" si="16"/>
        <v>0</v>
      </c>
      <c r="Q41" s="18">
        <f t="shared" si="16"/>
        <v>0</v>
      </c>
      <c r="R41" s="17">
        <f t="shared" si="16"/>
        <v>0</v>
      </c>
      <c r="S41" s="18">
        <f t="shared" si="16"/>
        <v>0</v>
      </c>
      <c r="T41" s="17">
        <f t="shared" si="16"/>
        <v>0</v>
      </c>
      <c r="U41" s="17">
        <f t="shared" si="6"/>
        <v>398700</v>
      </c>
      <c r="V41" s="17">
        <f t="shared" si="7"/>
        <v>398700</v>
      </c>
      <c r="W41" s="18">
        <v>0</v>
      </c>
      <c r="X41" s="17">
        <v>0</v>
      </c>
      <c r="Y41" s="18">
        <v>0</v>
      </c>
      <c r="Z41" s="17">
        <v>0</v>
      </c>
      <c r="AA41" s="18">
        <v>0</v>
      </c>
      <c r="AB41" s="17">
        <v>398700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17">
        <v>0</v>
      </c>
      <c r="AI41" s="18">
        <v>0</v>
      </c>
      <c r="AJ41" s="17">
        <v>0</v>
      </c>
      <c r="AK41" s="18">
        <v>0</v>
      </c>
      <c r="AL41" s="17">
        <v>0</v>
      </c>
      <c r="AM41" s="17">
        <f t="shared" si="9"/>
        <v>467445.6</v>
      </c>
      <c r="AN41" s="17">
        <f t="shared" si="10"/>
        <v>467445.6</v>
      </c>
      <c r="AO41" s="18">
        <v>0</v>
      </c>
      <c r="AP41" s="17">
        <v>0</v>
      </c>
      <c r="AQ41" s="18">
        <v>0</v>
      </c>
      <c r="AR41" s="17">
        <v>0</v>
      </c>
      <c r="AS41" s="18">
        <v>0</v>
      </c>
      <c r="AT41" s="17">
        <v>467445.6</v>
      </c>
      <c r="AU41" s="18">
        <v>0</v>
      </c>
      <c r="AV41" s="17">
        <v>0</v>
      </c>
      <c r="AW41" s="18">
        <v>0</v>
      </c>
      <c r="AX41" s="17">
        <v>0</v>
      </c>
      <c r="AY41" s="18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7">
        <f t="shared" si="11"/>
        <v>0</v>
      </c>
      <c r="BF41" s="17">
        <f t="shared" si="12"/>
        <v>0</v>
      </c>
      <c r="BG41" s="18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7">
        <f t="shared" si="13"/>
        <v>0</v>
      </c>
      <c r="BX41" s="17">
        <f t="shared" si="14"/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8">
        <v>0</v>
      </c>
      <c r="CN41" s="17">
        <v>0</v>
      </c>
      <c r="CO41" s="36"/>
    </row>
    <row r="42" spans="1:93" x14ac:dyDescent="0.25">
      <c r="A42" s="26">
        <f t="shared" si="15"/>
        <v>31</v>
      </c>
      <c r="B42" s="28" t="s">
        <v>31</v>
      </c>
      <c r="C42" s="17">
        <f t="shared" si="3"/>
        <v>33062300.68</v>
      </c>
      <c r="D42" s="17">
        <f t="shared" si="4"/>
        <v>33062300.68</v>
      </c>
      <c r="E42" s="18">
        <f t="shared" ref="E42:T58" si="17">W42+AO42+BG42+BY42</f>
        <v>50</v>
      </c>
      <c r="F42" s="17">
        <f t="shared" si="17"/>
        <v>12015</v>
      </c>
      <c r="G42" s="18">
        <f t="shared" si="17"/>
        <v>0</v>
      </c>
      <c r="H42" s="17">
        <f t="shared" si="17"/>
        <v>0</v>
      </c>
      <c r="I42" s="18">
        <f t="shared" si="17"/>
        <v>389</v>
      </c>
      <c r="J42" s="17">
        <f t="shared" si="17"/>
        <v>33050285.68</v>
      </c>
      <c r="K42" s="18">
        <f t="shared" si="17"/>
        <v>0</v>
      </c>
      <c r="L42" s="17">
        <f t="shared" si="17"/>
        <v>0</v>
      </c>
      <c r="M42" s="18">
        <f t="shared" si="17"/>
        <v>0</v>
      </c>
      <c r="N42" s="17">
        <f t="shared" si="17"/>
        <v>0</v>
      </c>
      <c r="O42" s="18">
        <f t="shared" si="17"/>
        <v>0</v>
      </c>
      <c r="P42" s="17">
        <f t="shared" si="17"/>
        <v>0</v>
      </c>
      <c r="Q42" s="18">
        <f t="shared" si="17"/>
        <v>0</v>
      </c>
      <c r="R42" s="17">
        <f t="shared" si="17"/>
        <v>0</v>
      </c>
      <c r="S42" s="18">
        <f t="shared" si="17"/>
        <v>0</v>
      </c>
      <c r="T42" s="17">
        <f t="shared" si="17"/>
        <v>0</v>
      </c>
      <c r="U42" s="17">
        <f t="shared" si="6"/>
        <v>7966099</v>
      </c>
      <c r="V42" s="17">
        <f t="shared" si="7"/>
        <v>7966099</v>
      </c>
      <c r="W42" s="18">
        <v>10</v>
      </c>
      <c r="X42" s="17">
        <v>2403</v>
      </c>
      <c r="Y42" s="18">
        <v>0</v>
      </c>
      <c r="Z42" s="17">
        <v>0</v>
      </c>
      <c r="AA42" s="18">
        <v>101</v>
      </c>
      <c r="AB42" s="17">
        <v>7963696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17">
        <v>0</v>
      </c>
      <c r="AI42" s="18">
        <v>0</v>
      </c>
      <c r="AJ42" s="17">
        <v>0</v>
      </c>
      <c r="AK42" s="18">
        <v>0</v>
      </c>
      <c r="AL42" s="17">
        <v>0</v>
      </c>
      <c r="AM42" s="17">
        <f t="shared" si="9"/>
        <v>7852862.0999999996</v>
      </c>
      <c r="AN42" s="17">
        <f t="shared" si="10"/>
        <v>7852862.0999999996</v>
      </c>
      <c r="AO42" s="18">
        <v>17</v>
      </c>
      <c r="AP42" s="17">
        <v>4085.1</v>
      </c>
      <c r="AQ42" s="18">
        <v>0</v>
      </c>
      <c r="AR42" s="17">
        <v>0</v>
      </c>
      <c r="AS42" s="18">
        <v>99</v>
      </c>
      <c r="AT42" s="17">
        <v>7848777</v>
      </c>
      <c r="AU42" s="18">
        <v>0</v>
      </c>
      <c r="AV42" s="17">
        <v>0</v>
      </c>
      <c r="AW42" s="18">
        <v>0</v>
      </c>
      <c r="AX42" s="17">
        <v>0</v>
      </c>
      <c r="AY42" s="18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7">
        <f t="shared" si="11"/>
        <v>8056117.7999999998</v>
      </c>
      <c r="BF42" s="17">
        <f t="shared" si="12"/>
        <v>8056117.7999999998</v>
      </c>
      <c r="BG42" s="18">
        <v>16</v>
      </c>
      <c r="BH42" s="17">
        <v>3844.8</v>
      </c>
      <c r="BI42" s="18">
        <v>0</v>
      </c>
      <c r="BJ42" s="17">
        <v>0</v>
      </c>
      <c r="BK42" s="18">
        <v>99</v>
      </c>
      <c r="BL42" s="17">
        <v>8052273</v>
      </c>
      <c r="BM42" s="18">
        <v>0</v>
      </c>
      <c r="BN42" s="17">
        <v>0</v>
      </c>
      <c r="BO42" s="18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7">
        <f t="shared" si="13"/>
        <v>9187221.7799999993</v>
      </c>
      <c r="BX42" s="17">
        <f t="shared" si="14"/>
        <v>9187221.7799999993</v>
      </c>
      <c r="BY42" s="18">
        <v>7</v>
      </c>
      <c r="BZ42" s="17">
        <v>1682.1</v>
      </c>
      <c r="CA42" s="18">
        <v>0</v>
      </c>
      <c r="CB42" s="17">
        <v>0</v>
      </c>
      <c r="CC42" s="18">
        <v>90</v>
      </c>
      <c r="CD42" s="17">
        <v>9185539.6799999997</v>
      </c>
      <c r="CE42" s="18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8">
        <v>0</v>
      </c>
      <c r="CN42" s="17">
        <v>0</v>
      </c>
      <c r="CO42" s="36"/>
    </row>
    <row r="43" spans="1:93" x14ac:dyDescent="0.25">
      <c r="A43" s="26">
        <f t="shared" si="15"/>
        <v>32</v>
      </c>
      <c r="B43" s="28" t="s">
        <v>32</v>
      </c>
      <c r="C43" s="17">
        <f t="shared" si="3"/>
        <v>225473.76</v>
      </c>
      <c r="D43" s="17">
        <f t="shared" si="4"/>
        <v>225473.76</v>
      </c>
      <c r="E43" s="18">
        <f t="shared" si="17"/>
        <v>0</v>
      </c>
      <c r="F43" s="17">
        <f t="shared" si="17"/>
        <v>0</v>
      </c>
      <c r="G43" s="18">
        <f t="shared" si="17"/>
        <v>0</v>
      </c>
      <c r="H43" s="17">
        <f t="shared" si="17"/>
        <v>0</v>
      </c>
      <c r="I43" s="18">
        <f t="shared" si="17"/>
        <v>0</v>
      </c>
      <c r="J43" s="17">
        <f t="shared" si="17"/>
        <v>225473.76</v>
      </c>
      <c r="K43" s="18">
        <f t="shared" si="17"/>
        <v>0</v>
      </c>
      <c r="L43" s="17">
        <f t="shared" si="17"/>
        <v>0</v>
      </c>
      <c r="M43" s="18">
        <f t="shared" si="17"/>
        <v>0</v>
      </c>
      <c r="N43" s="17">
        <f t="shared" si="17"/>
        <v>0</v>
      </c>
      <c r="O43" s="18">
        <f t="shared" si="17"/>
        <v>0</v>
      </c>
      <c r="P43" s="17">
        <f t="shared" si="17"/>
        <v>0</v>
      </c>
      <c r="Q43" s="18">
        <f t="shared" si="17"/>
        <v>0</v>
      </c>
      <c r="R43" s="17">
        <f t="shared" si="17"/>
        <v>0</v>
      </c>
      <c r="S43" s="18">
        <f t="shared" si="17"/>
        <v>0</v>
      </c>
      <c r="T43" s="17">
        <f t="shared" si="17"/>
        <v>0</v>
      </c>
      <c r="U43" s="17">
        <f t="shared" si="6"/>
        <v>68742</v>
      </c>
      <c r="V43" s="17">
        <f t="shared" si="7"/>
        <v>68742</v>
      </c>
      <c r="W43" s="18">
        <v>0</v>
      </c>
      <c r="X43" s="17">
        <v>0</v>
      </c>
      <c r="Y43" s="18">
        <v>0</v>
      </c>
      <c r="Z43" s="17">
        <v>0</v>
      </c>
      <c r="AA43" s="18">
        <v>0</v>
      </c>
      <c r="AB43" s="17">
        <v>68742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17">
        <v>0</v>
      </c>
      <c r="AI43" s="18">
        <v>0</v>
      </c>
      <c r="AJ43" s="17">
        <v>0</v>
      </c>
      <c r="AK43" s="18">
        <v>0</v>
      </c>
      <c r="AL43" s="17">
        <v>0</v>
      </c>
      <c r="AM43" s="17">
        <f t="shared" si="9"/>
        <v>104487.84</v>
      </c>
      <c r="AN43" s="17">
        <f t="shared" si="10"/>
        <v>104487.84</v>
      </c>
      <c r="AO43" s="18">
        <v>0</v>
      </c>
      <c r="AP43" s="17">
        <v>0</v>
      </c>
      <c r="AQ43" s="18">
        <v>0</v>
      </c>
      <c r="AR43" s="17">
        <v>0</v>
      </c>
      <c r="AS43" s="18">
        <v>0</v>
      </c>
      <c r="AT43" s="17">
        <v>104487.84</v>
      </c>
      <c r="AU43" s="18">
        <v>0</v>
      </c>
      <c r="AV43" s="17">
        <v>0</v>
      </c>
      <c r="AW43" s="18">
        <v>0</v>
      </c>
      <c r="AX43" s="17">
        <v>0</v>
      </c>
      <c r="AY43" s="18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7">
        <f t="shared" si="11"/>
        <v>49494.239999999998</v>
      </c>
      <c r="BF43" s="17">
        <f t="shared" si="12"/>
        <v>49494.239999999998</v>
      </c>
      <c r="BG43" s="18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49494.239999999998</v>
      </c>
      <c r="BM43" s="18">
        <v>0</v>
      </c>
      <c r="BN43" s="17">
        <v>0</v>
      </c>
      <c r="BO43" s="18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7">
        <f t="shared" si="13"/>
        <v>2749.68</v>
      </c>
      <c r="BX43" s="17">
        <f t="shared" si="14"/>
        <v>2749.68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17">
        <v>2749.68</v>
      </c>
      <c r="CE43" s="18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8">
        <v>0</v>
      </c>
      <c r="CN43" s="17">
        <v>0</v>
      </c>
      <c r="CO43" s="36"/>
    </row>
    <row r="44" spans="1:93" x14ac:dyDescent="0.25">
      <c r="A44" s="26">
        <f t="shared" si="15"/>
        <v>33</v>
      </c>
      <c r="B44" s="28" t="s">
        <v>33</v>
      </c>
      <c r="C44" s="17">
        <f t="shared" si="3"/>
        <v>431308.04</v>
      </c>
      <c r="D44" s="17">
        <f t="shared" si="4"/>
        <v>0</v>
      </c>
      <c r="E44" s="18">
        <f t="shared" si="17"/>
        <v>0</v>
      </c>
      <c r="F44" s="17">
        <f t="shared" si="17"/>
        <v>0</v>
      </c>
      <c r="G44" s="18">
        <f t="shared" si="17"/>
        <v>0</v>
      </c>
      <c r="H44" s="17">
        <f t="shared" si="17"/>
        <v>0</v>
      </c>
      <c r="I44" s="18">
        <f t="shared" si="17"/>
        <v>0</v>
      </c>
      <c r="J44" s="17">
        <f t="shared" si="17"/>
        <v>0</v>
      </c>
      <c r="K44" s="18">
        <f t="shared" si="17"/>
        <v>17</v>
      </c>
      <c r="L44" s="17">
        <f t="shared" si="17"/>
        <v>431308.04</v>
      </c>
      <c r="M44" s="18">
        <f t="shared" si="17"/>
        <v>0</v>
      </c>
      <c r="N44" s="17">
        <f t="shared" si="17"/>
        <v>0</v>
      </c>
      <c r="O44" s="18">
        <f t="shared" si="17"/>
        <v>0</v>
      </c>
      <c r="P44" s="17">
        <f t="shared" si="17"/>
        <v>0</v>
      </c>
      <c r="Q44" s="18">
        <f t="shared" si="17"/>
        <v>0</v>
      </c>
      <c r="R44" s="17">
        <f t="shared" si="17"/>
        <v>0</v>
      </c>
      <c r="S44" s="18">
        <f t="shared" si="17"/>
        <v>0</v>
      </c>
      <c r="T44" s="17">
        <f t="shared" si="17"/>
        <v>0</v>
      </c>
      <c r="U44" s="17">
        <f t="shared" si="6"/>
        <v>15212.96</v>
      </c>
      <c r="V44" s="17">
        <f t="shared" si="7"/>
        <v>0</v>
      </c>
      <c r="W44" s="18">
        <v>0</v>
      </c>
      <c r="X44" s="17">
        <v>0</v>
      </c>
      <c r="Y44" s="18">
        <v>0</v>
      </c>
      <c r="Z44" s="17">
        <v>0</v>
      </c>
      <c r="AA44" s="18">
        <v>0</v>
      </c>
      <c r="AB44" s="17">
        <v>0</v>
      </c>
      <c r="AC44" s="18">
        <v>2</v>
      </c>
      <c r="AD44" s="17">
        <v>15212.96</v>
      </c>
      <c r="AE44" s="18">
        <v>0</v>
      </c>
      <c r="AF44" s="17">
        <v>0</v>
      </c>
      <c r="AG44" s="18">
        <v>0</v>
      </c>
      <c r="AH44" s="17">
        <v>0</v>
      </c>
      <c r="AI44" s="18">
        <v>0</v>
      </c>
      <c r="AJ44" s="17">
        <v>0</v>
      </c>
      <c r="AK44" s="18">
        <v>0</v>
      </c>
      <c r="AL44" s="17">
        <v>0</v>
      </c>
      <c r="AM44" s="17">
        <f t="shared" si="9"/>
        <v>150923.35999999999</v>
      </c>
      <c r="AN44" s="17">
        <f t="shared" si="10"/>
        <v>0</v>
      </c>
      <c r="AO44" s="18">
        <v>0</v>
      </c>
      <c r="AP44" s="17">
        <v>0</v>
      </c>
      <c r="AQ44" s="18">
        <v>0</v>
      </c>
      <c r="AR44" s="17">
        <v>0</v>
      </c>
      <c r="AS44" s="18">
        <v>0</v>
      </c>
      <c r="AT44" s="17">
        <v>0</v>
      </c>
      <c r="AU44" s="18">
        <v>5</v>
      </c>
      <c r="AV44" s="17">
        <v>150923.35999999999</v>
      </c>
      <c r="AW44" s="18">
        <v>0</v>
      </c>
      <c r="AX44" s="17">
        <v>0</v>
      </c>
      <c r="AY44" s="18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7">
        <f t="shared" si="11"/>
        <v>106773.44</v>
      </c>
      <c r="BF44" s="17">
        <f t="shared" si="12"/>
        <v>0</v>
      </c>
      <c r="BG44" s="18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5</v>
      </c>
      <c r="BN44" s="17">
        <v>106773.44</v>
      </c>
      <c r="BO44" s="18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7">
        <f t="shared" si="13"/>
        <v>158398.28</v>
      </c>
      <c r="BX44" s="17">
        <f t="shared" si="14"/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17">
        <v>0</v>
      </c>
      <c r="CE44" s="18">
        <v>5</v>
      </c>
      <c r="CF44" s="17">
        <v>158398.28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8">
        <v>0</v>
      </c>
      <c r="CN44" s="17">
        <v>0</v>
      </c>
      <c r="CO44" s="36"/>
    </row>
    <row r="45" spans="1:93" ht="30" x14ac:dyDescent="0.25">
      <c r="A45" s="26">
        <f t="shared" si="15"/>
        <v>34</v>
      </c>
      <c r="B45" s="28" t="s">
        <v>134</v>
      </c>
      <c r="C45" s="17">
        <f t="shared" si="3"/>
        <v>1289144.9099999999</v>
      </c>
      <c r="D45" s="17">
        <f t="shared" si="4"/>
        <v>1289144.9099999999</v>
      </c>
      <c r="E45" s="18">
        <f t="shared" si="17"/>
        <v>0</v>
      </c>
      <c r="F45" s="17">
        <f t="shared" si="17"/>
        <v>0</v>
      </c>
      <c r="G45" s="18">
        <f t="shared" si="17"/>
        <v>0</v>
      </c>
      <c r="H45" s="17">
        <f t="shared" si="17"/>
        <v>0</v>
      </c>
      <c r="I45" s="18">
        <f t="shared" si="17"/>
        <v>0</v>
      </c>
      <c r="J45" s="17">
        <f t="shared" si="17"/>
        <v>1289144.9099999999</v>
      </c>
      <c r="K45" s="18">
        <f t="shared" si="17"/>
        <v>0</v>
      </c>
      <c r="L45" s="17">
        <f t="shared" si="17"/>
        <v>0</v>
      </c>
      <c r="M45" s="18">
        <f t="shared" si="17"/>
        <v>0</v>
      </c>
      <c r="N45" s="17">
        <f t="shared" si="17"/>
        <v>0</v>
      </c>
      <c r="O45" s="18">
        <f t="shared" si="17"/>
        <v>0</v>
      </c>
      <c r="P45" s="17">
        <f t="shared" si="17"/>
        <v>0</v>
      </c>
      <c r="Q45" s="18">
        <f t="shared" si="17"/>
        <v>0</v>
      </c>
      <c r="R45" s="17">
        <f t="shared" si="17"/>
        <v>0</v>
      </c>
      <c r="S45" s="18">
        <f t="shared" si="17"/>
        <v>0</v>
      </c>
      <c r="T45" s="17">
        <f t="shared" si="17"/>
        <v>0</v>
      </c>
      <c r="U45" s="17">
        <f t="shared" si="6"/>
        <v>500313.19</v>
      </c>
      <c r="V45" s="17">
        <f t="shared" si="7"/>
        <v>500313.19</v>
      </c>
      <c r="W45" s="18">
        <v>0</v>
      </c>
      <c r="X45" s="17">
        <v>0</v>
      </c>
      <c r="Y45" s="18">
        <v>0</v>
      </c>
      <c r="Z45" s="17">
        <v>0</v>
      </c>
      <c r="AA45" s="18">
        <v>0</v>
      </c>
      <c r="AB45" s="17">
        <v>500313.19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17">
        <v>0</v>
      </c>
      <c r="AI45" s="18">
        <v>0</v>
      </c>
      <c r="AJ45" s="17">
        <v>0</v>
      </c>
      <c r="AK45" s="18">
        <v>0</v>
      </c>
      <c r="AL45" s="17">
        <v>0</v>
      </c>
      <c r="AM45" s="17">
        <f t="shared" si="9"/>
        <v>788831.72</v>
      </c>
      <c r="AN45" s="17">
        <f t="shared" si="10"/>
        <v>788831.72</v>
      </c>
      <c r="AO45" s="18">
        <v>0</v>
      </c>
      <c r="AP45" s="17">
        <v>0</v>
      </c>
      <c r="AQ45" s="18">
        <v>0</v>
      </c>
      <c r="AR45" s="17">
        <v>0</v>
      </c>
      <c r="AS45" s="18">
        <v>0</v>
      </c>
      <c r="AT45" s="17">
        <v>788831.72</v>
      </c>
      <c r="AU45" s="18">
        <v>0</v>
      </c>
      <c r="AV45" s="17">
        <v>0</v>
      </c>
      <c r="AW45" s="18">
        <v>0</v>
      </c>
      <c r="AX45" s="17">
        <v>0</v>
      </c>
      <c r="AY45" s="18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7">
        <f t="shared" si="11"/>
        <v>0</v>
      </c>
      <c r="BF45" s="17">
        <f t="shared" si="12"/>
        <v>0</v>
      </c>
      <c r="BG45" s="18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7">
        <f t="shared" si="13"/>
        <v>0</v>
      </c>
      <c r="BX45" s="17">
        <f t="shared" si="14"/>
        <v>0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8">
        <v>0</v>
      </c>
      <c r="CN45" s="17">
        <v>0</v>
      </c>
      <c r="CO45" s="36"/>
    </row>
    <row r="46" spans="1:93" x14ac:dyDescent="0.25">
      <c r="A46" s="26">
        <f t="shared" si="15"/>
        <v>35</v>
      </c>
      <c r="B46" s="28" t="s">
        <v>135</v>
      </c>
      <c r="C46" s="17">
        <f t="shared" si="3"/>
        <v>2429784.84</v>
      </c>
      <c r="D46" s="17">
        <f t="shared" si="4"/>
        <v>0</v>
      </c>
      <c r="E46" s="18">
        <f t="shared" si="17"/>
        <v>0</v>
      </c>
      <c r="F46" s="17">
        <f t="shared" si="17"/>
        <v>0</v>
      </c>
      <c r="G46" s="18">
        <f t="shared" si="17"/>
        <v>0</v>
      </c>
      <c r="H46" s="17">
        <f t="shared" si="17"/>
        <v>0</v>
      </c>
      <c r="I46" s="18">
        <f t="shared" si="17"/>
        <v>0</v>
      </c>
      <c r="J46" s="17">
        <f t="shared" si="17"/>
        <v>0</v>
      </c>
      <c r="K46" s="18">
        <f t="shared" si="17"/>
        <v>102</v>
      </c>
      <c r="L46" s="17">
        <f t="shared" si="17"/>
        <v>2429784.84</v>
      </c>
      <c r="M46" s="18">
        <f t="shared" si="17"/>
        <v>0</v>
      </c>
      <c r="N46" s="17">
        <f t="shared" si="17"/>
        <v>0</v>
      </c>
      <c r="O46" s="18">
        <f t="shared" si="17"/>
        <v>0</v>
      </c>
      <c r="P46" s="17">
        <f t="shared" si="17"/>
        <v>0</v>
      </c>
      <c r="Q46" s="18">
        <f t="shared" si="17"/>
        <v>0</v>
      </c>
      <c r="R46" s="17">
        <f t="shared" si="17"/>
        <v>0</v>
      </c>
      <c r="S46" s="18">
        <f t="shared" si="17"/>
        <v>0</v>
      </c>
      <c r="T46" s="17">
        <f t="shared" si="17"/>
        <v>0</v>
      </c>
      <c r="U46" s="17">
        <f t="shared" si="6"/>
        <v>637245</v>
      </c>
      <c r="V46" s="17">
        <f t="shared" si="7"/>
        <v>0</v>
      </c>
      <c r="W46" s="18">
        <v>0</v>
      </c>
      <c r="X46" s="17">
        <v>0</v>
      </c>
      <c r="Y46" s="18">
        <v>0</v>
      </c>
      <c r="Z46" s="17">
        <v>0</v>
      </c>
      <c r="AA46" s="18">
        <v>0</v>
      </c>
      <c r="AB46" s="17">
        <v>0</v>
      </c>
      <c r="AC46" s="18">
        <v>24</v>
      </c>
      <c r="AD46" s="17">
        <v>637245</v>
      </c>
      <c r="AE46" s="18">
        <v>0</v>
      </c>
      <c r="AF46" s="17">
        <v>0</v>
      </c>
      <c r="AG46" s="18">
        <v>0</v>
      </c>
      <c r="AH46" s="17">
        <v>0</v>
      </c>
      <c r="AI46" s="18">
        <v>0</v>
      </c>
      <c r="AJ46" s="17">
        <v>0</v>
      </c>
      <c r="AK46" s="18">
        <v>0</v>
      </c>
      <c r="AL46" s="17">
        <v>0</v>
      </c>
      <c r="AM46" s="17">
        <f t="shared" si="9"/>
        <v>629719.43999999994</v>
      </c>
      <c r="AN46" s="17">
        <f t="shared" si="10"/>
        <v>0</v>
      </c>
      <c r="AO46" s="18">
        <v>0</v>
      </c>
      <c r="AP46" s="17">
        <v>0</v>
      </c>
      <c r="AQ46" s="18">
        <v>0</v>
      </c>
      <c r="AR46" s="17">
        <v>0</v>
      </c>
      <c r="AS46" s="18">
        <v>0</v>
      </c>
      <c r="AT46" s="17">
        <v>0</v>
      </c>
      <c r="AU46" s="18">
        <v>28</v>
      </c>
      <c r="AV46" s="17">
        <v>629719.43999999994</v>
      </c>
      <c r="AW46" s="18">
        <v>0</v>
      </c>
      <c r="AX46" s="17">
        <v>0</v>
      </c>
      <c r="AY46" s="18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7">
        <f t="shared" si="11"/>
        <v>586993.68000000005</v>
      </c>
      <c r="BF46" s="17">
        <f t="shared" si="12"/>
        <v>0</v>
      </c>
      <c r="BG46" s="18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25</v>
      </c>
      <c r="BN46" s="17">
        <v>586993.68000000005</v>
      </c>
      <c r="BO46" s="18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7">
        <f t="shared" si="13"/>
        <v>575826.72</v>
      </c>
      <c r="BX46" s="17">
        <f t="shared" si="14"/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17">
        <v>0</v>
      </c>
      <c r="CE46" s="18">
        <v>25</v>
      </c>
      <c r="CF46" s="17">
        <v>575826.72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8">
        <v>0</v>
      </c>
      <c r="CN46" s="17">
        <v>0</v>
      </c>
      <c r="CO46" s="36"/>
    </row>
    <row r="47" spans="1:93" x14ac:dyDescent="0.25">
      <c r="A47" s="26">
        <f t="shared" si="15"/>
        <v>36</v>
      </c>
      <c r="B47" s="28" t="s">
        <v>98</v>
      </c>
      <c r="C47" s="17">
        <f t="shared" si="3"/>
        <v>115323.1</v>
      </c>
      <c r="D47" s="17">
        <f t="shared" si="4"/>
        <v>115323.1</v>
      </c>
      <c r="E47" s="18">
        <f t="shared" si="17"/>
        <v>0</v>
      </c>
      <c r="F47" s="17">
        <f t="shared" si="17"/>
        <v>0</v>
      </c>
      <c r="G47" s="18">
        <f t="shared" si="17"/>
        <v>0</v>
      </c>
      <c r="H47" s="17">
        <f t="shared" si="17"/>
        <v>0</v>
      </c>
      <c r="I47" s="18">
        <f t="shared" si="17"/>
        <v>310</v>
      </c>
      <c r="J47" s="17">
        <f t="shared" si="17"/>
        <v>115323.1</v>
      </c>
      <c r="K47" s="18">
        <f t="shared" si="17"/>
        <v>0</v>
      </c>
      <c r="L47" s="17">
        <f t="shared" si="17"/>
        <v>0</v>
      </c>
      <c r="M47" s="18">
        <f t="shared" si="17"/>
        <v>0</v>
      </c>
      <c r="N47" s="17">
        <f t="shared" si="17"/>
        <v>0</v>
      </c>
      <c r="O47" s="18">
        <f t="shared" si="17"/>
        <v>0</v>
      </c>
      <c r="P47" s="17">
        <f t="shared" si="17"/>
        <v>0</v>
      </c>
      <c r="Q47" s="18">
        <f t="shared" si="17"/>
        <v>0</v>
      </c>
      <c r="R47" s="17">
        <f t="shared" si="17"/>
        <v>0</v>
      </c>
      <c r="S47" s="18">
        <f t="shared" si="17"/>
        <v>0</v>
      </c>
      <c r="T47" s="17">
        <f t="shared" si="17"/>
        <v>0</v>
      </c>
      <c r="U47" s="17">
        <f t="shared" si="6"/>
        <v>31992.86</v>
      </c>
      <c r="V47" s="17">
        <f t="shared" si="7"/>
        <v>31992.86</v>
      </c>
      <c r="W47" s="18">
        <v>0</v>
      </c>
      <c r="X47" s="17">
        <v>0</v>
      </c>
      <c r="Y47" s="18">
        <v>0</v>
      </c>
      <c r="Z47" s="17">
        <v>0</v>
      </c>
      <c r="AA47" s="18">
        <v>86</v>
      </c>
      <c r="AB47" s="17">
        <v>31992.86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17">
        <v>0</v>
      </c>
      <c r="AI47" s="18">
        <v>0</v>
      </c>
      <c r="AJ47" s="17">
        <v>0</v>
      </c>
      <c r="AK47" s="18">
        <v>0</v>
      </c>
      <c r="AL47" s="17">
        <v>0</v>
      </c>
      <c r="AM47" s="17">
        <f t="shared" si="9"/>
        <v>43525.17</v>
      </c>
      <c r="AN47" s="17">
        <f t="shared" si="10"/>
        <v>43525.17</v>
      </c>
      <c r="AO47" s="18">
        <v>0</v>
      </c>
      <c r="AP47" s="17">
        <v>0</v>
      </c>
      <c r="AQ47" s="18">
        <v>0</v>
      </c>
      <c r="AR47" s="17">
        <v>0</v>
      </c>
      <c r="AS47" s="18">
        <v>117</v>
      </c>
      <c r="AT47" s="17">
        <v>43525.17</v>
      </c>
      <c r="AU47" s="18">
        <v>0</v>
      </c>
      <c r="AV47" s="17">
        <v>0</v>
      </c>
      <c r="AW47" s="18">
        <v>0</v>
      </c>
      <c r="AX47" s="17">
        <v>0</v>
      </c>
      <c r="AY47" s="18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7">
        <f t="shared" si="11"/>
        <v>39805.07</v>
      </c>
      <c r="BF47" s="17">
        <f t="shared" si="12"/>
        <v>39805.07</v>
      </c>
      <c r="BG47" s="18">
        <v>0</v>
      </c>
      <c r="BH47" s="17">
        <v>0</v>
      </c>
      <c r="BI47" s="18">
        <v>0</v>
      </c>
      <c r="BJ47" s="17">
        <v>0</v>
      </c>
      <c r="BK47" s="18">
        <v>107</v>
      </c>
      <c r="BL47" s="17">
        <v>39805.07</v>
      </c>
      <c r="BM47" s="18">
        <v>0</v>
      </c>
      <c r="BN47" s="17">
        <v>0</v>
      </c>
      <c r="BO47" s="18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7">
        <f t="shared" si="13"/>
        <v>0</v>
      </c>
      <c r="BX47" s="17">
        <f t="shared" si="14"/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17">
        <v>0</v>
      </c>
      <c r="CE47" s="18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8">
        <v>0</v>
      </c>
      <c r="CN47" s="17">
        <v>0</v>
      </c>
      <c r="CO47" s="36"/>
    </row>
    <row r="48" spans="1:93" x14ac:dyDescent="0.25">
      <c r="A48" s="26">
        <f t="shared" si="15"/>
        <v>37</v>
      </c>
      <c r="B48" s="28" t="s">
        <v>109</v>
      </c>
      <c r="C48" s="17">
        <f t="shared" si="3"/>
        <v>5019049</v>
      </c>
      <c r="D48" s="17">
        <f t="shared" si="4"/>
        <v>5019049</v>
      </c>
      <c r="E48" s="18">
        <f t="shared" si="17"/>
        <v>0</v>
      </c>
      <c r="F48" s="17">
        <f t="shared" si="17"/>
        <v>0</v>
      </c>
      <c r="G48" s="18">
        <f t="shared" si="17"/>
        <v>0</v>
      </c>
      <c r="H48" s="17">
        <f t="shared" si="17"/>
        <v>0</v>
      </c>
      <c r="I48" s="18">
        <f t="shared" si="17"/>
        <v>61</v>
      </c>
      <c r="J48" s="17">
        <f t="shared" si="17"/>
        <v>5019049</v>
      </c>
      <c r="K48" s="18">
        <f t="shared" si="17"/>
        <v>0</v>
      </c>
      <c r="L48" s="17">
        <f t="shared" si="17"/>
        <v>0</v>
      </c>
      <c r="M48" s="18">
        <f t="shared" si="17"/>
        <v>0</v>
      </c>
      <c r="N48" s="17">
        <f t="shared" si="17"/>
        <v>0</v>
      </c>
      <c r="O48" s="18">
        <f t="shared" si="17"/>
        <v>0</v>
      </c>
      <c r="P48" s="17">
        <f t="shared" si="17"/>
        <v>0</v>
      </c>
      <c r="Q48" s="18">
        <f t="shared" si="17"/>
        <v>0</v>
      </c>
      <c r="R48" s="17">
        <f t="shared" si="17"/>
        <v>0</v>
      </c>
      <c r="S48" s="18">
        <f t="shared" si="17"/>
        <v>0</v>
      </c>
      <c r="T48" s="17">
        <f t="shared" si="17"/>
        <v>0</v>
      </c>
      <c r="U48" s="17">
        <f t="shared" si="6"/>
        <v>911336</v>
      </c>
      <c r="V48" s="17">
        <f t="shared" si="7"/>
        <v>911336</v>
      </c>
      <c r="W48" s="18">
        <v>0</v>
      </c>
      <c r="X48" s="17">
        <v>0</v>
      </c>
      <c r="Y48" s="18">
        <v>0</v>
      </c>
      <c r="Z48" s="17">
        <v>0</v>
      </c>
      <c r="AA48" s="18">
        <v>12</v>
      </c>
      <c r="AB48" s="17">
        <v>911336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17">
        <v>0</v>
      </c>
      <c r="AI48" s="18">
        <v>0</v>
      </c>
      <c r="AJ48" s="17">
        <v>0</v>
      </c>
      <c r="AK48" s="18">
        <v>0</v>
      </c>
      <c r="AL48" s="17">
        <v>0</v>
      </c>
      <c r="AM48" s="17">
        <f t="shared" si="9"/>
        <v>1159273</v>
      </c>
      <c r="AN48" s="17">
        <f t="shared" si="10"/>
        <v>1159273</v>
      </c>
      <c r="AO48" s="18">
        <v>0</v>
      </c>
      <c r="AP48" s="17">
        <v>0</v>
      </c>
      <c r="AQ48" s="18">
        <v>0</v>
      </c>
      <c r="AR48" s="17">
        <v>0</v>
      </c>
      <c r="AS48" s="18">
        <v>15</v>
      </c>
      <c r="AT48" s="17">
        <v>1159273</v>
      </c>
      <c r="AU48" s="18">
        <v>0</v>
      </c>
      <c r="AV48" s="17">
        <v>0</v>
      </c>
      <c r="AW48" s="18">
        <v>0</v>
      </c>
      <c r="AX48" s="17">
        <v>0</v>
      </c>
      <c r="AY48" s="18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7">
        <f t="shared" si="11"/>
        <v>1380406</v>
      </c>
      <c r="BF48" s="17">
        <f t="shared" si="12"/>
        <v>1380406</v>
      </c>
      <c r="BG48" s="18">
        <v>0</v>
      </c>
      <c r="BH48" s="17">
        <v>0</v>
      </c>
      <c r="BI48" s="18">
        <v>0</v>
      </c>
      <c r="BJ48" s="17">
        <v>0</v>
      </c>
      <c r="BK48" s="18">
        <v>16</v>
      </c>
      <c r="BL48" s="17">
        <v>1380406</v>
      </c>
      <c r="BM48" s="18">
        <v>0</v>
      </c>
      <c r="BN48" s="17">
        <v>0</v>
      </c>
      <c r="BO48" s="18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7">
        <f t="shared" si="13"/>
        <v>1568034</v>
      </c>
      <c r="BX48" s="17">
        <f t="shared" si="14"/>
        <v>1568034</v>
      </c>
      <c r="BY48" s="18">
        <v>0</v>
      </c>
      <c r="BZ48" s="17">
        <v>0</v>
      </c>
      <c r="CA48" s="18">
        <v>0</v>
      </c>
      <c r="CB48" s="17">
        <v>0</v>
      </c>
      <c r="CC48" s="18">
        <v>18</v>
      </c>
      <c r="CD48" s="17">
        <v>1568034</v>
      </c>
      <c r="CE48" s="18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8">
        <v>0</v>
      </c>
      <c r="CN48" s="17">
        <v>0</v>
      </c>
      <c r="CO48" s="36"/>
    </row>
    <row r="49" spans="1:93" x14ac:dyDescent="0.25">
      <c r="A49" s="26"/>
      <c r="B49" s="50" t="s">
        <v>34</v>
      </c>
      <c r="C49" s="17">
        <f t="shared" si="3"/>
        <v>0</v>
      </c>
      <c r="D49" s="17">
        <f t="shared" si="4"/>
        <v>0</v>
      </c>
      <c r="E49" s="18">
        <f t="shared" si="17"/>
        <v>0</v>
      </c>
      <c r="F49" s="17">
        <f t="shared" si="17"/>
        <v>0</v>
      </c>
      <c r="G49" s="18">
        <f t="shared" si="17"/>
        <v>0</v>
      </c>
      <c r="H49" s="17">
        <f t="shared" si="17"/>
        <v>0</v>
      </c>
      <c r="I49" s="18">
        <f t="shared" si="17"/>
        <v>0</v>
      </c>
      <c r="J49" s="17">
        <f t="shared" si="17"/>
        <v>0</v>
      </c>
      <c r="K49" s="18">
        <f t="shared" si="17"/>
        <v>0</v>
      </c>
      <c r="L49" s="17">
        <f t="shared" si="17"/>
        <v>0</v>
      </c>
      <c r="M49" s="18">
        <f t="shared" si="17"/>
        <v>0</v>
      </c>
      <c r="N49" s="17">
        <f t="shared" si="17"/>
        <v>0</v>
      </c>
      <c r="O49" s="18">
        <f t="shared" si="17"/>
        <v>0</v>
      </c>
      <c r="P49" s="17">
        <f t="shared" si="17"/>
        <v>0</v>
      </c>
      <c r="Q49" s="18">
        <f t="shared" si="17"/>
        <v>0</v>
      </c>
      <c r="R49" s="17">
        <f t="shared" si="17"/>
        <v>0</v>
      </c>
      <c r="S49" s="18">
        <f t="shared" si="17"/>
        <v>0</v>
      </c>
      <c r="T49" s="17">
        <f t="shared" si="17"/>
        <v>0</v>
      </c>
      <c r="U49" s="17">
        <f t="shared" si="6"/>
        <v>0</v>
      </c>
      <c r="V49" s="17">
        <f t="shared" si="7"/>
        <v>0</v>
      </c>
      <c r="W49" s="18">
        <v>0</v>
      </c>
      <c r="X49" s="17">
        <v>0</v>
      </c>
      <c r="Y49" s="18">
        <v>0</v>
      </c>
      <c r="Z49" s="17">
        <v>0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17">
        <v>0</v>
      </c>
      <c r="AI49" s="18">
        <v>0</v>
      </c>
      <c r="AJ49" s="17">
        <v>0</v>
      </c>
      <c r="AK49" s="18">
        <v>0</v>
      </c>
      <c r="AL49" s="17">
        <v>0</v>
      </c>
      <c r="AM49" s="17">
        <f t="shared" si="9"/>
        <v>0</v>
      </c>
      <c r="AN49" s="17">
        <f t="shared" si="10"/>
        <v>0</v>
      </c>
      <c r="AO49" s="18">
        <v>0</v>
      </c>
      <c r="AP49" s="17">
        <v>0</v>
      </c>
      <c r="AQ49" s="18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7">
        <f t="shared" si="11"/>
        <v>0</v>
      </c>
      <c r="BF49" s="17">
        <f t="shared" si="12"/>
        <v>0</v>
      </c>
      <c r="BG49" s="18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7">
        <f t="shared" si="13"/>
        <v>0</v>
      </c>
      <c r="BX49" s="17">
        <f t="shared" si="14"/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8">
        <v>0</v>
      </c>
      <c r="CN49" s="17">
        <v>0</v>
      </c>
      <c r="CO49" s="36"/>
    </row>
    <row r="50" spans="1:93" ht="30" x14ac:dyDescent="0.25">
      <c r="A50" s="26">
        <f>A48+1</f>
        <v>38</v>
      </c>
      <c r="B50" s="28" t="s">
        <v>35</v>
      </c>
      <c r="C50" s="17">
        <f t="shared" si="3"/>
        <v>900897.39</v>
      </c>
      <c r="D50" s="17">
        <f t="shared" si="4"/>
        <v>663934.78</v>
      </c>
      <c r="E50" s="18">
        <f t="shared" si="17"/>
        <v>643</v>
      </c>
      <c r="F50" s="17">
        <f t="shared" si="17"/>
        <v>299374.3</v>
      </c>
      <c r="G50" s="18">
        <f t="shared" si="17"/>
        <v>54</v>
      </c>
      <c r="H50" s="17">
        <f t="shared" si="17"/>
        <v>22586.63</v>
      </c>
      <c r="I50" s="18">
        <f t="shared" si="17"/>
        <v>180</v>
      </c>
      <c r="J50" s="17">
        <f t="shared" si="17"/>
        <v>341973.85</v>
      </c>
      <c r="K50" s="18">
        <f t="shared" si="17"/>
        <v>1</v>
      </c>
      <c r="L50" s="17">
        <f t="shared" si="17"/>
        <v>15432.6</v>
      </c>
      <c r="M50" s="18">
        <f t="shared" si="17"/>
        <v>6</v>
      </c>
      <c r="N50" s="17">
        <f t="shared" si="17"/>
        <v>108882.74</v>
      </c>
      <c r="O50" s="18">
        <f t="shared" si="17"/>
        <v>0</v>
      </c>
      <c r="P50" s="17">
        <f t="shared" si="17"/>
        <v>0</v>
      </c>
      <c r="Q50" s="18">
        <f t="shared" si="17"/>
        <v>0</v>
      </c>
      <c r="R50" s="17">
        <f t="shared" si="17"/>
        <v>0</v>
      </c>
      <c r="S50" s="18">
        <f t="shared" si="17"/>
        <v>53</v>
      </c>
      <c r="T50" s="17">
        <f t="shared" si="17"/>
        <v>112647.27</v>
      </c>
      <c r="U50" s="17">
        <f t="shared" si="6"/>
        <v>247078.83</v>
      </c>
      <c r="V50" s="17">
        <f t="shared" si="7"/>
        <v>165983.70000000001</v>
      </c>
      <c r="W50" s="18">
        <v>161</v>
      </c>
      <c r="X50" s="17">
        <v>74843.58</v>
      </c>
      <c r="Y50" s="18">
        <v>14</v>
      </c>
      <c r="Z50" s="17">
        <v>5646.66</v>
      </c>
      <c r="AA50" s="18">
        <v>45</v>
      </c>
      <c r="AB50" s="17">
        <v>85493.46</v>
      </c>
      <c r="AC50" s="18">
        <v>0</v>
      </c>
      <c r="AD50" s="17">
        <v>3858.15</v>
      </c>
      <c r="AE50" s="18">
        <v>3</v>
      </c>
      <c r="AF50" s="17">
        <v>48882.74</v>
      </c>
      <c r="AG50" s="18">
        <v>0</v>
      </c>
      <c r="AH50" s="17">
        <v>0</v>
      </c>
      <c r="AI50" s="18">
        <v>0</v>
      </c>
      <c r="AJ50" s="17">
        <v>0</v>
      </c>
      <c r="AK50" s="18">
        <v>13</v>
      </c>
      <c r="AL50" s="17">
        <v>28354.240000000002</v>
      </c>
      <c r="AM50" s="17">
        <f t="shared" si="9"/>
        <v>266033.12</v>
      </c>
      <c r="AN50" s="17">
        <f t="shared" si="10"/>
        <v>165983.70000000001</v>
      </c>
      <c r="AO50" s="18">
        <v>161</v>
      </c>
      <c r="AP50" s="17">
        <v>74843.58</v>
      </c>
      <c r="AQ50" s="18">
        <v>14</v>
      </c>
      <c r="AR50" s="17">
        <v>5646.66</v>
      </c>
      <c r="AS50" s="18">
        <v>45</v>
      </c>
      <c r="AT50" s="17">
        <v>85493.46</v>
      </c>
      <c r="AU50" s="18">
        <v>1</v>
      </c>
      <c r="AV50" s="17">
        <v>11574.45</v>
      </c>
      <c r="AW50" s="18">
        <v>3</v>
      </c>
      <c r="AX50" s="17">
        <v>60000</v>
      </c>
      <c r="AY50" s="18">
        <v>0</v>
      </c>
      <c r="AZ50" s="17">
        <v>0</v>
      </c>
      <c r="BA50" s="18">
        <v>0</v>
      </c>
      <c r="BB50" s="17">
        <v>0</v>
      </c>
      <c r="BC50" s="18">
        <v>13</v>
      </c>
      <c r="BD50" s="17">
        <v>28474.97</v>
      </c>
      <c r="BE50" s="17">
        <f t="shared" si="11"/>
        <v>193892.73</v>
      </c>
      <c r="BF50" s="17">
        <f t="shared" si="12"/>
        <v>165983.70000000001</v>
      </c>
      <c r="BG50" s="18">
        <v>161</v>
      </c>
      <c r="BH50" s="17">
        <v>74843.58</v>
      </c>
      <c r="BI50" s="18">
        <v>14</v>
      </c>
      <c r="BJ50" s="17">
        <v>5646.66</v>
      </c>
      <c r="BK50" s="18">
        <v>45</v>
      </c>
      <c r="BL50" s="17">
        <v>85493.46</v>
      </c>
      <c r="BM50" s="18">
        <v>0</v>
      </c>
      <c r="BN50" s="17">
        <v>0</v>
      </c>
      <c r="BO50" s="18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13</v>
      </c>
      <c r="BV50" s="17">
        <v>27909.03</v>
      </c>
      <c r="BW50" s="17">
        <f t="shared" si="13"/>
        <v>193892.71</v>
      </c>
      <c r="BX50" s="17">
        <f t="shared" si="14"/>
        <v>165983.67999999999</v>
      </c>
      <c r="BY50" s="18">
        <v>160</v>
      </c>
      <c r="BZ50" s="17">
        <v>74843.56</v>
      </c>
      <c r="CA50" s="18">
        <v>12</v>
      </c>
      <c r="CB50" s="17">
        <v>5646.65</v>
      </c>
      <c r="CC50" s="18">
        <v>45</v>
      </c>
      <c r="CD50" s="17">
        <v>85493.47</v>
      </c>
      <c r="CE50" s="18">
        <v>0</v>
      </c>
      <c r="CF50" s="17">
        <v>0</v>
      </c>
      <c r="CG50" s="18">
        <v>0</v>
      </c>
      <c r="CH50" s="17">
        <v>0</v>
      </c>
      <c r="CI50" s="18">
        <v>0</v>
      </c>
      <c r="CJ50" s="17">
        <v>0</v>
      </c>
      <c r="CK50" s="18">
        <v>0</v>
      </c>
      <c r="CL50" s="17">
        <v>0</v>
      </c>
      <c r="CM50" s="18">
        <v>14</v>
      </c>
      <c r="CN50" s="17">
        <v>27909.03</v>
      </c>
      <c r="CO50" s="36"/>
    </row>
    <row r="51" spans="1:93" x14ac:dyDescent="0.25">
      <c r="A51" s="26"/>
      <c r="B51" s="50" t="s">
        <v>36</v>
      </c>
      <c r="C51" s="17">
        <f t="shared" si="3"/>
        <v>0</v>
      </c>
      <c r="D51" s="17">
        <f t="shared" si="4"/>
        <v>0</v>
      </c>
      <c r="E51" s="18">
        <f t="shared" si="17"/>
        <v>0</v>
      </c>
      <c r="F51" s="17">
        <f t="shared" si="17"/>
        <v>0</v>
      </c>
      <c r="G51" s="18">
        <f t="shared" si="17"/>
        <v>0</v>
      </c>
      <c r="H51" s="17">
        <f t="shared" si="17"/>
        <v>0</v>
      </c>
      <c r="I51" s="18">
        <f t="shared" si="17"/>
        <v>0</v>
      </c>
      <c r="J51" s="17">
        <f t="shared" si="17"/>
        <v>0</v>
      </c>
      <c r="K51" s="18">
        <f t="shared" si="17"/>
        <v>0</v>
      </c>
      <c r="L51" s="17">
        <f t="shared" si="17"/>
        <v>0</v>
      </c>
      <c r="M51" s="18">
        <f t="shared" si="17"/>
        <v>0</v>
      </c>
      <c r="N51" s="17">
        <f t="shared" si="17"/>
        <v>0</v>
      </c>
      <c r="O51" s="18">
        <f t="shared" si="17"/>
        <v>0</v>
      </c>
      <c r="P51" s="17">
        <f t="shared" si="17"/>
        <v>0</v>
      </c>
      <c r="Q51" s="18">
        <f t="shared" si="17"/>
        <v>0</v>
      </c>
      <c r="R51" s="17">
        <f t="shared" si="17"/>
        <v>0</v>
      </c>
      <c r="S51" s="18">
        <f t="shared" si="17"/>
        <v>0</v>
      </c>
      <c r="T51" s="17">
        <f t="shared" si="17"/>
        <v>0</v>
      </c>
      <c r="U51" s="17">
        <f t="shared" si="6"/>
        <v>0</v>
      </c>
      <c r="V51" s="17">
        <f t="shared" si="7"/>
        <v>0</v>
      </c>
      <c r="W51" s="18">
        <v>0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17">
        <v>0</v>
      </c>
      <c r="AK51" s="18">
        <v>0</v>
      </c>
      <c r="AL51" s="17">
        <v>0</v>
      </c>
      <c r="AM51" s="17">
        <f t="shared" si="9"/>
        <v>0</v>
      </c>
      <c r="AN51" s="17">
        <f t="shared" si="10"/>
        <v>0</v>
      </c>
      <c r="AO51" s="18">
        <v>0</v>
      </c>
      <c r="AP51" s="17">
        <v>0</v>
      </c>
      <c r="AQ51" s="18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7">
        <f t="shared" si="11"/>
        <v>0</v>
      </c>
      <c r="BF51" s="17">
        <f t="shared" si="12"/>
        <v>0</v>
      </c>
      <c r="BG51" s="18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7">
        <f t="shared" si="13"/>
        <v>0</v>
      </c>
      <c r="BX51" s="17">
        <f t="shared" si="14"/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8">
        <v>0</v>
      </c>
      <c r="CN51" s="17">
        <v>0</v>
      </c>
      <c r="CO51" s="36"/>
    </row>
    <row r="52" spans="1:93" x14ac:dyDescent="0.25">
      <c r="A52" s="26">
        <f>A50+1</f>
        <v>39</v>
      </c>
      <c r="B52" s="28" t="s">
        <v>37</v>
      </c>
      <c r="C52" s="17">
        <f t="shared" si="3"/>
        <v>7087546.9299999997</v>
      </c>
      <c r="D52" s="17">
        <f t="shared" si="4"/>
        <v>3120047.92</v>
      </c>
      <c r="E52" s="18">
        <f t="shared" si="17"/>
        <v>574</v>
      </c>
      <c r="F52" s="17">
        <f t="shared" si="17"/>
        <v>1634098.84</v>
      </c>
      <c r="G52" s="18">
        <f t="shared" si="17"/>
        <v>165</v>
      </c>
      <c r="H52" s="17">
        <f t="shared" si="17"/>
        <v>373155.22</v>
      </c>
      <c r="I52" s="18">
        <f t="shared" si="17"/>
        <v>115</v>
      </c>
      <c r="J52" s="17">
        <f t="shared" si="17"/>
        <v>1112793.8600000001</v>
      </c>
      <c r="K52" s="18">
        <f t="shared" si="17"/>
        <v>40</v>
      </c>
      <c r="L52" s="17">
        <f t="shared" si="17"/>
        <v>222688.77</v>
      </c>
      <c r="M52" s="18">
        <f t="shared" si="17"/>
        <v>152</v>
      </c>
      <c r="N52" s="17">
        <f t="shared" si="17"/>
        <v>3606407.68</v>
      </c>
      <c r="O52" s="18">
        <f t="shared" si="17"/>
        <v>0</v>
      </c>
      <c r="P52" s="17">
        <f t="shared" si="17"/>
        <v>0</v>
      </c>
      <c r="Q52" s="18">
        <f t="shared" si="17"/>
        <v>0</v>
      </c>
      <c r="R52" s="17">
        <f t="shared" si="17"/>
        <v>0</v>
      </c>
      <c r="S52" s="18">
        <f t="shared" si="17"/>
        <v>91</v>
      </c>
      <c r="T52" s="17">
        <f t="shared" si="17"/>
        <v>138402.56</v>
      </c>
      <c r="U52" s="17">
        <f t="shared" si="6"/>
        <v>1977314.55</v>
      </c>
      <c r="V52" s="17">
        <f t="shared" si="7"/>
        <v>517511.99</v>
      </c>
      <c r="W52" s="18">
        <v>144</v>
      </c>
      <c r="X52" s="17">
        <v>183524.71</v>
      </c>
      <c r="Y52" s="18">
        <v>41</v>
      </c>
      <c r="Z52" s="17">
        <v>63288.81</v>
      </c>
      <c r="AA52" s="18">
        <v>25</v>
      </c>
      <c r="AB52" s="17">
        <v>270698.46999999997</v>
      </c>
      <c r="AC52" s="18">
        <v>3</v>
      </c>
      <c r="AD52" s="17">
        <v>24100</v>
      </c>
      <c r="AE52" s="18">
        <v>38</v>
      </c>
      <c r="AF52" s="17">
        <v>1401601.92</v>
      </c>
      <c r="AG52" s="18">
        <v>0</v>
      </c>
      <c r="AH52" s="17">
        <v>0</v>
      </c>
      <c r="AI52" s="18">
        <v>0</v>
      </c>
      <c r="AJ52" s="17">
        <v>0</v>
      </c>
      <c r="AK52" s="18">
        <v>23</v>
      </c>
      <c r="AL52" s="17">
        <v>34100.639999999999</v>
      </c>
      <c r="AM52" s="17">
        <f t="shared" si="9"/>
        <v>1497077.48</v>
      </c>
      <c r="AN52" s="17">
        <f t="shared" si="10"/>
        <v>697511.99</v>
      </c>
      <c r="AO52" s="18">
        <v>144</v>
      </c>
      <c r="AP52" s="17">
        <v>283524.71000000002</v>
      </c>
      <c r="AQ52" s="18">
        <v>41</v>
      </c>
      <c r="AR52" s="17">
        <v>103288.81</v>
      </c>
      <c r="AS52" s="18">
        <v>30</v>
      </c>
      <c r="AT52" s="17">
        <v>310698.46999999997</v>
      </c>
      <c r="AU52" s="18">
        <v>12</v>
      </c>
      <c r="AV52" s="17">
        <v>62862.93</v>
      </c>
      <c r="AW52" s="18">
        <v>38</v>
      </c>
      <c r="AX52" s="17">
        <v>701601.92</v>
      </c>
      <c r="AY52" s="18">
        <v>0</v>
      </c>
      <c r="AZ52" s="17">
        <v>0</v>
      </c>
      <c r="BA52" s="18">
        <v>0</v>
      </c>
      <c r="BB52" s="17">
        <v>0</v>
      </c>
      <c r="BC52" s="18">
        <v>23</v>
      </c>
      <c r="BD52" s="17">
        <v>35100.639999999999</v>
      </c>
      <c r="BE52" s="17">
        <f t="shared" si="11"/>
        <v>1912077.48</v>
      </c>
      <c r="BF52" s="17">
        <f t="shared" si="12"/>
        <v>1002511.99</v>
      </c>
      <c r="BG52" s="18">
        <v>144</v>
      </c>
      <c r="BH52" s="17">
        <v>633524.71</v>
      </c>
      <c r="BI52" s="18">
        <v>41</v>
      </c>
      <c r="BJ52" s="17">
        <v>103288.81</v>
      </c>
      <c r="BK52" s="18">
        <v>30</v>
      </c>
      <c r="BL52" s="17">
        <v>265698.46999999997</v>
      </c>
      <c r="BM52" s="18">
        <v>12</v>
      </c>
      <c r="BN52" s="17">
        <v>22862.93</v>
      </c>
      <c r="BO52" s="18">
        <v>38</v>
      </c>
      <c r="BP52" s="17">
        <v>851601.92000000004</v>
      </c>
      <c r="BQ52" s="18">
        <v>0</v>
      </c>
      <c r="BR52" s="17">
        <v>0</v>
      </c>
      <c r="BS52" s="18">
        <v>0</v>
      </c>
      <c r="BT52" s="17">
        <v>0</v>
      </c>
      <c r="BU52" s="18">
        <v>23</v>
      </c>
      <c r="BV52" s="17">
        <v>35100.639999999999</v>
      </c>
      <c r="BW52" s="17">
        <f t="shared" si="13"/>
        <v>1701077.42</v>
      </c>
      <c r="BX52" s="17">
        <f t="shared" si="14"/>
        <v>902511.95</v>
      </c>
      <c r="BY52" s="18">
        <v>142</v>
      </c>
      <c r="BZ52" s="17">
        <v>533524.71</v>
      </c>
      <c r="CA52" s="18">
        <v>42</v>
      </c>
      <c r="CB52" s="17">
        <v>103288.79</v>
      </c>
      <c r="CC52" s="18">
        <v>30</v>
      </c>
      <c r="CD52" s="17">
        <v>265698.45</v>
      </c>
      <c r="CE52" s="18">
        <v>13</v>
      </c>
      <c r="CF52" s="17">
        <v>112862.91</v>
      </c>
      <c r="CG52" s="18">
        <v>38</v>
      </c>
      <c r="CH52" s="17">
        <v>651601.92000000004</v>
      </c>
      <c r="CI52" s="18">
        <v>0</v>
      </c>
      <c r="CJ52" s="17">
        <v>0</v>
      </c>
      <c r="CK52" s="18">
        <v>0</v>
      </c>
      <c r="CL52" s="17">
        <v>0</v>
      </c>
      <c r="CM52" s="18">
        <v>22</v>
      </c>
      <c r="CN52" s="17">
        <v>34100.639999999999</v>
      </c>
      <c r="CO52" s="36"/>
    </row>
    <row r="53" spans="1:93" ht="30" x14ac:dyDescent="0.25">
      <c r="A53" s="26">
        <f>A52+1</f>
        <v>40</v>
      </c>
      <c r="B53" s="28" t="s">
        <v>38</v>
      </c>
      <c r="C53" s="17">
        <f t="shared" si="3"/>
        <v>684921.33</v>
      </c>
      <c r="D53" s="17">
        <f t="shared" si="4"/>
        <v>58471.03</v>
      </c>
      <c r="E53" s="18">
        <f t="shared" si="17"/>
        <v>96</v>
      </c>
      <c r="F53" s="17">
        <f t="shared" si="17"/>
        <v>21364.38</v>
      </c>
      <c r="G53" s="18">
        <f t="shared" si="17"/>
        <v>9</v>
      </c>
      <c r="H53" s="17">
        <f t="shared" si="17"/>
        <v>3711.32</v>
      </c>
      <c r="I53" s="18">
        <f t="shared" si="17"/>
        <v>14</v>
      </c>
      <c r="J53" s="17">
        <f t="shared" si="17"/>
        <v>33395.33</v>
      </c>
      <c r="K53" s="18">
        <f t="shared" si="17"/>
        <v>3</v>
      </c>
      <c r="L53" s="17">
        <f t="shared" si="17"/>
        <v>26967.34</v>
      </c>
      <c r="M53" s="18">
        <f t="shared" si="17"/>
        <v>30</v>
      </c>
      <c r="N53" s="17">
        <f t="shared" si="17"/>
        <v>599482.96</v>
      </c>
      <c r="O53" s="18">
        <f t="shared" si="17"/>
        <v>0</v>
      </c>
      <c r="P53" s="17">
        <f t="shared" si="17"/>
        <v>0</v>
      </c>
      <c r="Q53" s="18">
        <f t="shared" si="17"/>
        <v>0</v>
      </c>
      <c r="R53" s="17">
        <f t="shared" si="17"/>
        <v>0</v>
      </c>
      <c r="S53" s="18">
        <f t="shared" si="17"/>
        <v>0</v>
      </c>
      <c r="T53" s="17">
        <f t="shared" si="17"/>
        <v>0</v>
      </c>
      <c r="U53" s="17">
        <f t="shared" si="6"/>
        <v>166047.07999999999</v>
      </c>
      <c r="V53" s="17">
        <f t="shared" si="7"/>
        <v>16132.82</v>
      </c>
      <c r="W53" s="18">
        <v>24</v>
      </c>
      <c r="X53" s="17">
        <v>6680.34</v>
      </c>
      <c r="Y53" s="18">
        <v>3</v>
      </c>
      <c r="Z53" s="17">
        <v>1233.03</v>
      </c>
      <c r="AA53" s="18">
        <v>3</v>
      </c>
      <c r="AB53" s="17">
        <v>8219.4500000000007</v>
      </c>
      <c r="AC53" s="18">
        <v>1</v>
      </c>
      <c r="AD53" s="17">
        <v>8596.41</v>
      </c>
      <c r="AE53" s="18">
        <v>9</v>
      </c>
      <c r="AF53" s="17">
        <v>141317.85</v>
      </c>
      <c r="AG53" s="18">
        <v>0</v>
      </c>
      <c r="AH53" s="17">
        <v>0</v>
      </c>
      <c r="AI53" s="18">
        <v>0</v>
      </c>
      <c r="AJ53" s="17">
        <v>0</v>
      </c>
      <c r="AK53" s="18">
        <v>0</v>
      </c>
      <c r="AL53" s="17">
        <v>0</v>
      </c>
      <c r="AM53" s="17">
        <f t="shared" si="9"/>
        <v>127275.78</v>
      </c>
      <c r="AN53" s="17">
        <f t="shared" si="10"/>
        <v>15405.09</v>
      </c>
      <c r="AO53" s="18">
        <v>28</v>
      </c>
      <c r="AP53" s="17">
        <v>5152.16</v>
      </c>
      <c r="AQ53" s="18">
        <v>3</v>
      </c>
      <c r="AR53" s="17">
        <v>1125.71</v>
      </c>
      <c r="AS53" s="18">
        <v>5</v>
      </c>
      <c r="AT53" s="17">
        <v>9127.2199999999993</v>
      </c>
      <c r="AU53" s="18">
        <v>1</v>
      </c>
      <c r="AV53" s="17">
        <v>8605.91</v>
      </c>
      <c r="AW53" s="18">
        <v>6</v>
      </c>
      <c r="AX53" s="17">
        <v>103264.78</v>
      </c>
      <c r="AY53" s="18">
        <v>0</v>
      </c>
      <c r="AZ53" s="17">
        <v>0</v>
      </c>
      <c r="BA53" s="18">
        <v>0</v>
      </c>
      <c r="BB53" s="17">
        <v>0</v>
      </c>
      <c r="BC53" s="18">
        <v>0</v>
      </c>
      <c r="BD53" s="17">
        <v>0</v>
      </c>
      <c r="BE53" s="17">
        <f t="shared" si="11"/>
        <v>222746.47</v>
      </c>
      <c r="BF53" s="17">
        <f t="shared" si="12"/>
        <v>12138.26</v>
      </c>
      <c r="BG53" s="18">
        <v>16</v>
      </c>
      <c r="BH53" s="17">
        <v>4156.22</v>
      </c>
      <c r="BI53" s="18">
        <v>1</v>
      </c>
      <c r="BJ53" s="17">
        <v>411.01</v>
      </c>
      <c r="BK53" s="18">
        <v>2</v>
      </c>
      <c r="BL53" s="17">
        <v>7571.03</v>
      </c>
      <c r="BM53" s="18">
        <v>1</v>
      </c>
      <c r="BN53" s="17">
        <v>9765.02</v>
      </c>
      <c r="BO53" s="18">
        <v>9</v>
      </c>
      <c r="BP53" s="17">
        <v>200843.19</v>
      </c>
      <c r="BQ53" s="18">
        <v>0</v>
      </c>
      <c r="BR53" s="17">
        <v>0</v>
      </c>
      <c r="BS53" s="18">
        <v>0</v>
      </c>
      <c r="BT53" s="17">
        <v>0</v>
      </c>
      <c r="BU53" s="18">
        <v>0</v>
      </c>
      <c r="BV53" s="17">
        <v>0</v>
      </c>
      <c r="BW53" s="17">
        <f t="shared" si="13"/>
        <v>168852</v>
      </c>
      <c r="BX53" s="17">
        <f t="shared" si="14"/>
        <v>14794.86</v>
      </c>
      <c r="BY53" s="18">
        <v>28</v>
      </c>
      <c r="BZ53" s="17">
        <v>5375.66</v>
      </c>
      <c r="CA53" s="18">
        <v>2</v>
      </c>
      <c r="CB53" s="17">
        <v>941.57</v>
      </c>
      <c r="CC53" s="18">
        <v>4</v>
      </c>
      <c r="CD53" s="17">
        <v>8477.6299999999992</v>
      </c>
      <c r="CE53" s="18">
        <v>0</v>
      </c>
      <c r="CF53" s="17">
        <v>0</v>
      </c>
      <c r="CG53" s="18">
        <v>6</v>
      </c>
      <c r="CH53" s="17">
        <v>154057.14000000001</v>
      </c>
      <c r="CI53" s="18">
        <v>0</v>
      </c>
      <c r="CJ53" s="17">
        <v>0</v>
      </c>
      <c r="CK53" s="18">
        <v>0</v>
      </c>
      <c r="CL53" s="17">
        <v>0</v>
      </c>
      <c r="CM53" s="18">
        <v>0</v>
      </c>
      <c r="CN53" s="17">
        <v>0</v>
      </c>
      <c r="CO53" s="36"/>
    </row>
    <row r="54" spans="1:93" ht="30" x14ac:dyDescent="0.25">
      <c r="A54" s="26">
        <f>A53+1</f>
        <v>41</v>
      </c>
      <c r="B54" s="28" t="s">
        <v>39</v>
      </c>
      <c r="C54" s="17">
        <f t="shared" si="3"/>
        <v>153583.10999999999</v>
      </c>
      <c r="D54" s="17">
        <f t="shared" si="4"/>
        <v>153583.10999999999</v>
      </c>
      <c r="E54" s="18">
        <f t="shared" si="17"/>
        <v>84</v>
      </c>
      <c r="F54" s="17">
        <f t="shared" si="17"/>
        <v>26206.81</v>
      </c>
      <c r="G54" s="18">
        <f t="shared" si="17"/>
        <v>21</v>
      </c>
      <c r="H54" s="17">
        <f t="shared" si="17"/>
        <v>13297.25</v>
      </c>
      <c r="I54" s="18">
        <f t="shared" si="17"/>
        <v>119</v>
      </c>
      <c r="J54" s="17">
        <f t="shared" si="17"/>
        <v>114079.05</v>
      </c>
      <c r="K54" s="18">
        <f t="shared" si="17"/>
        <v>0</v>
      </c>
      <c r="L54" s="17">
        <f t="shared" si="17"/>
        <v>0</v>
      </c>
      <c r="M54" s="18">
        <f t="shared" si="17"/>
        <v>0</v>
      </c>
      <c r="N54" s="17">
        <f t="shared" si="17"/>
        <v>0</v>
      </c>
      <c r="O54" s="18">
        <f t="shared" si="17"/>
        <v>0</v>
      </c>
      <c r="P54" s="17">
        <f t="shared" si="17"/>
        <v>0</v>
      </c>
      <c r="Q54" s="18">
        <f t="shared" si="17"/>
        <v>0</v>
      </c>
      <c r="R54" s="17">
        <f t="shared" si="17"/>
        <v>0</v>
      </c>
      <c r="S54" s="18">
        <f t="shared" si="17"/>
        <v>0</v>
      </c>
      <c r="T54" s="17">
        <f t="shared" si="17"/>
        <v>0</v>
      </c>
      <c r="U54" s="17">
        <f t="shared" si="6"/>
        <v>47262.14</v>
      </c>
      <c r="V54" s="17">
        <f t="shared" si="7"/>
        <v>47262.14</v>
      </c>
      <c r="W54" s="18">
        <v>22</v>
      </c>
      <c r="X54" s="17">
        <v>6551.7</v>
      </c>
      <c r="Y54" s="18">
        <v>5</v>
      </c>
      <c r="Z54" s="17">
        <v>3324.31</v>
      </c>
      <c r="AA54" s="18">
        <v>39</v>
      </c>
      <c r="AB54" s="17">
        <v>37386.129999999997</v>
      </c>
      <c r="AC54" s="18">
        <v>0</v>
      </c>
      <c r="AD54" s="17">
        <v>0</v>
      </c>
      <c r="AE54" s="18">
        <v>0</v>
      </c>
      <c r="AF54" s="17">
        <v>0</v>
      </c>
      <c r="AG54" s="18">
        <v>0</v>
      </c>
      <c r="AH54" s="17">
        <v>0</v>
      </c>
      <c r="AI54" s="18">
        <v>0</v>
      </c>
      <c r="AJ54" s="17">
        <v>0</v>
      </c>
      <c r="AK54" s="18">
        <v>0</v>
      </c>
      <c r="AL54" s="17">
        <v>0</v>
      </c>
      <c r="AM54" s="17">
        <f t="shared" si="9"/>
        <v>47262.14</v>
      </c>
      <c r="AN54" s="17">
        <f t="shared" si="10"/>
        <v>47262.14</v>
      </c>
      <c r="AO54" s="18">
        <v>22</v>
      </c>
      <c r="AP54" s="17">
        <v>6551.7</v>
      </c>
      <c r="AQ54" s="18">
        <v>5</v>
      </c>
      <c r="AR54" s="17">
        <v>3324.31</v>
      </c>
      <c r="AS54" s="18">
        <v>39</v>
      </c>
      <c r="AT54" s="17">
        <v>37386.129999999997</v>
      </c>
      <c r="AU54" s="18">
        <v>0</v>
      </c>
      <c r="AV54" s="17">
        <v>0</v>
      </c>
      <c r="AW54" s="18">
        <v>0</v>
      </c>
      <c r="AX54" s="17">
        <v>0</v>
      </c>
      <c r="AY54" s="18">
        <v>0</v>
      </c>
      <c r="AZ54" s="17">
        <v>0</v>
      </c>
      <c r="BA54" s="18">
        <v>0</v>
      </c>
      <c r="BB54" s="17">
        <v>0</v>
      </c>
      <c r="BC54" s="18">
        <v>0</v>
      </c>
      <c r="BD54" s="17">
        <v>0</v>
      </c>
      <c r="BE54" s="17">
        <f t="shared" si="11"/>
        <v>47262.14</v>
      </c>
      <c r="BF54" s="17">
        <f t="shared" si="12"/>
        <v>47262.14</v>
      </c>
      <c r="BG54" s="18">
        <v>20</v>
      </c>
      <c r="BH54" s="17">
        <v>6551.7</v>
      </c>
      <c r="BI54" s="18">
        <v>5</v>
      </c>
      <c r="BJ54" s="17">
        <v>3324.31</v>
      </c>
      <c r="BK54" s="18">
        <v>39</v>
      </c>
      <c r="BL54" s="17">
        <v>37386.129999999997</v>
      </c>
      <c r="BM54" s="18">
        <v>0</v>
      </c>
      <c r="BN54" s="17">
        <v>0</v>
      </c>
      <c r="BO54" s="18">
        <v>0</v>
      </c>
      <c r="BP54" s="17">
        <v>0</v>
      </c>
      <c r="BQ54" s="18">
        <v>0</v>
      </c>
      <c r="BR54" s="17">
        <v>0</v>
      </c>
      <c r="BS54" s="18">
        <v>0</v>
      </c>
      <c r="BT54" s="17">
        <v>0</v>
      </c>
      <c r="BU54" s="18">
        <v>0</v>
      </c>
      <c r="BV54" s="17">
        <v>0</v>
      </c>
      <c r="BW54" s="17">
        <f t="shared" si="13"/>
        <v>11796.69</v>
      </c>
      <c r="BX54" s="17">
        <f t="shared" si="14"/>
        <v>11796.69</v>
      </c>
      <c r="BY54" s="18">
        <v>20</v>
      </c>
      <c r="BZ54" s="17">
        <v>6551.71</v>
      </c>
      <c r="CA54" s="18">
        <v>6</v>
      </c>
      <c r="CB54" s="17">
        <v>3324.32</v>
      </c>
      <c r="CC54" s="18">
        <v>2</v>
      </c>
      <c r="CD54" s="17">
        <v>1920.66</v>
      </c>
      <c r="CE54" s="18">
        <v>0</v>
      </c>
      <c r="CF54" s="17">
        <v>0</v>
      </c>
      <c r="CG54" s="18">
        <v>0</v>
      </c>
      <c r="CH54" s="17">
        <v>0</v>
      </c>
      <c r="CI54" s="18">
        <v>0</v>
      </c>
      <c r="CJ54" s="17">
        <v>0</v>
      </c>
      <c r="CK54" s="18">
        <v>0</v>
      </c>
      <c r="CL54" s="17">
        <v>0</v>
      </c>
      <c r="CM54" s="18">
        <v>0</v>
      </c>
      <c r="CN54" s="17">
        <v>0</v>
      </c>
      <c r="CO54" s="36"/>
    </row>
    <row r="55" spans="1:93" ht="30" x14ac:dyDescent="0.25">
      <c r="A55" s="26">
        <f>1+A54</f>
        <v>42</v>
      </c>
      <c r="B55" s="28" t="s">
        <v>40</v>
      </c>
      <c r="C55" s="17">
        <f t="shared" si="3"/>
        <v>105148.36</v>
      </c>
      <c r="D55" s="17">
        <f t="shared" si="4"/>
        <v>68595.98</v>
      </c>
      <c r="E55" s="18">
        <f t="shared" si="17"/>
        <v>82</v>
      </c>
      <c r="F55" s="17">
        <f t="shared" si="17"/>
        <v>29268.7</v>
      </c>
      <c r="G55" s="18">
        <f t="shared" si="17"/>
        <v>4</v>
      </c>
      <c r="H55" s="17">
        <f t="shared" si="17"/>
        <v>1864.03</v>
      </c>
      <c r="I55" s="18">
        <f t="shared" si="17"/>
        <v>58</v>
      </c>
      <c r="J55" s="17">
        <f t="shared" si="17"/>
        <v>37463.25</v>
      </c>
      <c r="K55" s="18">
        <f t="shared" si="17"/>
        <v>5</v>
      </c>
      <c r="L55" s="17">
        <f t="shared" si="17"/>
        <v>36552.379999999997</v>
      </c>
      <c r="M55" s="18">
        <f t="shared" si="17"/>
        <v>0</v>
      </c>
      <c r="N55" s="17">
        <f t="shared" si="17"/>
        <v>0</v>
      </c>
      <c r="O55" s="18">
        <f t="shared" si="17"/>
        <v>0</v>
      </c>
      <c r="P55" s="17">
        <f t="shared" si="17"/>
        <v>0</v>
      </c>
      <c r="Q55" s="18">
        <f t="shared" si="17"/>
        <v>0</v>
      </c>
      <c r="R55" s="17">
        <f t="shared" si="17"/>
        <v>0</v>
      </c>
      <c r="S55" s="18">
        <f t="shared" si="17"/>
        <v>0</v>
      </c>
      <c r="T55" s="17">
        <f t="shared" si="17"/>
        <v>0</v>
      </c>
      <c r="U55" s="17">
        <f t="shared" si="6"/>
        <v>24568.83</v>
      </c>
      <c r="V55" s="17">
        <f t="shared" si="7"/>
        <v>17239.900000000001</v>
      </c>
      <c r="W55" s="18">
        <v>21</v>
      </c>
      <c r="X55" s="17">
        <v>7423.73</v>
      </c>
      <c r="Y55" s="18">
        <v>1</v>
      </c>
      <c r="Z55" s="17">
        <v>450.36</v>
      </c>
      <c r="AA55" s="18">
        <v>14</v>
      </c>
      <c r="AB55" s="17">
        <v>9365.81</v>
      </c>
      <c r="AC55" s="18">
        <v>1</v>
      </c>
      <c r="AD55" s="17">
        <v>7328.93</v>
      </c>
      <c r="AE55" s="18">
        <v>0</v>
      </c>
      <c r="AF55" s="17">
        <v>0</v>
      </c>
      <c r="AG55" s="18">
        <v>0</v>
      </c>
      <c r="AH55" s="17">
        <v>0</v>
      </c>
      <c r="AI55" s="18">
        <v>0</v>
      </c>
      <c r="AJ55" s="17">
        <v>0</v>
      </c>
      <c r="AK55" s="18">
        <v>0</v>
      </c>
      <c r="AL55" s="17">
        <v>0</v>
      </c>
      <c r="AM55" s="17">
        <f t="shared" si="9"/>
        <v>24568.82</v>
      </c>
      <c r="AN55" s="17">
        <f t="shared" si="10"/>
        <v>17239.900000000001</v>
      </c>
      <c r="AO55" s="18">
        <v>21</v>
      </c>
      <c r="AP55" s="17">
        <v>7423.73</v>
      </c>
      <c r="AQ55" s="18">
        <v>1</v>
      </c>
      <c r="AR55" s="17">
        <v>450.36</v>
      </c>
      <c r="AS55" s="18">
        <v>14</v>
      </c>
      <c r="AT55" s="17">
        <v>9365.81</v>
      </c>
      <c r="AU55" s="18">
        <v>1</v>
      </c>
      <c r="AV55" s="17">
        <v>7328.92</v>
      </c>
      <c r="AW55" s="18">
        <v>0</v>
      </c>
      <c r="AX55" s="17">
        <v>0</v>
      </c>
      <c r="AY55" s="18">
        <v>0</v>
      </c>
      <c r="AZ55" s="17">
        <v>0</v>
      </c>
      <c r="BA55" s="18">
        <v>0</v>
      </c>
      <c r="BB55" s="17">
        <v>0</v>
      </c>
      <c r="BC55" s="18">
        <v>0</v>
      </c>
      <c r="BD55" s="17">
        <v>0</v>
      </c>
      <c r="BE55" s="17">
        <f t="shared" si="11"/>
        <v>31914.93</v>
      </c>
      <c r="BF55" s="17">
        <f t="shared" si="12"/>
        <v>17303.2</v>
      </c>
      <c r="BG55" s="18">
        <v>21</v>
      </c>
      <c r="BH55" s="17">
        <v>7423.73</v>
      </c>
      <c r="BI55" s="18">
        <v>1</v>
      </c>
      <c r="BJ55" s="17">
        <v>513.66</v>
      </c>
      <c r="BK55" s="18">
        <v>15</v>
      </c>
      <c r="BL55" s="17">
        <v>9365.81</v>
      </c>
      <c r="BM55" s="18">
        <v>2</v>
      </c>
      <c r="BN55" s="17">
        <v>14611.73</v>
      </c>
      <c r="BO55" s="18">
        <v>0</v>
      </c>
      <c r="BP55" s="17">
        <v>0</v>
      </c>
      <c r="BQ55" s="18">
        <v>0</v>
      </c>
      <c r="BR55" s="17">
        <v>0</v>
      </c>
      <c r="BS55" s="18">
        <v>0</v>
      </c>
      <c r="BT55" s="17">
        <v>0</v>
      </c>
      <c r="BU55" s="18">
        <v>0</v>
      </c>
      <c r="BV55" s="17">
        <v>0</v>
      </c>
      <c r="BW55" s="17">
        <f t="shared" si="13"/>
        <v>24095.78</v>
      </c>
      <c r="BX55" s="17">
        <f t="shared" si="14"/>
        <v>16812.98</v>
      </c>
      <c r="BY55" s="18">
        <v>19</v>
      </c>
      <c r="BZ55" s="17">
        <v>6997.51</v>
      </c>
      <c r="CA55" s="18">
        <v>1</v>
      </c>
      <c r="CB55" s="17">
        <v>449.65</v>
      </c>
      <c r="CC55" s="18">
        <v>15</v>
      </c>
      <c r="CD55" s="17">
        <v>9365.82</v>
      </c>
      <c r="CE55" s="18">
        <v>1</v>
      </c>
      <c r="CF55" s="17">
        <v>7282.8</v>
      </c>
      <c r="CG55" s="18">
        <v>0</v>
      </c>
      <c r="CH55" s="17">
        <v>0</v>
      </c>
      <c r="CI55" s="18">
        <v>0</v>
      </c>
      <c r="CJ55" s="17">
        <v>0</v>
      </c>
      <c r="CK55" s="18">
        <v>0</v>
      </c>
      <c r="CL55" s="17">
        <v>0</v>
      </c>
      <c r="CM55" s="18">
        <v>0</v>
      </c>
      <c r="CN55" s="17">
        <v>0</v>
      </c>
      <c r="CO55" s="36"/>
    </row>
    <row r="56" spans="1:93" x14ac:dyDescent="0.25">
      <c r="A56" s="26"/>
      <c r="B56" s="50" t="s">
        <v>41</v>
      </c>
      <c r="C56" s="17">
        <f t="shared" si="3"/>
        <v>0</v>
      </c>
      <c r="D56" s="17">
        <f t="shared" si="4"/>
        <v>0</v>
      </c>
      <c r="E56" s="18">
        <f t="shared" si="17"/>
        <v>0</v>
      </c>
      <c r="F56" s="17">
        <f t="shared" si="17"/>
        <v>0</v>
      </c>
      <c r="G56" s="18">
        <f t="shared" si="17"/>
        <v>0</v>
      </c>
      <c r="H56" s="17">
        <f t="shared" si="17"/>
        <v>0</v>
      </c>
      <c r="I56" s="18">
        <f t="shared" si="17"/>
        <v>0</v>
      </c>
      <c r="J56" s="17">
        <f t="shared" si="17"/>
        <v>0</v>
      </c>
      <c r="K56" s="18">
        <f t="shared" si="17"/>
        <v>0</v>
      </c>
      <c r="L56" s="17">
        <f t="shared" si="17"/>
        <v>0</v>
      </c>
      <c r="M56" s="18">
        <f t="shared" si="17"/>
        <v>0</v>
      </c>
      <c r="N56" s="17">
        <f t="shared" si="17"/>
        <v>0</v>
      </c>
      <c r="O56" s="18">
        <f t="shared" si="17"/>
        <v>0</v>
      </c>
      <c r="P56" s="17">
        <f t="shared" si="17"/>
        <v>0</v>
      </c>
      <c r="Q56" s="18">
        <f t="shared" si="17"/>
        <v>0</v>
      </c>
      <c r="R56" s="17">
        <f t="shared" si="17"/>
        <v>0</v>
      </c>
      <c r="S56" s="18">
        <f t="shared" si="17"/>
        <v>0</v>
      </c>
      <c r="T56" s="17">
        <f t="shared" si="17"/>
        <v>0</v>
      </c>
      <c r="U56" s="17">
        <f t="shared" si="6"/>
        <v>0</v>
      </c>
      <c r="V56" s="17">
        <f t="shared" si="7"/>
        <v>0</v>
      </c>
      <c r="W56" s="18">
        <v>0</v>
      </c>
      <c r="X56" s="17">
        <v>0</v>
      </c>
      <c r="Y56" s="18">
        <v>0</v>
      </c>
      <c r="Z56" s="17">
        <v>0</v>
      </c>
      <c r="AA56" s="18">
        <v>0</v>
      </c>
      <c r="AB56" s="17">
        <v>0</v>
      </c>
      <c r="AC56" s="18">
        <v>0</v>
      </c>
      <c r="AD56" s="17">
        <v>0</v>
      </c>
      <c r="AE56" s="18">
        <v>0</v>
      </c>
      <c r="AF56" s="17">
        <v>0</v>
      </c>
      <c r="AG56" s="18">
        <v>0</v>
      </c>
      <c r="AH56" s="17">
        <v>0</v>
      </c>
      <c r="AI56" s="18">
        <v>0</v>
      </c>
      <c r="AJ56" s="17">
        <v>0</v>
      </c>
      <c r="AK56" s="18">
        <v>0</v>
      </c>
      <c r="AL56" s="17">
        <v>0</v>
      </c>
      <c r="AM56" s="17">
        <f t="shared" si="9"/>
        <v>0</v>
      </c>
      <c r="AN56" s="17">
        <f t="shared" si="10"/>
        <v>0</v>
      </c>
      <c r="AO56" s="18">
        <v>0</v>
      </c>
      <c r="AP56" s="17">
        <v>0</v>
      </c>
      <c r="AQ56" s="18">
        <v>0</v>
      </c>
      <c r="AR56" s="17">
        <v>0</v>
      </c>
      <c r="AS56" s="18">
        <v>0</v>
      </c>
      <c r="AT56" s="17">
        <v>0</v>
      </c>
      <c r="AU56" s="18">
        <v>0</v>
      </c>
      <c r="AV56" s="17">
        <v>0</v>
      </c>
      <c r="AW56" s="18">
        <v>0</v>
      </c>
      <c r="AX56" s="17">
        <v>0</v>
      </c>
      <c r="AY56" s="18">
        <v>0</v>
      </c>
      <c r="AZ56" s="17">
        <v>0</v>
      </c>
      <c r="BA56" s="18">
        <v>0</v>
      </c>
      <c r="BB56" s="17">
        <v>0</v>
      </c>
      <c r="BC56" s="18">
        <v>0</v>
      </c>
      <c r="BD56" s="17">
        <v>0</v>
      </c>
      <c r="BE56" s="17">
        <f t="shared" si="11"/>
        <v>0</v>
      </c>
      <c r="BF56" s="17">
        <f t="shared" si="12"/>
        <v>0</v>
      </c>
      <c r="BG56" s="18">
        <v>0</v>
      </c>
      <c r="BH56" s="17">
        <v>0</v>
      </c>
      <c r="BI56" s="18">
        <v>0</v>
      </c>
      <c r="BJ56" s="17">
        <v>0</v>
      </c>
      <c r="BK56" s="18">
        <v>0</v>
      </c>
      <c r="BL56" s="17">
        <v>0</v>
      </c>
      <c r="BM56" s="18">
        <v>0</v>
      </c>
      <c r="BN56" s="17">
        <v>0</v>
      </c>
      <c r="BO56" s="18">
        <v>0</v>
      </c>
      <c r="BP56" s="17">
        <v>0</v>
      </c>
      <c r="BQ56" s="18">
        <v>0</v>
      </c>
      <c r="BR56" s="17">
        <v>0</v>
      </c>
      <c r="BS56" s="18">
        <v>0</v>
      </c>
      <c r="BT56" s="17">
        <v>0</v>
      </c>
      <c r="BU56" s="18">
        <v>0</v>
      </c>
      <c r="BV56" s="17">
        <v>0</v>
      </c>
      <c r="BW56" s="17">
        <f t="shared" si="13"/>
        <v>0</v>
      </c>
      <c r="BX56" s="17">
        <f t="shared" si="14"/>
        <v>0</v>
      </c>
      <c r="BY56" s="18">
        <v>0</v>
      </c>
      <c r="BZ56" s="17">
        <v>0</v>
      </c>
      <c r="CA56" s="18">
        <v>0</v>
      </c>
      <c r="CB56" s="17">
        <v>0</v>
      </c>
      <c r="CC56" s="18">
        <v>0</v>
      </c>
      <c r="CD56" s="17">
        <v>0</v>
      </c>
      <c r="CE56" s="18">
        <v>0</v>
      </c>
      <c r="CF56" s="17">
        <v>0</v>
      </c>
      <c r="CG56" s="18">
        <v>0</v>
      </c>
      <c r="CH56" s="17">
        <v>0</v>
      </c>
      <c r="CI56" s="18">
        <v>0</v>
      </c>
      <c r="CJ56" s="17">
        <v>0</v>
      </c>
      <c r="CK56" s="18">
        <v>0</v>
      </c>
      <c r="CL56" s="17">
        <v>0</v>
      </c>
      <c r="CM56" s="18">
        <v>0</v>
      </c>
      <c r="CN56" s="17">
        <v>0</v>
      </c>
      <c r="CO56" s="36"/>
    </row>
    <row r="57" spans="1:93" x14ac:dyDescent="0.25">
      <c r="A57" s="26">
        <f>1+A55</f>
        <v>43</v>
      </c>
      <c r="B57" s="28" t="s">
        <v>136</v>
      </c>
      <c r="C57" s="17">
        <f t="shared" si="3"/>
        <v>98758717.280000001</v>
      </c>
      <c r="D57" s="17">
        <f t="shared" si="4"/>
        <v>55630948.590000004</v>
      </c>
      <c r="E57" s="18">
        <f t="shared" si="17"/>
        <v>51984</v>
      </c>
      <c r="F57" s="17">
        <f t="shared" si="17"/>
        <v>18787253.260000002</v>
      </c>
      <c r="G57" s="18">
        <f t="shared" si="17"/>
        <v>6031</v>
      </c>
      <c r="H57" s="17">
        <f t="shared" si="17"/>
        <v>2868183.45</v>
      </c>
      <c r="I57" s="18">
        <f t="shared" si="17"/>
        <v>29431</v>
      </c>
      <c r="J57" s="17">
        <f t="shared" si="17"/>
        <v>33975511.880000003</v>
      </c>
      <c r="K57" s="18">
        <f t="shared" si="17"/>
        <v>835</v>
      </c>
      <c r="L57" s="17">
        <f t="shared" si="17"/>
        <v>9961324.3900000006</v>
      </c>
      <c r="M57" s="18">
        <f t="shared" si="17"/>
        <v>1764</v>
      </c>
      <c r="N57" s="17">
        <f t="shared" si="17"/>
        <v>33166444.300000001</v>
      </c>
      <c r="O57" s="18">
        <f t="shared" si="17"/>
        <v>0</v>
      </c>
      <c r="P57" s="17">
        <f t="shared" si="17"/>
        <v>0</v>
      </c>
      <c r="Q57" s="18">
        <f t="shared" si="17"/>
        <v>0</v>
      </c>
      <c r="R57" s="17">
        <f t="shared" si="17"/>
        <v>0</v>
      </c>
      <c r="S57" s="18">
        <f t="shared" si="17"/>
        <v>0</v>
      </c>
      <c r="T57" s="17">
        <f t="shared" ref="E57:T73" si="18">AL57+BD57+BV57+CN57</f>
        <v>0</v>
      </c>
      <c r="U57" s="17">
        <f t="shared" si="6"/>
        <v>26292475.550000001</v>
      </c>
      <c r="V57" s="17">
        <f t="shared" si="7"/>
        <v>15153671.83</v>
      </c>
      <c r="W57" s="18">
        <v>13323</v>
      </c>
      <c r="X57" s="17">
        <v>5503574.8799999999</v>
      </c>
      <c r="Y57" s="18">
        <v>1447</v>
      </c>
      <c r="Z57" s="17">
        <v>662760.24</v>
      </c>
      <c r="AA57" s="18">
        <v>7602</v>
      </c>
      <c r="AB57" s="17">
        <v>8987336.7100000009</v>
      </c>
      <c r="AC57" s="18">
        <v>230</v>
      </c>
      <c r="AD57" s="17">
        <v>2970095.75</v>
      </c>
      <c r="AE57" s="18">
        <v>458</v>
      </c>
      <c r="AF57" s="17">
        <v>8168707.9699999997</v>
      </c>
      <c r="AG57" s="18">
        <v>0</v>
      </c>
      <c r="AH57" s="17">
        <v>0</v>
      </c>
      <c r="AI57" s="18">
        <v>0</v>
      </c>
      <c r="AJ57" s="17">
        <v>0</v>
      </c>
      <c r="AK57" s="18">
        <v>0</v>
      </c>
      <c r="AL57" s="17">
        <v>0</v>
      </c>
      <c r="AM57" s="17">
        <f t="shared" si="9"/>
        <v>20773729.280000001</v>
      </c>
      <c r="AN57" s="17">
        <f t="shared" si="10"/>
        <v>10786473.24</v>
      </c>
      <c r="AO57" s="18">
        <v>9032</v>
      </c>
      <c r="AP57" s="17">
        <v>2239168.62</v>
      </c>
      <c r="AQ57" s="18">
        <v>1361</v>
      </c>
      <c r="AR57" s="17">
        <v>660818.97</v>
      </c>
      <c r="AS57" s="18">
        <v>6029</v>
      </c>
      <c r="AT57" s="17">
        <v>7886485.6500000004</v>
      </c>
      <c r="AU57" s="18">
        <v>198</v>
      </c>
      <c r="AV57" s="17">
        <v>2492153.66</v>
      </c>
      <c r="AW57" s="18">
        <v>421</v>
      </c>
      <c r="AX57" s="17">
        <v>7495102.3799999999</v>
      </c>
      <c r="AY57" s="18">
        <v>0</v>
      </c>
      <c r="AZ57" s="17">
        <v>0</v>
      </c>
      <c r="BA57" s="18">
        <v>0</v>
      </c>
      <c r="BB57" s="17">
        <v>0</v>
      </c>
      <c r="BC57" s="18">
        <v>0</v>
      </c>
      <c r="BD57" s="17">
        <v>0</v>
      </c>
      <c r="BE57" s="17">
        <f t="shared" si="11"/>
        <v>26588361.16</v>
      </c>
      <c r="BF57" s="17">
        <f t="shared" si="12"/>
        <v>15216662.01</v>
      </c>
      <c r="BG57" s="18">
        <v>14918</v>
      </c>
      <c r="BH57" s="17">
        <v>5811626.6200000001</v>
      </c>
      <c r="BI57" s="18">
        <v>1623</v>
      </c>
      <c r="BJ57" s="17">
        <v>782297.45</v>
      </c>
      <c r="BK57" s="18">
        <v>7959</v>
      </c>
      <c r="BL57" s="17">
        <v>8622737.9399999995</v>
      </c>
      <c r="BM57" s="18">
        <v>204</v>
      </c>
      <c r="BN57" s="17">
        <v>2110644.09</v>
      </c>
      <c r="BO57" s="18">
        <v>452</v>
      </c>
      <c r="BP57" s="17">
        <v>9261055.0600000005</v>
      </c>
      <c r="BQ57" s="18">
        <v>0</v>
      </c>
      <c r="BR57" s="17">
        <v>0</v>
      </c>
      <c r="BS57" s="18">
        <v>0</v>
      </c>
      <c r="BT57" s="17">
        <v>0</v>
      </c>
      <c r="BU57" s="18">
        <v>0</v>
      </c>
      <c r="BV57" s="17">
        <v>0</v>
      </c>
      <c r="BW57" s="17">
        <f t="shared" si="13"/>
        <v>25104151.289999999</v>
      </c>
      <c r="BX57" s="17">
        <f t="shared" si="14"/>
        <v>14474141.51</v>
      </c>
      <c r="BY57" s="18">
        <v>14711</v>
      </c>
      <c r="BZ57" s="17">
        <v>5232883.1399999997</v>
      </c>
      <c r="CA57" s="18">
        <v>1600</v>
      </c>
      <c r="CB57" s="17">
        <v>762306.79</v>
      </c>
      <c r="CC57" s="18">
        <v>7841</v>
      </c>
      <c r="CD57" s="17">
        <v>8478951.5800000001</v>
      </c>
      <c r="CE57" s="18">
        <v>203</v>
      </c>
      <c r="CF57" s="17">
        <v>2388430.89</v>
      </c>
      <c r="CG57" s="18">
        <v>433</v>
      </c>
      <c r="CH57" s="17">
        <v>8241578.8899999997</v>
      </c>
      <c r="CI57" s="18">
        <v>0</v>
      </c>
      <c r="CJ57" s="17">
        <v>0</v>
      </c>
      <c r="CK57" s="18">
        <v>0</v>
      </c>
      <c r="CL57" s="17">
        <v>0</v>
      </c>
      <c r="CM57" s="18">
        <v>0</v>
      </c>
      <c r="CN57" s="17">
        <v>0</v>
      </c>
      <c r="CO57" s="36"/>
    </row>
    <row r="58" spans="1:93" ht="30" x14ac:dyDescent="0.25">
      <c r="A58" s="26">
        <f>1+A57</f>
        <v>44</v>
      </c>
      <c r="B58" s="28" t="s">
        <v>42</v>
      </c>
      <c r="C58" s="17">
        <f t="shared" si="3"/>
        <v>3636070.75</v>
      </c>
      <c r="D58" s="17">
        <f t="shared" si="4"/>
        <v>3636070.75</v>
      </c>
      <c r="E58" s="18">
        <f t="shared" si="18"/>
        <v>1114</v>
      </c>
      <c r="F58" s="17">
        <f t="shared" si="18"/>
        <v>307772.39</v>
      </c>
      <c r="G58" s="18">
        <f t="shared" si="18"/>
        <v>1758</v>
      </c>
      <c r="H58" s="17">
        <f t="shared" si="18"/>
        <v>788160.68</v>
      </c>
      <c r="I58" s="18">
        <f t="shared" si="18"/>
        <v>2437</v>
      </c>
      <c r="J58" s="17">
        <f t="shared" si="18"/>
        <v>2540137.6800000002</v>
      </c>
      <c r="K58" s="18">
        <f t="shared" si="18"/>
        <v>0</v>
      </c>
      <c r="L58" s="17">
        <f t="shared" si="18"/>
        <v>0</v>
      </c>
      <c r="M58" s="18">
        <f t="shared" si="18"/>
        <v>0</v>
      </c>
      <c r="N58" s="17">
        <f t="shared" si="18"/>
        <v>0</v>
      </c>
      <c r="O58" s="18">
        <f t="shared" si="18"/>
        <v>0</v>
      </c>
      <c r="P58" s="17">
        <f t="shared" si="18"/>
        <v>0</v>
      </c>
      <c r="Q58" s="18">
        <f t="shared" si="18"/>
        <v>0</v>
      </c>
      <c r="R58" s="17">
        <f t="shared" si="18"/>
        <v>0</v>
      </c>
      <c r="S58" s="18">
        <f t="shared" si="18"/>
        <v>0</v>
      </c>
      <c r="T58" s="17">
        <f t="shared" si="18"/>
        <v>0</v>
      </c>
      <c r="U58" s="17">
        <f t="shared" si="6"/>
        <v>1354612.82</v>
      </c>
      <c r="V58" s="17">
        <f t="shared" si="7"/>
        <v>1354612.82</v>
      </c>
      <c r="W58" s="18">
        <v>654</v>
      </c>
      <c r="X58" s="17">
        <v>185302.73</v>
      </c>
      <c r="Y58" s="18">
        <v>613</v>
      </c>
      <c r="Z58" s="17">
        <v>308662.5</v>
      </c>
      <c r="AA58" s="18">
        <v>842</v>
      </c>
      <c r="AB58" s="17">
        <v>860647.59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17">
        <v>0</v>
      </c>
      <c r="AK58" s="18">
        <v>0</v>
      </c>
      <c r="AL58" s="17">
        <v>0</v>
      </c>
      <c r="AM58" s="17">
        <f t="shared" si="9"/>
        <v>1224813.3500000001</v>
      </c>
      <c r="AN58" s="17">
        <f t="shared" si="10"/>
        <v>1224813.3500000001</v>
      </c>
      <c r="AO58" s="18">
        <v>460</v>
      </c>
      <c r="AP58" s="17">
        <v>122469.66</v>
      </c>
      <c r="AQ58" s="18">
        <v>495</v>
      </c>
      <c r="AR58" s="17">
        <v>146847.59</v>
      </c>
      <c r="AS58" s="18">
        <v>843</v>
      </c>
      <c r="AT58" s="17">
        <v>955496.1</v>
      </c>
      <c r="AU58" s="18">
        <v>0</v>
      </c>
      <c r="AV58" s="17">
        <v>0</v>
      </c>
      <c r="AW58" s="18">
        <v>0</v>
      </c>
      <c r="AX58" s="17">
        <v>0</v>
      </c>
      <c r="AY58" s="18">
        <v>0</v>
      </c>
      <c r="AZ58" s="17">
        <v>0</v>
      </c>
      <c r="BA58" s="18">
        <v>0</v>
      </c>
      <c r="BB58" s="17">
        <v>0</v>
      </c>
      <c r="BC58" s="18">
        <v>0</v>
      </c>
      <c r="BD58" s="17">
        <v>0</v>
      </c>
      <c r="BE58" s="17">
        <f t="shared" si="11"/>
        <v>1056644.58</v>
      </c>
      <c r="BF58" s="17">
        <f t="shared" si="12"/>
        <v>1056644.58</v>
      </c>
      <c r="BG58" s="18">
        <v>0</v>
      </c>
      <c r="BH58" s="17">
        <v>0</v>
      </c>
      <c r="BI58" s="18">
        <v>650</v>
      </c>
      <c r="BJ58" s="17">
        <v>332650.59000000003</v>
      </c>
      <c r="BK58" s="18">
        <v>752</v>
      </c>
      <c r="BL58" s="17">
        <v>723993.99</v>
      </c>
      <c r="BM58" s="18">
        <v>0</v>
      </c>
      <c r="BN58" s="17">
        <v>0</v>
      </c>
      <c r="BO58" s="18">
        <v>0</v>
      </c>
      <c r="BP58" s="17">
        <v>0</v>
      </c>
      <c r="BQ58" s="18">
        <v>0</v>
      </c>
      <c r="BR58" s="17">
        <v>0</v>
      </c>
      <c r="BS58" s="18">
        <v>0</v>
      </c>
      <c r="BT58" s="17">
        <v>0</v>
      </c>
      <c r="BU58" s="18">
        <v>0</v>
      </c>
      <c r="BV58" s="17">
        <v>0</v>
      </c>
      <c r="BW58" s="17">
        <f t="shared" si="13"/>
        <v>0</v>
      </c>
      <c r="BX58" s="17">
        <f t="shared" si="14"/>
        <v>0</v>
      </c>
      <c r="BY58" s="18">
        <v>0</v>
      </c>
      <c r="BZ58" s="17">
        <v>0</v>
      </c>
      <c r="CA58" s="18">
        <v>0</v>
      </c>
      <c r="CB58" s="17">
        <v>0</v>
      </c>
      <c r="CC58" s="18">
        <v>0</v>
      </c>
      <c r="CD58" s="17">
        <v>0</v>
      </c>
      <c r="CE58" s="18">
        <v>0</v>
      </c>
      <c r="CF58" s="17">
        <v>0</v>
      </c>
      <c r="CG58" s="18">
        <v>0</v>
      </c>
      <c r="CH58" s="17">
        <v>0</v>
      </c>
      <c r="CI58" s="18">
        <v>0</v>
      </c>
      <c r="CJ58" s="17">
        <v>0</v>
      </c>
      <c r="CK58" s="18">
        <v>0</v>
      </c>
      <c r="CL58" s="17">
        <v>0</v>
      </c>
      <c r="CM58" s="18">
        <v>0</v>
      </c>
      <c r="CN58" s="17">
        <v>0</v>
      </c>
      <c r="CO58" s="36"/>
    </row>
    <row r="59" spans="1:93" ht="30" x14ac:dyDescent="0.25">
      <c r="A59" s="26">
        <f>1+A58</f>
        <v>45</v>
      </c>
      <c r="B59" s="28" t="s">
        <v>43</v>
      </c>
      <c r="C59" s="17">
        <f t="shared" si="3"/>
        <v>16761875.51</v>
      </c>
      <c r="D59" s="17">
        <f t="shared" si="4"/>
        <v>0</v>
      </c>
      <c r="E59" s="18">
        <f t="shared" si="18"/>
        <v>0</v>
      </c>
      <c r="F59" s="17">
        <f t="shared" si="18"/>
        <v>0</v>
      </c>
      <c r="G59" s="18">
        <f t="shared" si="18"/>
        <v>0</v>
      </c>
      <c r="H59" s="17">
        <f t="shared" si="18"/>
        <v>0</v>
      </c>
      <c r="I59" s="18">
        <f t="shared" si="18"/>
        <v>0</v>
      </c>
      <c r="J59" s="17">
        <f t="shared" si="18"/>
        <v>0</v>
      </c>
      <c r="K59" s="18">
        <f t="shared" si="18"/>
        <v>0</v>
      </c>
      <c r="L59" s="17">
        <f t="shared" si="18"/>
        <v>0</v>
      </c>
      <c r="M59" s="18">
        <f t="shared" si="18"/>
        <v>0</v>
      </c>
      <c r="N59" s="17">
        <f t="shared" si="18"/>
        <v>0</v>
      </c>
      <c r="O59" s="18">
        <f t="shared" si="18"/>
        <v>0</v>
      </c>
      <c r="P59" s="17">
        <f t="shared" si="18"/>
        <v>0</v>
      </c>
      <c r="Q59" s="18">
        <f t="shared" si="18"/>
        <v>0</v>
      </c>
      <c r="R59" s="17">
        <f t="shared" si="18"/>
        <v>0</v>
      </c>
      <c r="S59" s="18">
        <f t="shared" si="18"/>
        <v>5241</v>
      </c>
      <c r="T59" s="17">
        <f t="shared" si="18"/>
        <v>16761875.51</v>
      </c>
      <c r="U59" s="17">
        <f t="shared" si="6"/>
        <v>4186189.69</v>
      </c>
      <c r="V59" s="17">
        <f t="shared" si="7"/>
        <v>0</v>
      </c>
      <c r="W59" s="18">
        <v>0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17">
        <v>0</v>
      </c>
      <c r="AK59" s="18">
        <v>1567</v>
      </c>
      <c r="AL59" s="17">
        <v>4186189.69</v>
      </c>
      <c r="AM59" s="17">
        <f t="shared" si="9"/>
        <v>4108955.15</v>
      </c>
      <c r="AN59" s="17">
        <f t="shared" si="10"/>
        <v>0</v>
      </c>
      <c r="AO59" s="18">
        <v>0</v>
      </c>
      <c r="AP59" s="17">
        <v>0</v>
      </c>
      <c r="AQ59" s="18">
        <v>0</v>
      </c>
      <c r="AR59" s="17"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0</v>
      </c>
      <c r="AZ59" s="17">
        <v>0</v>
      </c>
      <c r="BA59" s="18">
        <v>0</v>
      </c>
      <c r="BB59" s="17">
        <v>0</v>
      </c>
      <c r="BC59" s="18">
        <v>1322</v>
      </c>
      <c r="BD59" s="17">
        <v>4108955.15</v>
      </c>
      <c r="BE59" s="17">
        <f t="shared" si="11"/>
        <v>4154057.38</v>
      </c>
      <c r="BF59" s="17">
        <f t="shared" si="12"/>
        <v>0</v>
      </c>
      <c r="BG59" s="18">
        <v>0</v>
      </c>
      <c r="BH59" s="17">
        <v>0</v>
      </c>
      <c r="BI59" s="18">
        <v>0</v>
      </c>
      <c r="BJ59" s="17"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0</v>
      </c>
      <c r="BR59" s="17">
        <v>0</v>
      </c>
      <c r="BS59" s="18">
        <v>0</v>
      </c>
      <c r="BT59" s="17">
        <v>0</v>
      </c>
      <c r="BU59" s="18">
        <v>1398</v>
      </c>
      <c r="BV59" s="17">
        <v>4154057.38</v>
      </c>
      <c r="BW59" s="17">
        <f t="shared" si="13"/>
        <v>4312673.29</v>
      </c>
      <c r="BX59" s="17">
        <f t="shared" si="14"/>
        <v>0</v>
      </c>
      <c r="BY59" s="18">
        <v>0</v>
      </c>
      <c r="BZ59" s="17">
        <v>0</v>
      </c>
      <c r="CA59" s="18">
        <v>0</v>
      </c>
      <c r="CB59" s="17"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0</v>
      </c>
      <c r="CJ59" s="17">
        <v>0</v>
      </c>
      <c r="CK59" s="18">
        <v>0</v>
      </c>
      <c r="CL59" s="17">
        <v>0</v>
      </c>
      <c r="CM59" s="18">
        <v>954</v>
      </c>
      <c r="CN59" s="17">
        <v>4312673.29</v>
      </c>
      <c r="CO59" s="36"/>
    </row>
    <row r="60" spans="1:93" x14ac:dyDescent="0.25">
      <c r="A60" s="26">
        <f>1+A59</f>
        <v>46</v>
      </c>
      <c r="B60" s="28" t="s">
        <v>156</v>
      </c>
      <c r="C60" s="17">
        <f t="shared" si="3"/>
        <v>593336.04</v>
      </c>
      <c r="D60" s="17">
        <f t="shared" si="4"/>
        <v>593336.04</v>
      </c>
      <c r="E60" s="18">
        <f t="shared" si="18"/>
        <v>86</v>
      </c>
      <c r="F60" s="17">
        <f t="shared" si="18"/>
        <v>26268.89</v>
      </c>
      <c r="G60" s="18">
        <f t="shared" si="18"/>
        <v>281</v>
      </c>
      <c r="H60" s="17">
        <f t="shared" si="18"/>
        <v>142863.21</v>
      </c>
      <c r="I60" s="18">
        <f t="shared" si="18"/>
        <v>438</v>
      </c>
      <c r="J60" s="17">
        <f t="shared" si="18"/>
        <v>424203.94</v>
      </c>
      <c r="K60" s="18">
        <f t="shared" si="18"/>
        <v>0</v>
      </c>
      <c r="L60" s="17">
        <f t="shared" si="18"/>
        <v>0</v>
      </c>
      <c r="M60" s="18">
        <f t="shared" si="18"/>
        <v>0</v>
      </c>
      <c r="N60" s="17">
        <f t="shared" si="18"/>
        <v>0</v>
      </c>
      <c r="O60" s="18">
        <f t="shared" si="18"/>
        <v>0</v>
      </c>
      <c r="P60" s="17">
        <f t="shared" si="18"/>
        <v>0</v>
      </c>
      <c r="Q60" s="18">
        <f t="shared" si="18"/>
        <v>0</v>
      </c>
      <c r="R60" s="17">
        <f t="shared" si="18"/>
        <v>0</v>
      </c>
      <c r="S60" s="18">
        <f t="shared" si="18"/>
        <v>0</v>
      </c>
      <c r="T60" s="17">
        <f t="shared" si="18"/>
        <v>0</v>
      </c>
      <c r="U60" s="17">
        <f t="shared" si="6"/>
        <v>28769.54</v>
      </c>
      <c r="V60" s="17">
        <f t="shared" si="7"/>
        <v>28769.54</v>
      </c>
      <c r="W60" s="18">
        <v>4</v>
      </c>
      <c r="X60" s="17">
        <v>1256.32</v>
      </c>
      <c r="Y60" s="18">
        <v>6</v>
      </c>
      <c r="Z60" s="17">
        <v>3050.46</v>
      </c>
      <c r="AA60" s="18">
        <v>18</v>
      </c>
      <c r="AB60" s="17">
        <v>24462.76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17">
        <v>0</v>
      </c>
      <c r="AK60" s="18">
        <v>0</v>
      </c>
      <c r="AL60" s="17">
        <v>0</v>
      </c>
      <c r="AM60" s="17">
        <f t="shared" si="9"/>
        <v>67550.350000000006</v>
      </c>
      <c r="AN60" s="17">
        <f t="shared" si="10"/>
        <v>67550.350000000006</v>
      </c>
      <c r="AO60" s="18">
        <v>29</v>
      </c>
      <c r="AP60" s="17">
        <v>9108.32</v>
      </c>
      <c r="AQ60" s="18">
        <v>15</v>
      </c>
      <c r="AR60" s="17">
        <v>7626.15</v>
      </c>
      <c r="AS60" s="18">
        <v>57</v>
      </c>
      <c r="AT60" s="17">
        <v>50815.88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17">
        <v>0</v>
      </c>
      <c r="BC60" s="18">
        <v>0</v>
      </c>
      <c r="BD60" s="17">
        <v>0</v>
      </c>
      <c r="BE60" s="17">
        <f t="shared" si="11"/>
        <v>257150.35</v>
      </c>
      <c r="BF60" s="17">
        <f t="shared" si="12"/>
        <v>257150.35</v>
      </c>
      <c r="BG60" s="18">
        <v>46</v>
      </c>
      <c r="BH60" s="17">
        <v>14447.68</v>
      </c>
      <c r="BI60" s="18">
        <v>130</v>
      </c>
      <c r="BJ60" s="17">
        <v>66093.3</v>
      </c>
      <c r="BK60" s="18">
        <v>180</v>
      </c>
      <c r="BL60" s="17">
        <v>176609.37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17">
        <v>0</v>
      </c>
      <c r="BU60" s="18">
        <v>0</v>
      </c>
      <c r="BV60" s="17">
        <v>0</v>
      </c>
      <c r="BW60" s="17">
        <f t="shared" si="13"/>
        <v>239865.8</v>
      </c>
      <c r="BX60" s="17">
        <f t="shared" si="14"/>
        <v>239865.8</v>
      </c>
      <c r="BY60" s="18">
        <v>7</v>
      </c>
      <c r="BZ60" s="17">
        <v>1456.57</v>
      </c>
      <c r="CA60" s="18">
        <v>130</v>
      </c>
      <c r="CB60" s="17">
        <v>66093.3</v>
      </c>
      <c r="CC60" s="18">
        <v>183</v>
      </c>
      <c r="CD60" s="17">
        <v>172315.93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17">
        <v>0</v>
      </c>
      <c r="CM60" s="18">
        <v>0</v>
      </c>
      <c r="CN60" s="17">
        <v>0</v>
      </c>
      <c r="CO60" s="36"/>
    </row>
    <row r="61" spans="1:93" x14ac:dyDescent="0.25">
      <c r="A61" s="26"/>
      <c r="B61" s="50" t="s">
        <v>44</v>
      </c>
      <c r="C61" s="17">
        <f t="shared" si="3"/>
        <v>0</v>
      </c>
      <c r="D61" s="17">
        <f t="shared" si="4"/>
        <v>0</v>
      </c>
      <c r="E61" s="18">
        <f t="shared" si="18"/>
        <v>0</v>
      </c>
      <c r="F61" s="17">
        <f t="shared" si="18"/>
        <v>0</v>
      </c>
      <c r="G61" s="18">
        <f t="shared" si="18"/>
        <v>0</v>
      </c>
      <c r="H61" s="17">
        <f t="shared" si="18"/>
        <v>0</v>
      </c>
      <c r="I61" s="18">
        <f t="shared" si="18"/>
        <v>0</v>
      </c>
      <c r="J61" s="17">
        <f t="shared" si="18"/>
        <v>0</v>
      </c>
      <c r="K61" s="18">
        <f t="shared" si="18"/>
        <v>0</v>
      </c>
      <c r="L61" s="17">
        <f t="shared" si="18"/>
        <v>0</v>
      </c>
      <c r="M61" s="18">
        <f t="shared" si="18"/>
        <v>0</v>
      </c>
      <c r="N61" s="17">
        <f t="shared" si="18"/>
        <v>0</v>
      </c>
      <c r="O61" s="18">
        <f t="shared" si="18"/>
        <v>0</v>
      </c>
      <c r="P61" s="17">
        <f t="shared" si="18"/>
        <v>0</v>
      </c>
      <c r="Q61" s="18">
        <f t="shared" si="18"/>
        <v>0</v>
      </c>
      <c r="R61" s="17">
        <f t="shared" si="18"/>
        <v>0</v>
      </c>
      <c r="S61" s="18">
        <f t="shared" si="18"/>
        <v>0</v>
      </c>
      <c r="T61" s="17">
        <f t="shared" si="18"/>
        <v>0</v>
      </c>
      <c r="U61" s="17">
        <f t="shared" si="6"/>
        <v>0</v>
      </c>
      <c r="V61" s="17">
        <f t="shared" si="7"/>
        <v>0</v>
      </c>
      <c r="W61" s="18">
        <v>0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0</v>
      </c>
      <c r="AD61" s="17">
        <v>0</v>
      </c>
      <c r="AE61" s="18">
        <v>0</v>
      </c>
      <c r="AF61" s="17">
        <v>0</v>
      </c>
      <c r="AG61" s="18">
        <v>0</v>
      </c>
      <c r="AH61" s="17">
        <v>0</v>
      </c>
      <c r="AI61" s="18">
        <v>0</v>
      </c>
      <c r="AJ61" s="17">
        <v>0</v>
      </c>
      <c r="AK61" s="18">
        <v>0</v>
      </c>
      <c r="AL61" s="17">
        <v>0</v>
      </c>
      <c r="AM61" s="17">
        <f t="shared" si="9"/>
        <v>0</v>
      </c>
      <c r="AN61" s="17">
        <f t="shared" si="10"/>
        <v>0</v>
      </c>
      <c r="AO61" s="18">
        <v>0</v>
      </c>
      <c r="AP61" s="17">
        <v>0</v>
      </c>
      <c r="AQ61" s="18">
        <v>0</v>
      </c>
      <c r="AR61" s="17">
        <v>0</v>
      </c>
      <c r="AS61" s="18">
        <v>0</v>
      </c>
      <c r="AT61" s="17">
        <v>0</v>
      </c>
      <c r="AU61" s="18">
        <v>0</v>
      </c>
      <c r="AV61" s="17">
        <v>0</v>
      </c>
      <c r="AW61" s="18">
        <v>0</v>
      </c>
      <c r="AX61" s="17">
        <v>0</v>
      </c>
      <c r="AY61" s="18">
        <v>0</v>
      </c>
      <c r="AZ61" s="17">
        <v>0</v>
      </c>
      <c r="BA61" s="18">
        <v>0</v>
      </c>
      <c r="BB61" s="17">
        <v>0</v>
      </c>
      <c r="BC61" s="18">
        <v>0</v>
      </c>
      <c r="BD61" s="17">
        <v>0</v>
      </c>
      <c r="BE61" s="17">
        <f t="shared" si="11"/>
        <v>0</v>
      </c>
      <c r="BF61" s="17">
        <f t="shared" si="12"/>
        <v>0</v>
      </c>
      <c r="BG61" s="18">
        <v>0</v>
      </c>
      <c r="BH61" s="17">
        <v>0</v>
      </c>
      <c r="BI61" s="18">
        <v>0</v>
      </c>
      <c r="BJ61" s="17">
        <v>0</v>
      </c>
      <c r="BK61" s="18">
        <v>0</v>
      </c>
      <c r="BL61" s="17">
        <v>0</v>
      </c>
      <c r="BM61" s="18">
        <v>0</v>
      </c>
      <c r="BN61" s="17">
        <v>0</v>
      </c>
      <c r="BO61" s="18">
        <v>0</v>
      </c>
      <c r="BP61" s="17">
        <v>0</v>
      </c>
      <c r="BQ61" s="18">
        <v>0</v>
      </c>
      <c r="BR61" s="17">
        <v>0</v>
      </c>
      <c r="BS61" s="18">
        <v>0</v>
      </c>
      <c r="BT61" s="17">
        <v>0</v>
      </c>
      <c r="BU61" s="18">
        <v>0</v>
      </c>
      <c r="BV61" s="17">
        <v>0</v>
      </c>
      <c r="BW61" s="17">
        <f t="shared" si="13"/>
        <v>0</v>
      </c>
      <c r="BX61" s="17">
        <f t="shared" si="14"/>
        <v>0</v>
      </c>
      <c r="BY61" s="18">
        <v>0</v>
      </c>
      <c r="BZ61" s="17">
        <v>0</v>
      </c>
      <c r="CA61" s="18">
        <v>0</v>
      </c>
      <c r="CB61" s="17">
        <v>0</v>
      </c>
      <c r="CC61" s="18">
        <v>0</v>
      </c>
      <c r="CD61" s="17">
        <v>0</v>
      </c>
      <c r="CE61" s="18">
        <v>0</v>
      </c>
      <c r="CF61" s="17">
        <v>0</v>
      </c>
      <c r="CG61" s="18">
        <v>0</v>
      </c>
      <c r="CH61" s="17">
        <v>0</v>
      </c>
      <c r="CI61" s="18">
        <v>0</v>
      </c>
      <c r="CJ61" s="17">
        <v>0</v>
      </c>
      <c r="CK61" s="18">
        <v>0</v>
      </c>
      <c r="CL61" s="17">
        <v>0</v>
      </c>
      <c r="CM61" s="18">
        <v>0</v>
      </c>
      <c r="CN61" s="17">
        <v>0</v>
      </c>
      <c r="CO61" s="36"/>
    </row>
    <row r="62" spans="1:93" ht="30" x14ac:dyDescent="0.25">
      <c r="A62" s="26">
        <f>1+A60</f>
        <v>47</v>
      </c>
      <c r="B62" s="28" t="s">
        <v>45</v>
      </c>
      <c r="C62" s="17">
        <f t="shared" si="3"/>
        <v>1008039.78</v>
      </c>
      <c r="D62" s="17">
        <f t="shared" si="4"/>
        <v>589455.25</v>
      </c>
      <c r="E62" s="18">
        <f t="shared" si="18"/>
        <v>228</v>
      </c>
      <c r="F62" s="17">
        <f t="shared" si="18"/>
        <v>339084.04</v>
      </c>
      <c r="G62" s="18">
        <f t="shared" si="18"/>
        <v>15</v>
      </c>
      <c r="H62" s="17">
        <f t="shared" si="18"/>
        <v>6572.13</v>
      </c>
      <c r="I62" s="18">
        <f t="shared" si="18"/>
        <v>120</v>
      </c>
      <c r="J62" s="17">
        <f t="shared" si="18"/>
        <v>243799.08</v>
      </c>
      <c r="K62" s="18">
        <f t="shared" si="18"/>
        <v>6</v>
      </c>
      <c r="L62" s="17">
        <f t="shared" si="18"/>
        <v>66741.88</v>
      </c>
      <c r="M62" s="18">
        <f t="shared" si="18"/>
        <v>13</v>
      </c>
      <c r="N62" s="17">
        <f t="shared" si="18"/>
        <v>244760.56</v>
      </c>
      <c r="O62" s="18">
        <f t="shared" si="18"/>
        <v>0</v>
      </c>
      <c r="P62" s="17">
        <f t="shared" si="18"/>
        <v>0</v>
      </c>
      <c r="Q62" s="18">
        <f t="shared" si="18"/>
        <v>0</v>
      </c>
      <c r="R62" s="17">
        <f t="shared" si="18"/>
        <v>0</v>
      </c>
      <c r="S62" s="18">
        <f t="shared" si="18"/>
        <v>33</v>
      </c>
      <c r="T62" s="17">
        <f t="shared" si="18"/>
        <v>107082.09</v>
      </c>
      <c r="U62" s="17">
        <f t="shared" si="6"/>
        <v>229728.52</v>
      </c>
      <c r="V62" s="17">
        <f t="shared" si="7"/>
        <v>138537.04999999999</v>
      </c>
      <c r="W62" s="18">
        <v>110</v>
      </c>
      <c r="X62" s="17">
        <v>52796.36</v>
      </c>
      <c r="Y62" s="18">
        <v>0</v>
      </c>
      <c r="Z62" s="17">
        <v>0</v>
      </c>
      <c r="AA62" s="18">
        <v>88</v>
      </c>
      <c r="AB62" s="17">
        <v>85740.69</v>
      </c>
      <c r="AC62" s="18">
        <v>3</v>
      </c>
      <c r="AD62" s="17">
        <v>27185.01</v>
      </c>
      <c r="AE62" s="18">
        <v>3</v>
      </c>
      <c r="AF62" s="17">
        <v>39730.449999999997</v>
      </c>
      <c r="AG62" s="18">
        <v>0</v>
      </c>
      <c r="AH62" s="17">
        <v>0</v>
      </c>
      <c r="AI62" s="18">
        <v>0</v>
      </c>
      <c r="AJ62" s="17">
        <v>0</v>
      </c>
      <c r="AK62" s="18">
        <v>12</v>
      </c>
      <c r="AL62" s="17">
        <v>24276.01</v>
      </c>
      <c r="AM62" s="17">
        <f t="shared" si="9"/>
        <v>228143.63</v>
      </c>
      <c r="AN62" s="17">
        <f t="shared" si="10"/>
        <v>138521.64000000001</v>
      </c>
      <c r="AO62" s="18">
        <v>34</v>
      </c>
      <c r="AP62" s="17">
        <v>134203.64000000001</v>
      </c>
      <c r="AQ62" s="18">
        <v>10</v>
      </c>
      <c r="AR62" s="17">
        <v>4318</v>
      </c>
      <c r="AS62" s="18">
        <v>0</v>
      </c>
      <c r="AT62" s="17">
        <v>0</v>
      </c>
      <c r="AU62" s="18">
        <v>1</v>
      </c>
      <c r="AV62" s="17">
        <v>14825.14</v>
      </c>
      <c r="AW62" s="18">
        <v>4</v>
      </c>
      <c r="AX62" s="17">
        <v>48072.37</v>
      </c>
      <c r="AY62" s="18">
        <v>0</v>
      </c>
      <c r="AZ62" s="17">
        <v>0</v>
      </c>
      <c r="BA62" s="18">
        <v>0</v>
      </c>
      <c r="BB62" s="17">
        <v>0</v>
      </c>
      <c r="BC62" s="18">
        <v>6</v>
      </c>
      <c r="BD62" s="17">
        <v>26724.48</v>
      </c>
      <c r="BE62" s="17">
        <f t="shared" si="11"/>
        <v>325512.56</v>
      </c>
      <c r="BF62" s="17">
        <f t="shared" si="12"/>
        <v>138269.73000000001</v>
      </c>
      <c r="BG62" s="18">
        <v>44</v>
      </c>
      <c r="BH62" s="17">
        <v>79663.070000000007</v>
      </c>
      <c r="BI62" s="18">
        <v>1</v>
      </c>
      <c r="BJ62" s="17">
        <v>444.16</v>
      </c>
      <c r="BK62" s="18">
        <v>10</v>
      </c>
      <c r="BL62" s="17">
        <v>58162.5</v>
      </c>
      <c r="BM62" s="18">
        <v>1</v>
      </c>
      <c r="BN62" s="17">
        <v>15388.13</v>
      </c>
      <c r="BO62" s="18">
        <v>5</v>
      </c>
      <c r="BP62" s="17">
        <v>141249.14000000001</v>
      </c>
      <c r="BQ62" s="18">
        <v>0</v>
      </c>
      <c r="BR62" s="17">
        <v>0</v>
      </c>
      <c r="BS62" s="18">
        <v>0</v>
      </c>
      <c r="BT62" s="17">
        <v>0</v>
      </c>
      <c r="BU62" s="18">
        <v>8</v>
      </c>
      <c r="BV62" s="17">
        <v>30605.56</v>
      </c>
      <c r="BW62" s="17">
        <f t="shared" si="13"/>
        <v>224655.07</v>
      </c>
      <c r="BX62" s="17">
        <f t="shared" si="14"/>
        <v>174126.83</v>
      </c>
      <c r="BY62" s="18">
        <v>40</v>
      </c>
      <c r="BZ62" s="17">
        <v>72420.97</v>
      </c>
      <c r="CA62" s="18">
        <v>4</v>
      </c>
      <c r="CB62" s="17">
        <v>1809.97</v>
      </c>
      <c r="CC62" s="18">
        <v>22</v>
      </c>
      <c r="CD62" s="17">
        <v>99895.89</v>
      </c>
      <c r="CE62" s="18">
        <v>1</v>
      </c>
      <c r="CF62" s="17">
        <v>9343.6</v>
      </c>
      <c r="CG62" s="18">
        <v>1</v>
      </c>
      <c r="CH62" s="17">
        <v>15708.6</v>
      </c>
      <c r="CI62" s="18">
        <v>0</v>
      </c>
      <c r="CJ62" s="17">
        <v>0</v>
      </c>
      <c r="CK62" s="18">
        <v>0</v>
      </c>
      <c r="CL62" s="17">
        <v>0</v>
      </c>
      <c r="CM62" s="18">
        <v>7</v>
      </c>
      <c r="CN62" s="17">
        <v>25476.04</v>
      </c>
      <c r="CO62" s="36"/>
    </row>
    <row r="63" spans="1:93" x14ac:dyDescent="0.25">
      <c r="A63" s="26">
        <f>1+A62</f>
        <v>48</v>
      </c>
      <c r="B63" s="28" t="s">
        <v>157</v>
      </c>
      <c r="C63" s="17">
        <f t="shared" si="3"/>
        <v>38582.67</v>
      </c>
      <c r="D63" s="17">
        <f t="shared" si="4"/>
        <v>38582.67</v>
      </c>
      <c r="E63" s="18">
        <f t="shared" si="18"/>
        <v>25</v>
      </c>
      <c r="F63" s="17">
        <f t="shared" si="18"/>
        <v>7626.15</v>
      </c>
      <c r="G63" s="18">
        <f t="shared" si="18"/>
        <v>25</v>
      </c>
      <c r="H63" s="17">
        <f t="shared" si="18"/>
        <v>12710.25</v>
      </c>
      <c r="I63" s="18">
        <f t="shared" si="18"/>
        <v>19</v>
      </c>
      <c r="J63" s="17">
        <f t="shared" si="18"/>
        <v>18246.27</v>
      </c>
      <c r="K63" s="18">
        <f t="shared" si="18"/>
        <v>0</v>
      </c>
      <c r="L63" s="17">
        <f t="shared" si="18"/>
        <v>0</v>
      </c>
      <c r="M63" s="18">
        <f t="shared" si="18"/>
        <v>0</v>
      </c>
      <c r="N63" s="17">
        <f t="shared" si="18"/>
        <v>0</v>
      </c>
      <c r="O63" s="18">
        <f t="shared" si="18"/>
        <v>0</v>
      </c>
      <c r="P63" s="17">
        <f t="shared" si="18"/>
        <v>0</v>
      </c>
      <c r="Q63" s="18">
        <f t="shared" si="18"/>
        <v>0</v>
      </c>
      <c r="R63" s="17">
        <f t="shared" si="18"/>
        <v>0</v>
      </c>
      <c r="S63" s="18">
        <f t="shared" si="18"/>
        <v>0</v>
      </c>
      <c r="T63" s="17">
        <f t="shared" si="18"/>
        <v>0</v>
      </c>
      <c r="U63" s="17">
        <f t="shared" si="6"/>
        <v>0</v>
      </c>
      <c r="V63" s="17">
        <f t="shared" si="7"/>
        <v>0</v>
      </c>
      <c r="W63" s="18">
        <v>0</v>
      </c>
      <c r="X63" s="17">
        <v>0</v>
      </c>
      <c r="Y63" s="18">
        <v>0</v>
      </c>
      <c r="Z63" s="17"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17">
        <v>0</v>
      </c>
      <c r="AK63" s="18">
        <v>0</v>
      </c>
      <c r="AL63" s="17">
        <v>0</v>
      </c>
      <c r="AM63" s="17">
        <f t="shared" si="9"/>
        <v>6948.27</v>
      </c>
      <c r="AN63" s="17">
        <f t="shared" si="10"/>
        <v>6948.27</v>
      </c>
      <c r="AO63" s="18">
        <v>5</v>
      </c>
      <c r="AP63" s="17">
        <v>1525.23</v>
      </c>
      <c r="AQ63" s="18">
        <v>5</v>
      </c>
      <c r="AR63" s="17">
        <v>2542.0500000000002</v>
      </c>
      <c r="AS63" s="18">
        <v>3</v>
      </c>
      <c r="AT63" s="17">
        <v>2880.99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17">
        <v>0</v>
      </c>
      <c r="BC63" s="18">
        <v>0</v>
      </c>
      <c r="BD63" s="17">
        <v>0</v>
      </c>
      <c r="BE63" s="17">
        <f t="shared" si="11"/>
        <v>14856.87</v>
      </c>
      <c r="BF63" s="17">
        <f t="shared" si="12"/>
        <v>14856.87</v>
      </c>
      <c r="BG63" s="18">
        <v>10</v>
      </c>
      <c r="BH63" s="17">
        <v>3050.46</v>
      </c>
      <c r="BI63" s="18">
        <v>10</v>
      </c>
      <c r="BJ63" s="17">
        <v>5084.1000000000004</v>
      </c>
      <c r="BK63" s="18">
        <v>7</v>
      </c>
      <c r="BL63" s="17">
        <v>6722.31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17">
        <v>0</v>
      </c>
      <c r="BU63" s="18">
        <v>0</v>
      </c>
      <c r="BV63" s="17">
        <v>0</v>
      </c>
      <c r="BW63" s="17">
        <f t="shared" si="13"/>
        <v>16777.53</v>
      </c>
      <c r="BX63" s="17">
        <f t="shared" si="14"/>
        <v>16777.53</v>
      </c>
      <c r="BY63" s="18">
        <v>10</v>
      </c>
      <c r="BZ63" s="17">
        <v>3050.46</v>
      </c>
      <c r="CA63" s="18">
        <v>10</v>
      </c>
      <c r="CB63" s="17">
        <v>5084.1000000000004</v>
      </c>
      <c r="CC63" s="18">
        <v>9</v>
      </c>
      <c r="CD63" s="17">
        <v>8642.9699999999993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17">
        <v>0</v>
      </c>
      <c r="CM63" s="18">
        <v>0</v>
      </c>
      <c r="CN63" s="17">
        <v>0</v>
      </c>
      <c r="CO63" s="36"/>
    </row>
    <row r="64" spans="1:93" x14ac:dyDescent="0.25">
      <c r="A64" s="26"/>
      <c r="B64" s="50" t="s">
        <v>46</v>
      </c>
      <c r="C64" s="17">
        <f t="shared" si="3"/>
        <v>0</v>
      </c>
      <c r="D64" s="17">
        <f t="shared" si="4"/>
        <v>0</v>
      </c>
      <c r="E64" s="18">
        <f t="shared" si="18"/>
        <v>0</v>
      </c>
      <c r="F64" s="17">
        <f t="shared" si="18"/>
        <v>0</v>
      </c>
      <c r="G64" s="18">
        <f t="shared" si="18"/>
        <v>0</v>
      </c>
      <c r="H64" s="17">
        <f t="shared" si="18"/>
        <v>0</v>
      </c>
      <c r="I64" s="18">
        <f t="shared" si="18"/>
        <v>0</v>
      </c>
      <c r="J64" s="17">
        <f t="shared" si="18"/>
        <v>0</v>
      </c>
      <c r="K64" s="18">
        <f t="shared" si="18"/>
        <v>0</v>
      </c>
      <c r="L64" s="17">
        <f t="shared" si="18"/>
        <v>0</v>
      </c>
      <c r="M64" s="18">
        <f t="shared" si="18"/>
        <v>0</v>
      </c>
      <c r="N64" s="17">
        <f t="shared" si="18"/>
        <v>0</v>
      </c>
      <c r="O64" s="18">
        <f t="shared" si="18"/>
        <v>0</v>
      </c>
      <c r="P64" s="17">
        <f t="shared" si="18"/>
        <v>0</v>
      </c>
      <c r="Q64" s="18">
        <f t="shared" si="18"/>
        <v>0</v>
      </c>
      <c r="R64" s="17">
        <f t="shared" si="18"/>
        <v>0</v>
      </c>
      <c r="S64" s="18">
        <f t="shared" si="18"/>
        <v>0</v>
      </c>
      <c r="T64" s="17">
        <f t="shared" si="18"/>
        <v>0</v>
      </c>
      <c r="U64" s="17">
        <f t="shared" si="6"/>
        <v>0</v>
      </c>
      <c r="V64" s="17">
        <f t="shared" si="7"/>
        <v>0</v>
      </c>
      <c r="W64" s="18">
        <v>0</v>
      </c>
      <c r="X64" s="17">
        <v>0</v>
      </c>
      <c r="Y64" s="18">
        <v>0</v>
      </c>
      <c r="Z64" s="17">
        <v>0</v>
      </c>
      <c r="AA64" s="18">
        <v>0</v>
      </c>
      <c r="AB64" s="17">
        <v>0</v>
      </c>
      <c r="AC64" s="18">
        <v>0</v>
      </c>
      <c r="AD64" s="17">
        <v>0</v>
      </c>
      <c r="AE64" s="18">
        <v>0</v>
      </c>
      <c r="AF64" s="17">
        <v>0</v>
      </c>
      <c r="AG64" s="18">
        <v>0</v>
      </c>
      <c r="AH64" s="17">
        <v>0</v>
      </c>
      <c r="AI64" s="18">
        <v>0</v>
      </c>
      <c r="AJ64" s="17">
        <v>0</v>
      </c>
      <c r="AK64" s="18">
        <v>0</v>
      </c>
      <c r="AL64" s="17">
        <v>0</v>
      </c>
      <c r="AM64" s="17">
        <f t="shared" si="9"/>
        <v>0</v>
      </c>
      <c r="AN64" s="17">
        <f t="shared" si="10"/>
        <v>0</v>
      </c>
      <c r="AO64" s="18">
        <v>0</v>
      </c>
      <c r="AP64" s="17">
        <v>0</v>
      </c>
      <c r="AQ64" s="18">
        <v>0</v>
      </c>
      <c r="AR64" s="17">
        <v>0</v>
      </c>
      <c r="AS64" s="18">
        <v>0</v>
      </c>
      <c r="AT64" s="17">
        <v>0</v>
      </c>
      <c r="AU64" s="18">
        <v>0</v>
      </c>
      <c r="AV64" s="17">
        <v>0</v>
      </c>
      <c r="AW64" s="18">
        <v>0</v>
      </c>
      <c r="AX64" s="17">
        <v>0</v>
      </c>
      <c r="AY64" s="18">
        <v>0</v>
      </c>
      <c r="AZ64" s="17">
        <v>0</v>
      </c>
      <c r="BA64" s="18">
        <v>0</v>
      </c>
      <c r="BB64" s="17">
        <v>0</v>
      </c>
      <c r="BC64" s="18">
        <v>0</v>
      </c>
      <c r="BD64" s="17">
        <v>0</v>
      </c>
      <c r="BE64" s="17">
        <f t="shared" si="11"/>
        <v>0</v>
      </c>
      <c r="BF64" s="17">
        <f t="shared" si="12"/>
        <v>0</v>
      </c>
      <c r="BG64" s="18">
        <v>0</v>
      </c>
      <c r="BH64" s="17">
        <v>0</v>
      </c>
      <c r="BI64" s="18">
        <v>0</v>
      </c>
      <c r="BJ64" s="17">
        <v>0</v>
      </c>
      <c r="BK64" s="18">
        <v>0</v>
      </c>
      <c r="BL64" s="17">
        <v>0</v>
      </c>
      <c r="BM64" s="18">
        <v>0</v>
      </c>
      <c r="BN64" s="17">
        <v>0</v>
      </c>
      <c r="BO64" s="18">
        <v>0</v>
      </c>
      <c r="BP64" s="17">
        <v>0</v>
      </c>
      <c r="BQ64" s="18">
        <v>0</v>
      </c>
      <c r="BR64" s="17">
        <v>0</v>
      </c>
      <c r="BS64" s="18">
        <v>0</v>
      </c>
      <c r="BT64" s="17">
        <v>0</v>
      </c>
      <c r="BU64" s="18">
        <v>0</v>
      </c>
      <c r="BV64" s="17">
        <v>0</v>
      </c>
      <c r="BW64" s="17">
        <f t="shared" si="13"/>
        <v>0</v>
      </c>
      <c r="BX64" s="17">
        <f t="shared" si="14"/>
        <v>0</v>
      </c>
      <c r="BY64" s="18">
        <v>0</v>
      </c>
      <c r="BZ64" s="17">
        <v>0</v>
      </c>
      <c r="CA64" s="18">
        <v>0</v>
      </c>
      <c r="CB64" s="17">
        <v>0</v>
      </c>
      <c r="CC64" s="18">
        <v>0</v>
      </c>
      <c r="CD64" s="17">
        <v>0</v>
      </c>
      <c r="CE64" s="18">
        <v>0</v>
      </c>
      <c r="CF64" s="17">
        <v>0</v>
      </c>
      <c r="CG64" s="18">
        <v>0</v>
      </c>
      <c r="CH64" s="17">
        <v>0</v>
      </c>
      <c r="CI64" s="18">
        <v>0</v>
      </c>
      <c r="CJ64" s="17">
        <v>0</v>
      </c>
      <c r="CK64" s="18">
        <v>0</v>
      </c>
      <c r="CL64" s="17">
        <v>0</v>
      </c>
      <c r="CM64" s="18">
        <v>0</v>
      </c>
      <c r="CN64" s="17">
        <v>0</v>
      </c>
      <c r="CO64" s="36"/>
    </row>
    <row r="65" spans="1:93" x14ac:dyDescent="0.25">
      <c r="A65" s="26">
        <f>A63+1</f>
        <v>49</v>
      </c>
      <c r="B65" s="28" t="s">
        <v>137</v>
      </c>
      <c r="C65" s="17">
        <f t="shared" si="3"/>
        <v>54109841.079999998</v>
      </c>
      <c r="D65" s="17">
        <f t="shared" si="4"/>
        <v>27703049.550000001</v>
      </c>
      <c r="E65" s="18">
        <f t="shared" si="18"/>
        <v>11589</v>
      </c>
      <c r="F65" s="17">
        <f t="shared" si="18"/>
        <v>8450425.4800000004</v>
      </c>
      <c r="G65" s="18">
        <f t="shared" si="18"/>
        <v>2277</v>
      </c>
      <c r="H65" s="17">
        <f t="shared" si="18"/>
        <v>1070761.99</v>
      </c>
      <c r="I65" s="18">
        <f t="shared" si="18"/>
        <v>6994</v>
      </c>
      <c r="J65" s="17">
        <f t="shared" si="18"/>
        <v>18181862.079999998</v>
      </c>
      <c r="K65" s="18">
        <f t="shared" si="18"/>
        <v>321</v>
      </c>
      <c r="L65" s="17">
        <f t="shared" si="18"/>
        <v>4930300.24</v>
      </c>
      <c r="M65" s="18">
        <f t="shared" si="18"/>
        <v>1143</v>
      </c>
      <c r="N65" s="17">
        <f t="shared" si="18"/>
        <v>21476491.289999999</v>
      </c>
      <c r="O65" s="18">
        <f t="shared" si="18"/>
        <v>0</v>
      </c>
      <c r="P65" s="17">
        <f t="shared" si="18"/>
        <v>0</v>
      </c>
      <c r="Q65" s="18">
        <f t="shared" si="18"/>
        <v>0</v>
      </c>
      <c r="R65" s="17">
        <f t="shared" si="18"/>
        <v>0</v>
      </c>
      <c r="S65" s="18">
        <f t="shared" si="18"/>
        <v>0</v>
      </c>
      <c r="T65" s="17">
        <f t="shared" si="18"/>
        <v>0</v>
      </c>
      <c r="U65" s="17">
        <f t="shared" si="6"/>
        <v>12982848.42</v>
      </c>
      <c r="V65" s="17">
        <f t="shared" si="7"/>
        <v>6257905.9000000004</v>
      </c>
      <c r="W65" s="18">
        <v>2767</v>
      </c>
      <c r="X65" s="17">
        <v>1740163.94</v>
      </c>
      <c r="Y65" s="18">
        <v>589</v>
      </c>
      <c r="Z65" s="17">
        <v>279456.39</v>
      </c>
      <c r="AA65" s="18">
        <v>1761</v>
      </c>
      <c r="AB65" s="17">
        <v>4238285.57</v>
      </c>
      <c r="AC65" s="18">
        <v>63</v>
      </c>
      <c r="AD65" s="17">
        <v>974057.65</v>
      </c>
      <c r="AE65" s="18">
        <v>310</v>
      </c>
      <c r="AF65" s="17">
        <v>5750884.8700000001</v>
      </c>
      <c r="AG65" s="18">
        <v>0</v>
      </c>
      <c r="AH65" s="17">
        <v>0</v>
      </c>
      <c r="AI65" s="18">
        <v>0</v>
      </c>
      <c r="AJ65" s="17">
        <v>0</v>
      </c>
      <c r="AK65" s="18">
        <v>0</v>
      </c>
      <c r="AL65" s="17">
        <v>0</v>
      </c>
      <c r="AM65" s="17">
        <f t="shared" si="9"/>
        <v>14196318.199999999</v>
      </c>
      <c r="AN65" s="17">
        <f t="shared" si="10"/>
        <v>6685870.96</v>
      </c>
      <c r="AO65" s="18">
        <v>2720</v>
      </c>
      <c r="AP65" s="17">
        <v>1866931.77</v>
      </c>
      <c r="AQ65" s="18">
        <v>551</v>
      </c>
      <c r="AR65" s="17">
        <v>257165.13</v>
      </c>
      <c r="AS65" s="18">
        <v>1722</v>
      </c>
      <c r="AT65" s="17">
        <v>4561774.0599999996</v>
      </c>
      <c r="AU65" s="18">
        <v>142</v>
      </c>
      <c r="AV65" s="17">
        <v>2148127.5499999998</v>
      </c>
      <c r="AW65" s="18">
        <v>271</v>
      </c>
      <c r="AX65" s="17">
        <v>5362319.6900000004</v>
      </c>
      <c r="AY65" s="18">
        <v>0</v>
      </c>
      <c r="AZ65" s="17">
        <v>0</v>
      </c>
      <c r="BA65" s="18">
        <v>0</v>
      </c>
      <c r="BB65" s="17">
        <v>0</v>
      </c>
      <c r="BC65" s="18">
        <v>0</v>
      </c>
      <c r="BD65" s="17">
        <v>0</v>
      </c>
      <c r="BE65" s="17">
        <f t="shared" si="11"/>
        <v>13672361.58</v>
      </c>
      <c r="BF65" s="17">
        <f t="shared" si="12"/>
        <v>7764415.7400000002</v>
      </c>
      <c r="BG65" s="18">
        <v>3307</v>
      </c>
      <c r="BH65" s="17">
        <v>2706934.36</v>
      </c>
      <c r="BI65" s="18">
        <v>522</v>
      </c>
      <c r="BJ65" s="17">
        <v>245222.53</v>
      </c>
      <c r="BK65" s="18">
        <v>1722</v>
      </c>
      <c r="BL65" s="17">
        <v>4812258.8499999996</v>
      </c>
      <c r="BM65" s="18">
        <v>31</v>
      </c>
      <c r="BN65" s="17">
        <v>473270.46</v>
      </c>
      <c r="BO65" s="18">
        <v>288</v>
      </c>
      <c r="BP65" s="17">
        <v>5434675.3799999999</v>
      </c>
      <c r="BQ65" s="18">
        <v>0</v>
      </c>
      <c r="BR65" s="17">
        <v>0</v>
      </c>
      <c r="BS65" s="18">
        <v>0</v>
      </c>
      <c r="BT65" s="17">
        <v>0</v>
      </c>
      <c r="BU65" s="18">
        <v>0</v>
      </c>
      <c r="BV65" s="17">
        <v>0</v>
      </c>
      <c r="BW65" s="17">
        <f t="shared" si="13"/>
        <v>13258312.880000001</v>
      </c>
      <c r="BX65" s="17">
        <f t="shared" si="14"/>
        <v>6994856.9500000002</v>
      </c>
      <c r="BY65" s="18">
        <v>2795</v>
      </c>
      <c r="BZ65" s="17">
        <v>2136395.41</v>
      </c>
      <c r="CA65" s="18">
        <v>615</v>
      </c>
      <c r="CB65" s="17">
        <v>288917.94</v>
      </c>
      <c r="CC65" s="18">
        <v>1789</v>
      </c>
      <c r="CD65" s="17">
        <v>4569543.5999999996</v>
      </c>
      <c r="CE65" s="18">
        <v>85</v>
      </c>
      <c r="CF65" s="17">
        <v>1334844.58</v>
      </c>
      <c r="CG65" s="18">
        <v>274</v>
      </c>
      <c r="CH65" s="17">
        <v>4928611.3499999996</v>
      </c>
      <c r="CI65" s="18">
        <v>0</v>
      </c>
      <c r="CJ65" s="17">
        <v>0</v>
      </c>
      <c r="CK65" s="18">
        <v>0</v>
      </c>
      <c r="CL65" s="17">
        <v>0</v>
      </c>
      <c r="CM65" s="18">
        <v>0</v>
      </c>
      <c r="CN65" s="17">
        <v>0</v>
      </c>
      <c r="CO65" s="36"/>
    </row>
    <row r="66" spans="1:93" ht="30" x14ac:dyDescent="0.25">
      <c r="A66" s="26">
        <f t="shared" ref="A66:A75" si="19">1+A65</f>
        <v>50</v>
      </c>
      <c r="B66" s="28" t="s">
        <v>47</v>
      </c>
      <c r="C66" s="17">
        <f t="shared" si="3"/>
        <v>6137573.1799999997</v>
      </c>
      <c r="D66" s="17">
        <f t="shared" si="4"/>
        <v>4975108.95</v>
      </c>
      <c r="E66" s="18">
        <f t="shared" si="18"/>
        <v>12948</v>
      </c>
      <c r="F66" s="17">
        <f t="shared" si="18"/>
        <v>2635070.44</v>
      </c>
      <c r="G66" s="18">
        <f t="shared" si="18"/>
        <v>535</v>
      </c>
      <c r="H66" s="17">
        <f t="shared" si="18"/>
        <v>201704.37</v>
      </c>
      <c r="I66" s="18">
        <f t="shared" si="18"/>
        <v>1151</v>
      </c>
      <c r="J66" s="17">
        <f t="shared" si="18"/>
        <v>2138334.14</v>
      </c>
      <c r="K66" s="18">
        <f t="shared" si="18"/>
        <v>21</v>
      </c>
      <c r="L66" s="17">
        <f t="shared" si="18"/>
        <v>201067.5</v>
      </c>
      <c r="M66" s="18">
        <f t="shared" si="18"/>
        <v>61</v>
      </c>
      <c r="N66" s="17">
        <f t="shared" si="18"/>
        <v>961396.73</v>
      </c>
      <c r="O66" s="18">
        <f t="shared" si="18"/>
        <v>0</v>
      </c>
      <c r="P66" s="17">
        <f t="shared" si="18"/>
        <v>0</v>
      </c>
      <c r="Q66" s="18">
        <f t="shared" si="18"/>
        <v>0</v>
      </c>
      <c r="R66" s="17">
        <f t="shared" si="18"/>
        <v>0</v>
      </c>
      <c r="S66" s="18">
        <f t="shared" si="18"/>
        <v>0</v>
      </c>
      <c r="T66" s="17">
        <f t="shared" si="18"/>
        <v>0</v>
      </c>
      <c r="U66" s="17">
        <f t="shared" si="6"/>
        <v>1194393.56</v>
      </c>
      <c r="V66" s="17">
        <f t="shared" si="7"/>
        <v>959978.23</v>
      </c>
      <c r="W66" s="18">
        <v>3348</v>
      </c>
      <c r="X66" s="17">
        <v>348096.22</v>
      </c>
      <c r="Y66" s="18">
        <v>129</v>
      </c>
      <c r="Z66" s="17">
        <v>48407.99</v>
      </c>
      <c r="AA66" s="18">
        <v>401</v>
      </c>
      <c r="AB66" s="17">
        <v>563474.02</v>
      </c>
      <c r="AC66" s="18">
        <v>6</v>
      </c>
      <c r="AD66" s="17">
        <v>49130</v>
      </c>
      <c r="AE66" s="18">
        <v>13</v>
      </c>
      <c r="AF66" s="17">
        <v>185285.33</v>
      </c>
      <c r="AG66" s="18">
        <v>0</v>
      </c>
      <c r="AH66" s="17">
        <v>0</v>
      </c>
      <c r="AI66" s="18">
        <v>0</v>
      </c>
      <c r="AJ66" s="17">
        <v>0</v>
      </c>
      <c r="AK66" s="18">
        <v>0</v>
      </c>
      <c r="AL66" s="17">
        <v>0</v>
      </c>
      <c r="AM66" s="17">
        <f t="shared" si="9"/>
        <v>1260642.08</v>
      </c>
      <c r="AN66" s="17">
        <f t="shared" si="10"/>
        <v>990078.88</v>
      </c>
      <c r="AO66" s="18">
        <v>3000</v>
      </c>
      <c r="AP66" s="17">
        <v>647160</v>
      </c>
      <c r="AQ66" s="18">
        <v>106</v>
      </c>
      <c r="AR66" s="17">
        <v>39747.879999999997</v>
      </c>
      <c r="AS66" s="18">
        <v>220</v>
      </c>
      <c r="AT66" s="17">
        <v>303171</v>
      </c>
      <c r="AU66" s="18">
        <v>5</v>
      </c>
      <c r="AV66" s="17">
        <v>48790</v>
      </c>
      <c r="AW66" s="18">
        <v>15</v>
      </c>
      <c r="AX66" s="17">
        <v>221773.2</v>
      </c>
      <c r="AY66" s="18">
        <v>0</v>
      </c>
      <c r="AZ66" s="17">
        <v>0</v>
      </c>
      <c r="BA66" s="18">
        <v>0</v>
      </c>
      <c r="BB66" s="17">
        <v>0</v>
      </c>
      <c r="BC66" s="18">
        <v>0</v>
      </c>
      <c r="BD66" s="17">
        <v>0</v>
      </c>
      <c r="BE66" s="17">
        <f t="shared" si="11"/>
        <v>1598287.28</v>
      </c>
      <c r="BF66" s="17">
        <f t="shared" si="12"/>
        <v>1278069.8500000001</v>
      </c>
      <c r="BG66" s="18">
        <v>3300</v>
      </c>
      <c r="BH66" s="17">
        <v>740949</v>
      </c>
      <c r="BI66" s="18">
        <v>150</v>
      </c>
      <c r="BJ66" s="17">
        <v>56757</v>
      </c>
      <c r="BK66" s="18">
        <v>230</v>
      </c>
      <c r="BL66" s="17">
        <v>480363.85</v>
      </c>
      <c r="BM66" s="18">
        <v>5</v>
      </c>
      <c r="BN66" s="17">
        <v>51573.75</v>
      </c>
      <c r="BO66" s="18">
        <v>16</v>
      </c>
      <c r="BP66" s="17">
        <v>268643.68</v>
      </c>
      <c r="BQ66" s="18">
        <v>0</v>
      </c>
      <c r="BR66" s="17">
        <v>0</v>
      </c>
      <c r="BS66" s="18">
        <v>0</v>
      </c>
      <c r="BT66" s="17">
        <v>0</v>
      </c>
      <c r="BU66" s="18">
        <v>0</v>
      </c>
      <c r="BV66" s="17">
        <v>0</v>
      </c>
      <c r="BW66" s="17">
        <f t="shared" si="13"/>
        <v>2084250.26</v>
      </c>
      <c r="BX66" s="17">
        <f t="shared" si="14"/>
        <v>1746981.99</v>
      </c>
      <c r="BY66" s="18">
        <v>3300</v>
      </c>
      <c r="BZ66" s="17">
        <v>898865.22</v>
      </c>
      <c r="CA66" s="18">
        <v>150</v>
      </c>
      <c r="CB66" s="17">
        <v>56791.5</v>
      </c>
      <c r="CC66" s="18">
        <v>300</v>
      </c>
      <c r="CD66" s="17">
        <v>791325.27</v>
      </c>
      <c r="CE66" s="18">
        <v>5</v>
      </c>
      <c r="CF66" s="17">
        <v>51573.75</v>
      </c>
      <c r="CG66" s="18">
        <v>17</v>
      </c>
      <c r="CH66" s="17">
        <v>285694.52</v>
      </c>
      <c r="CI66" s="18">
        <v>0</v>
      </c>
      <c r="CJ66" s="17">
        <v>0</v>
      </c>
      <c r="CK66" s="18">
        <v>0</v>
      </c>
      <c r="CL66" s="17">
        <v>0</v>
      </c>
      <c r="CM66" s="18">
        <v>0</v>
      </c>
      <c r="CN66" s="17">
        <v>0</v>
      </c>
      <c r="CO66" s="36"/>
    </row>
    <row r="67" spans="1:93" ht="30" x14ac:dyDescent="0.25">
      <c r="A67" s="26">
        <f t="shared" si="19"/>
        <v>51</v>
      </c>
      <c r="B67" s="28" t="s">
        <v>48</v>
      </c>
      <c r="C67" s="17">
        <f t="shared" si="3"/>
        <v>1966891.27</v>
      </c>
      <c r="D67" s="17">
        <f t="shared" si="4"/>
        <v>1966891.27</v>
      </c>
      <c r="E67" s="18">
        <f t="shared" si="18"/>
        <v>1376</v>
      </c>
      <c r="F67" s="17">
        <f t="shared" si="18"/>
        <v>419157</v>
      </c>
      <c r="G67" s="18">
        <f t="shared" si="18"/>
        <v>260</v>
      </c>
      <c r="H67" s="17">
        <f t="shared" si="18"/>
        <v>142689.18</v>
      </c>
      <c r="I67" s="18">
        <f t="shared" si="18"/>
        <v>1459</v>
      </c>
      <c r="J67" s="17">
        <f t="shared" si="18"/>
        <v>1405045.09</v>
      </c>
      <c r="K67" s="18">
        <f t="shared" si="18"/>
        <v>0</v>
      </c>
      <c r="L67" s="17">
        <f t="shared" si="18"/>
        <v>0</v>
      </c>
      <c r="M67" s="18">
        <f t="shared" si="18"/>
        <v>0</v>
      </c>
      <c r="N67" s="17">
        <f t="shared" si="18"/>
        <v>0</v>
      </c>
      <c r="O67" s="18">
        <f t="shared" si="18"/>
        <v>0</v>
      </c>
      <c r="P67" s="17">
        <f t="shared" si="18"/>
        <v>0</v>
      </c>
      <c r="Q67" s="18">
        <f t="shared" si="18"/>
        <v>0</v>
      </c>
      <c r="R67" s="17">
        <f t="shared" si="18"/>
        <v>0</v>
      </c>
      <c r="S67" s="18">
        <f t="shared" si="18"/>
        <v>0</v>
      </c>
      <c r="T67" s="17">
        <f t="shared" si="18"/>
        <v>0</v>
      </c>
      <c r="U67" s="17">
        <f t="shared" si="6"/>
        <v>537924.47</v>
      </c>
      <c r="V67" s="17">
        <f t="shared" si="7"/>
        <v>537924.47</v>
      </c>
      <c r="W67" s="18">
        <v>344</v>
      </c>
      <c r="X67" s="17">
        <v>104789.25</v>
      </c>
      <c r="Y67" s="18">
        <v>65</v>
      </c>
      <c r="Z67" s="17">
        <v>38297.94</v>
      </c>
      <c r="AA67" s="18">
        <v>411</v>
      </c>
      <c r="AB67" s="17">
        <v>394837.28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17">
        <v>0</v>
      </c>
      <c r="AK67" s="18">
        <v>0</v>
      </c>
      <c r="AL67" s="17">
        <v>0</v>
      </c>
      <c r="AM67" s="17">
        <f t="shared" si="9"/>
        <v>437908.5</v>
      </c>
      <c r="AN67" s="17">
        <f t="shared" si="10"/>
        <v>437908.5</v>
      </c>
      <c r="AO67" s="18">
        <v>344</v>
      </c>
      <c r="AP67" s="17">
        <v>104789.25</v>
      </c>
      <c r="AQ67" s="18">
        <v>65</v>
      </c>
      <c r="AR67" s="17">
        <v>38297.94</v>
      </c>
      <c r="AS67" s="18">
        <v>307</v>
      </c>
      <c r="AT67" s="17">
        <v>294821.31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17">
        <v>0</v>
      </c>
      <c r="BC67" s="18">
        <v>0</v>
      </c>
      <c r="BD67" s="17">
        <v>0</v>
      </c>
      <c r="BE67" s="17">
        <f t="shared" si="11"/>
        <v>532531.53</v>
      </c>
      <c r="BF67" s="17">
        <f t="shared" si="12"/>
        <v>532531.53</v>
      </c>
      <c r="BG67" s="18">
        <v>344</v>
      </c>
      <c r="BH67" s="17">
        <v>104789.25</v>
      </c>
      <c r="BI67" s="18">
        <v>65</v>
      </c>
      <c r="BJ67" s="17">
        <v>33046.65</v>
      </c>
      <c r="BK67" s="18">
        <v>411</v>
      </c>
      <c r="BL67" s="17">
        <v>394695.63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17">
        <v>0</v>
      </c>
      <c r="BU67" s="18">
        <v>0</v>
      </c>
      <c r="BV67" s="17">
        <v>0</v>
      </c>
      <c r="BW67" s="17">
        <f t="shared" si="13"/>
        <v>458526.77</v>
      </c>
      <c r="BX67" s="17">
        <f t="shared" si="14"/>
        <v>458526.77</v>
      </c>
      <c r="BY67" s="18">
        <v>344</v>
      </c>
      <c r="BZ67" s="17">
        <v>104789.25</v>
      </c>
      <c r="CA67" s="18">
        <v>65</v>
      </c>
      <c r="CB67" s="17">
        <v>33046.65</v>
      </c>
      <c r="CC67" s="18">
        <v>330</v>
      </c>
      <c r="CD67" s="17">
        <v>320690.87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17">
        <v>0</v>
      </c>
      <c r="CM67" s="18">
        <v>0</v>
      </c>
      <c r="CN67" s="17">
        <v>0</v>
      </c>
      <c r="CO67" s="36"/>
    </row>
    <row r="68" spans="1:93" ht="30" x14ac:dyDescent="0.25">
      <c r="A68" s="26">
        <f t="shared" si="19"/>
        <v>52</v>
      </c>
      <c r="B68" s="28" t="s">
        <v>49</v>
      </c>
      <c r="C68" s="17">
        <f t="shared" si="3"/>
        <v>4541575.92</v>
      </c>
      <c r="D68" s="17">
        <f t="shared" si="4"/>
        <v>0</v>
      </c>
      <c r="E68" s="18">
        <f t="shared" si="18"/>
        <v>0</v>
      </c>
      <c r="F68" s="17">
        <f t="shared" si="18"/>
        <v>0</v>
      </c>
      <c r="G68" s="18">
        <f t="shared" si="18"/>
        <v>0</v>
      </c>
      <c r="H68" s="17">
        <f t="shared" si="18"/>
        <v>0</v>
      </c>
      <c r="I68" s="18">
        <f t="shared" si="18"/>
        <v>0</v>
      </c>
      <c r="J68" s="17">
        <f t="shared" si="18"/>
        <v>0</v>
      </c>
      <c r="K68" s="18">
        <f t="shared" si="18"/>
        <v>0</v>
      </c>
      <c r="L68" s="17">
        <f t="shared" si="18"/>
        <v>0</v>
      </c>
      <c r="M68" s="18">
        <f t="shared" si="18"/>
        <v>0</v>
      </c>
      <c r="N68" s="17">
        <f t="shared" si="18"/>
        <v>0</v>
      </c>
      <c r="O68" s="18">
        <f t="shared" si="18"/>
        <v>0</v>
      </c>
      <c r="P68" s="17">
        <f t="shared" si="18"/>
        <v>0</v>
      </c>
      <c r="Q68" s="18">
        <f t="shared" si="18"/>
        <v>0</v>
      </c>
      <c r="R68" s="17">
        <f t="shared" si="18"/>
        <v>0</v>
      </c>
      <c r="S68" s="18">
        <f t="shared" si="18"/>
        <v>1920</v>
      </c>
      <c r="T68" s="17">
        <f t="shared" si="18"/>
        <v>4541575.92</v>
      </c>
      <c r="U68" s="17">
        <f t="shared" si="6"/>
        <v>1107029.45</v>
      </c>
      <c r="V68" s="17">
        <f t="shared" si="7"/>
        <v>0</v>
      </c>
      <c r="W68" s="18">
        <v>0</v>
      </c>
      <c r="X68" s="17">
        <v>0</v>
      </c>
      <c r="Y68" s="18">
        <v>0</v>
      </c>
      <c r="Z68" s="17">
        <v>0</v>
      </c>
      <c r="AA68" s="18">
        <v>0</v>
      </c>
      <c r="AB68" s="17">
        <v>0</v>
      </c>
      <c r="AC68" s="18">
        <v>0</v>
      </c>
      <c r="AD68" s="17">
        <v>0</v>
      </c>
      <c r="AE68" s="18">
        <v>0</v>
      </c>
      <c r="AF68" s="17">
        <v>0</v>
      </c>
      <c r="AG68" s="18">
        <v>0</v>
      </c>
      <c r="AH68" s="17">
        <v>0</v>
      </c>
      <c r="AI68" s="18">
        <v>0</v>
      </c>
      <c r="AJ68" s="17">
        <v>0</v>
      </c>
      <c r="AK68" s="18">
        <v>557</v>
      </c>
      <c r="AL68" s="17">
        <v>1107029.45</v>
      </c>
      <c r="AM68" s="17">
        <f t="shared" si="9"/>
        <v>1136847.8700000001</v>
      </c>
      <c r="AN68" s="17">
        <f t="shared" si="10"/>
        <v>0</v>
      </c>
      <c r="AO68" s="18">
        <v>0</v>
      </c>
      <c r="AP68" s="17">
        <v>0</v>
      </c>
      <c r="AQ68" s="18">
        <v>0</v>
      </c>
      <c r="AR68" s="17">
        <v>0</v>
      </c>
      <c r="AS68" s="18">
        <v>0</v>
      </c>
      <c r="AT68" s="17">
        <v>0</v>
      </c>
      <c r="AU68" s="18">
        <v>0</v>
      </c>
      <c r="AV68" s="17">
        <v>0</v>
      </c>
      <c r="AW68" s="18">
        <v>0</v>
      </c>
      <c r="AX68" s="17">
        <v>0</v>
      </c>
      <c r="AY68" s="18">
        <v>0</v>
      </c>
      <c r="AZ68" s="17">
        <v>0</v>
      </c>
      <c r="BA68" s="18">
        <v>0</v>
      </c>
      <c r="BB68" s="17">
        <v>0</v>
      </c>
      <c r="BC68" s="18">
        <v>230</v>
      </c>
      <c r="BD68" s="17">
        <v>1136847.8700000001</v>
      </c>
      <c r="BE68" s="17">
        <f t="shared" si="11"/>
        <v>1168729.3</v>
      </c>
      <c r="BF68" s="17">
        <f t="shared" si="12"/>
        <v>0</v>
      </c>
      <c r="BG68" s="18">
        <v>0</v>
      </c>
      <c r="BH68" s="17">
        <v>0</v>
      </c>
      <c r="BI68" s="18">
        <v>0</v>
      </c>
      <c r="BJ68" s="17">
        <v>0</v>
      </c>
      <c r="BK68" s="18">
        <v>0</v>
      </c>
      <c r="BL68" s="17">
        <v>0</v>
      </c>
      <c r="BM68" s="18">
        <v>0</v>
      </c>
      <c r="BN68" s="17">
        <v>0</v>
      </c>
      <c r="BO68" s="18">
        <v>0</v>
      </c>
      <c r="BP68" s="17">
        <v>0</v>
      </c>
      <c r="BQ68" s="18">
        <v>0</v>
      </c>
      <c r="BR68" s="17">
        <v>0</v>
      </c>
      <c r="BS68" s="18">
        <v>0</v>
      </c>
      <c r="BT68" s="17">
        <v>0</v>
      </c>
      <c r="BU68" s="18">
        <v>310</v>
      </c>
      <c r="BV68" s="17">
        <v>1168729.3</v>
      </c>
      <c r="BW68" s="17">
        <f t="shared" si="13"/>
        <v>1128969.3</v>
      </c>
      <c r="BX68" s="17">
        <f t="shared" si="14"/>
        <v>0</v>
      </c>
      <c r="BY68" s="18">
        <v>0</v>
      </c>
      <c r="BZ68" s="17">
        <v>0</v>
      </c>
      <c r="CA68" s="18">
        <v>0</v>
      </c>
      <c r="CB68" s="17">
        <v>0</v>
      </c>
      <c r="CC68" s="18">
        <v>0</v>
      </c>
      <c r="CD68" s="17">
        <v>0</v>
      </c>
      <c r="CE68" s="18">
        <v>0</v>
      </c>
      <c r="CF68" s="17">
        <v>0</v>
      </c>
      <c r="CG68" s="18">
        <v>0</v>
      </c>
      <c r="CH68" s="17">
        <v>0</v>
      </c>
      <c r="CI68" s="18">
        <v>0</v>
      </c>
      <c r="CJ68" s="17">
        <v>0</v>
      </c>
      <c r="CK68" s="18">
        <v>0</v>
      </c>
      <c r="CL68" s="17">
        <v>0</v>
      </c>
      <c r="CM68" s="18">
        <v>823</v>
      </c>
      <c r="CN68" s="17">
        <v>1128969.3</v>
      </c>
      <c r="CO68" s="36"/>
    </row>
    <row r="69" spans="1:93" x14ac:dyDescent="0.25">
      <c r="A69" s="26">
        <f t="shared" si="19"/>
        <v>53</v>
      </c>
      <c r="B69" s="28" t="s">
        <v>50</v>
      </c>
      <c r="C69" s="17">
        <f t="shared" si="3"/>
        <v>2400672.7999999998</v>
      </c>
      <c r="D69" s="17">
        <f t="shared" si="4"/>
        <v>944547.03</v>
      </c>
      <c r="E69" s="18">
        <f t="shared" si="18"/>
        <v>772</v>
      </c>
      <c r="F69" s="17">
        <f t="shared" si="18"/>
        <v>259736.45</v>
      </c>
      <c r="G69" s="18">
        <f t="shared" si="18"/>
        <v>333</v>
      </c>
      <c r="H69" s="17">
        <f t="shared" si="18"/>
        <v>168211.64</v>
      </c>
      <c r="I69" s="18">
        <f t="shared" si="18"/>
        <v>817</v>
      </c>
      <c r="J69" s="17">
        <f t="shared" si="18"/>
        <v>516598.94</v>
      </c>
      <c r="K69" s="18">
        <f t="shared" si="18"/>
        <v>64</v>
      </c>
      <c r="L69" s="17">
        <f t="shared" si="18"/>
        <v>689462.4</v>
      </c>
      <c r="M69" s="18">
        <f t="shared" si="18"/>
        <v>8</v>
      </c>
      <c r="N69" s="17">
        <f t="shared" si="18"/>
        <v>137673.42000000001</v>
      </c>
      <c r="O69" s="18">
        <f t="shared" si="18"/>
        <v>0</v>
      </c>
      <c r="P69" s="17">
        <f t="shared" si="18"/>
        <v>0</v>
      </c>
      <c r="Q69" s="18">
        <f t="shared" si="18"/>
        <v>0</v>
      </c>
      <c r="R69" s="17">
        <f t="shared" si="18"/>
        <v>0</v>
      </c>
      <c r="S69" s="18">
        <f t="shared" si="18"/>
        <v>132</v>
      </c>
      <c r="T69" s="17">
        <f t="shared" si="18"/>
        <v>628989.94999999995</v>
      </c>
      <c r="U69" s="17">
        <f t="shared" si="6"/>
        <v>761720.31</v>
      </c>
      <c r="V69" s="17">
        <f t="shared" si="7"/>
        <v>322879.51</v>
      </c>
      <c r="W69" s="18">
        <v>166</v>
      </c>
      <c r="X69" s="17">
        <v>102203.3</v>
      </c>
      <c r="Y69" s="18">
        <v>75</v>
      </c>
      <c r="Z69" s="17">
        <v>37222.51</v>
      </c>
      <c r="AA69" s="18">
        <v>208</v>
      </c>
      <c r="AB69" s="17">
        <v>183453.7</v>
      </c>
      <c r="AC69" s="18">
        <v>19</v>
      </c>
      <c r="AD69" s="17">
        <v>189423.13</v>
      </c>
      <c r="AE69" s="18">
        <v>2</v>
      </c>
      <c r="AF69" s="17">
        <v>32382</v>
      </c>
      <c r="AG69" s="18">
        <v>0</v>
      </c>
      <c r="AH69" s="17">
        <v>0</v>
      </c>
      <c r="AI69" s="18">
        <v>0</v>
      </c>
      <c r="AJ69" s="17">
        <v>0</v>
      </c>
      <c r="AK69" s="18">
        <v>44</v>
      </c>
      <c r="AL69" s="17">
        <v>217035.67</v>
      </c>
      <c r="AM69" s="17">
        <f t="shared" si="9"/>
        <v>404036.07</v>
      </c>
      <c r="AN69" s="17">
        <f t="shared" si="10"/>
        <v>182671.31</v>
      </c>
      <c r="AO69" s="18">
        <v>233</v>
      </c>
      <c r="AP69" s="17">
        <v>26457.88</v>
      </c>
      <c r="AQ69" s="18">
        <v>93</v>
      </c>
      <c r="AR69" s="17">
        <v>46978.25</v>
      </c>
      <c r="AS69" s="18">
        <v>180</v>
      </c>
      <c r="AT69" s="17">
        <v>109235.18</v>
      </c>
      <c r="AU69" s="18">
        <v>7</v>
      </c>
      <c r="AV69" s="17">
        <v>81571.02</v>
      </c>
      <c r="AW69" s="18">
        <v>1</v>
      </c>
      <c r="AX69" s="17">
        <v>22309.32</v>
      </c>
      <c r="AY69" s="18">
        <v>0</v>
      </c>
      <c r="AZ69" s="17">
        <v>0</v>
      </c>
      <c r="BA69" s="18">
        <v>0</v>
      </c>
      <c r="BB69" s="17">
        <v>0</v>
      </c>
      <c r="BC69" s="18">
        <v>43</v>
      </c>
      <c r="BD69" s="17">
        <v>117484.42</v>
      </c>
      <c r="BE69" s="17">
        <f t="shared" si="11"/>
        <v>725964.86</v>
      </c>
      <c r="BF69" s="17">
        <f t="shared" si="12"/>
        <v>250062.52</v>
      </c>
      <c r="BG69" s="18">
        <v>221</v>
      </c>
      <c r="BH69" s="17">
        <v>97648.95</v>
      </c>
      <c r="BI69" s="18">
        <v>76</v>
      </c>
      <c r="BJ69" s="17">
        <v>38300.769999999997</v>
      </c>
      <c r="BK69" s="18">
        <v>116</v>
      </c>
      <c r="BL69" s="17">
        <v>114112.8</v>
      </c>
      <c r="BM69" s="18">
        <v>27</v>
      </c>
      <c r="BN69" s="17">
        <v>286810.84000000003</v>
      </c>
      <c r="BO69" s="18">
        <v>3</v>
      </c>
      <c r="BP69" s="17">
        <v>41856.57</v>
      </c>
      <c r="BQ69" s="18">
        <v>0</v>
      </c>
      <c r="BR69" s="17">
        <v>0</v>
      </c>
      <c r="BS69" s="18">
        <v>0</v>
      </c>
      <c r="BT69" s="17">
        <v>0</v>
      </c>
      <c r="BU69" s="18">
        <v>45</v>
      </c>
      <c r="BV69" s="17">
        <v>147234.93</v>
      </c>
      <c r="BW69" s="17">
        <f t="shared" si="13"/>
        <v>508951.56</v>
      </c>
      <c r="BX69" s="17">
        <f t="shared" si="14"/>
        <v>188933.69</v>
      </c>
      <c r="BY69" s="18">
        <v>152</v>
      </c>
      <c r="BZ69" s="17">
        <v>33426.32</v>
      </c>
      <c r="CA69" s="18">
        <v>89</v>
      </c>
      <c r="CB69" s="17">
        <v>45710.11</v>
      </c>
      <c r="CC69" s="18">
        <v>313</v>
      </c>
      <c r="CD69" s="17">
        <v>109797.26</v>
      </c>
      <c r="CE69" s="18">
        <v>11</v>
      </c>
      <c r="CF69" s="17">
        <v>131657.41</v>
      </c>
      <c r="CG69" s="18">
        <v>2</v>
      </c>
      <c r="CH69" s="17">
        <v>41125.53</v>
      </c>
      <c r="CI69" s="18">
        <v>0</v>
      </c>
      <c r="CJ69" s="17">
        <v>0</v>
      </c>
      <c r="CK69" s="18">
        <v>0</v>
      </c>
      <c r="CL69" s="17">
        <v>0</v>
      </c>
      <c r="CM69" s="18">
        <v>0</v>
      </c>
      <c r="CN69" s="17">
        <v>147234.93</v>
      </c>
      <c r="CO69" s="36"/>
    </row>
    <row r="70" spans="1:93" x14ac:dyDescent="0.25">
      <c r="A70" s="26">
        <f t="shared" si="19"/>
        <v>54</v>
      </c>
      <c r="B70" s="28" t="s">
        <v>51</v>
      </c>
      <c r="C70" s="17">
        <f t="shared" si="3"/>
        <v>6274971.1399999997</v>
      </c>
      <c r="D70" s="17">
        <f t="shared" si="4"/>
        <v>3592869.38</v>
      </c>
      <c r="E70" s="18">
        <f t="shared" si="18"/>
        <v>2537</v>
      </c>
      <c r="F70" s="17">
        <f t="shared" si="18"/>
        <v>1400985.61</v>
      </c>
      <c r="G70" s="18">
        <f t="shared" si="18"/>
        <v>597</v>
      </c>
      <c r="H70" s="17">
        <f t="shared" si="18"/>
        <v>318534.12</v>
      </c>
      <c r="I70" s="18">
        <f t="shared" si="18"/>
        <v>1003</v>
      </c>
      <c r="J70" s="17">
        <f t="shared" si="18"/>
        <v>1873349.65</v>
      </c>
      <c r="K70" s="18">
        <f t="shared" si="18"/>
        <v>184</v>
      </c>
      <c r="L70" s="17">
        <f t="shared" si="18"/>
        <v>1237780.25</v>
      </c>
      <c r="M70" s="18">
        <f t="shared" si="18"/>
        <v>23</v>
      </c>
      <c r="N70" s="17">
        <f t="shared" si="18"/>
        <v>463595.39</v>
      </c>
      <c r="O70" s="18">
        <f t="shared" si="18"/>
        <v>0</v>
      </c>
      <c r="P70" s="17">
        <f t="shared" si="18"/>
        <v>0</v>
      </c>
      <c r="Q70" s="18">
        <f t="shared" si="18"/>
        <v>0</v>
      </c>
      <c r="R70" s="17">
        <f t="shared" si="18"/>
        <v>0</v>
      </c>
      <c r="S70" s="18">
        <f t="shared" si="18"/>
        <v>479</v>
      </c>
      <c r="T70" s="17">
        <f t="shared" si="18"/>
        <v>980726.12</v>
      </c>
      <c r="U70" s="17">
        <f t="shared" si="6"/>
        <v>1699502.26</v>
      </c>
      <c r="V70" s="17">
        <f t="shared" si="7"/>
        <v>967884.57</v>
      </c>
      <c r="W70" s="18">
        <v>575</v>
      </c>
      <c r="X70" s="17">
        <v>432655</v>
      </c>
      <c r="Y70" s="18">
        <v>128</v>
      </c>
      <c r="Z70" s="17">
        <v>66892.160000000003</v>
      </c>
      <c r="AA70" s="18">
        <v>251</v>
      </c>
      <c r="AB70" s="17">
        <v>468337.41</v>
      </c>
      <c r="AC70" s="18">
        <v>36</v>
      </c>
      <c r="AD70" s="17">
        <v>295897.98</v>
      </c>
      <c r="AE70" s="18">
        <v>14</v>
      </c>
      <c r="AF70" s="17">
        <v>225803.05</v>
      </c>
      <c r="AG70" s="18">
        <v>0</v>
      </c>
      <c r="AH70" s="17">
        <v>0</v>
      </c>
      <c r="AI70" s="18">
        <v>0</v>
      </c>
      <c r="AJ70" s="17">
        <v>0</v>
      </c>
      <c r="AK70" s="18">
        <v>86</v>
      </c>
      <c r="AL70" s="17">
        <v>209916.66</v>
      </c>
      <c r="AM70" s="17">
        <f t="shared" si="9"/>
        <v>1523274.74</v>
      </c>
      <c r="AN70" s="17">
        <f t="shared" si="10"/>
        <v>895662.84</v>
      </c>
      <c r="AO70" s="18">
        <v>1011</v>
      </c>
      <c r="AP70" s="17">
        <v>347691.9</v>
      </c>
      <c r="AQ70" s="18">
        <v>150</v>
      </c>
      <c r="AR70" s="17">
        <v>79633.53</v>
      </c>
      <c r="AS70" s="18">
        <v>250</v>
      </c>
      <c r="AT70" s="17">
        <v>468337.41</v>
      </c>
      <c r="AU70" s="18">
        <v>50</v>
      </c>
      <c r="AV70" s="17">
        <v>330922.5</v>
      </c>
      <c r="AW70" s="18">
        <v>1</v>
      </c>
      <c r="AX70" s="17">
        <v>86772.74</v>
      </c>
      <c r="AY70" s="18">
        <v>0</v>
      </c>
      <c r="AZ70" s="17">
        <v>0</v>
      </c>
      <c r="BA70" s="18">
        <v>0</v>
      </c>
      <c r="BB70" s="17">
        <v>0</v>
      </c>
      <c r="BC70" s="18">
        <v>221</v>
      </c>
      <c r="BD70" s="17">
        <v>209916.66</v>
      </c>
      <c r="BE70" s="17">
        <f t="shared" si="11"/>
        <v>1527611.51</v>
      </c>
      <c r="BF70" s="17">
        <f t="shared" si="12"/>
        <v>868272.6</v>
      </c>
      <c r="BG70" s="18">
        <v>469</v>
      </c>
      <c r="BH70" s="17">
        <v>320289.07</v>
      </c>
      <c r="BI70" s="18">
        <v>150</v>
      </c>
      <c r="BJ70" s="17">
        <v>79633.53</v>
      </c>
      <c r="BK70" s="18">
        <v>251</v>
      </c>
      <c r="BL70" s="17">
        <v>468350</v>
      </c>
      <c r="BM70" s="18">
        <v>48</v>
      </c>
      <c r="BN70" s="17">
        <v>314377.34999999998</v>
      </c>
      <c r="BO70" s="18">
        <v>3</v>
      </c>
      <c r="BP70" s="17">
        <v>64515.16</v>
      </c>
      <c r="BQ70" s="18">
        <v>0</v>
      </c>
      <c r="BR70" s="17">
        <v>0</v>
      </c>
      <c r="BS70" s="18">
        <v>0</v>
      </c>
      <c r="BT70" s="17">
        <v>0</v>
      </c>
      <c r="BU70" s="18">
        <v>86</v>
      </c>
      <c r="BV70" s="17">
        <v>280446.40000000002</v>
      </c>
      <c r="BW70" s="17">
        <f t="shared" si="13"/>
        <v>1524582.63</v>
      </c>
      <c r="BX70" s="17">
        <f t="shared" si="14"/>
        <v>861049.37</v>
      </c>
      <c r="BY70" s="18">
        <v>482</v>
      </c>
      <c r="BZ70" s="17">
        <v>300349.64</v>
      </c>
      <c r="CA70" s="18">
        <v>169</v>
      </c>
      <c r="CB70" s="17">
        <v>92374.9</v>
      </c>
      <c r="CC70" s="18">
        <v>251</v>
      </c>
      <c r="CD70" s="17">
        <v>468324.83</v>
      </c>
      <c r="CE70" s="18">
        <v>50</v>
      </c>
      <c r="CF70" s="17">
        <v>296582.42</v>
      </c>
      <c r="CG70" s="18">
        <v>5</v>
      </c>
      <c r="CH70" s="17">
        <v>86504.44</v>
      </c>
      <c r="CI70" s="18">
        <v>0</v>
      </c>
      <c r="CJ70" s="17">
        <v>0</v>
      </c>
      <c r="CK70" s="18">
        <v>0</v>
      </c>
      <c r="CL70" s="17">
        <v>0</v>
      </c>
      <c r="CM70" s="18">
        <v>86</v>
      </c>
      <c r="CN70" s="17">
        <v>280446.40000000002</v>
      </c>
      <c r="CO70" s="36"/>
    </row>
    <row r="71" spans="1:93" x14ac:dyDescent="0.25">
      <c r="A71" s="26">
        <f t="shared" si="19"/>
        <v>55</v>
      </c>
      <c r="B71" s="28" t="s">
        <v>52</v>
      </c>
      <c r="C71" s="17">
        <f t="shared" si="3"/>
        <v>4544398.5599999996</v>
      </c>
      <c r="D71" s="17">
        <f t="shared" si="4"/>
        <v>2930813.45</v>
      </c>
      <c r="E71" s="18">
        <f t="shared" si="18"/>
        <v>2874</v>
      </c>
      <c r="F71" s="17">
        <f t="shared" si="18"/>
        <v>1657487.46</v>
      </c>
      <c r="G71" s="18">
        <f t="shared" si="18"/>
        <v>360</v>
      </c>
      <c r="H71" s="17">
        <f t="shared" si="18"/>
        <v>156464.71</v>
      </c>
      <c r="I71" s="18">
        <f t="shared" si="18"/>
        <v>548</v>
      </c>
      <c r="J71" s="17">
        <f t="shared" si="18"/>
        <v>1116861.28</v>
      </c>
      <c r="K71" s="18">
        <f t="shared" si="18"/>
        <v>110</v>
      </c>
      <c r="L71" s="17">
        <f t="shared" si="18"/>
        <v>711932.55</v>
      </c>
      <c r="M71" s="18">
        <f t="shared" si="18"/>
        <v>13</v>
      </c>
      <c r="N71" s="17">
        <f t="shared" si="18"/>
        <v>213759.86</v>
      </c>
      <c r="O71" s="18">
        <f t="shared" si="18"/>
        <v>0</v>
      </c>
      <c r="P71" s="17">
        <f t="shared" si="18"/>
        <v>0</v>
      </c>
      <c r="Q71" s="18">
        <f t="shared" si="18"/>
        <v>0</v>
      </c>
      <c r="R71" s="17">
        <f t="shared" si="18"/>
        <v>0</v>
      </c>
      <c r="S71" s="18">
        <f t="shared" si="18"/>
        <v>427</v>
      </c>
      <c r="T71" s="17">
        <f t="shared" si="18"/>
        <v>687892.7</v>
      </c>
      <c r="U71" s="17">
        <f t="shared" si="6"/>
        <v>1178406.96</v>
      </c>
      <c r="V71" s="17">
        <f t="shared" si="7"/>
        <v>663111.01</v>
      </c>
      <c r="W71" s="18">
        <v>685</v>
      </c>
      <c r="X71" s="17">
        <v>392184.68</v>
      </c>
      <c r="Y71" s="18">
        <v>90</v>
      </c>
      <c r="Z71" s="17">
        <v>39116.18</v>
      </c>
      <c r="AA71" s="18">
        <v>137</v>
      </c>
      <c r="AB71" s="17">
        <v>231810.15</v>
      </c>
      <c r="AC71" s="18">
        <v>25</v>
      </c>
      <c r="AD71" s="17">
        <v>219977.91</v>
      </c>
      <c r="AE71" s="18">
        <v>3</v>
      </c>
      <c r="AF71" s="17">
        <v>70528.31</v>
      </c>
      <c r="AG71" s="18">
        <v>0</v>
      </c>
      <c r="AH71" s="17">
        <v>0</v>
      </c>
      <c r="AI71" s="18">
        <v>0</v>
      </c>
      <c r="AJ71" s="17">
        <v>0</v>
      </c>
      <c r="AK71" s="18">
        <v>108</v>
      </c>
      <c r="AL71" s="17">
        <v>224789.73</v>
      </c>
      <c r="AM71" s="17">
        <f t="shared" si="9"/>
        <v>999965.09</v>
      </c>
      <c r="AN71" s="17">
        <f t="shared" si="10"/>
        <v>621427.19999999995</v>
      </c>
      <c r="AO71" s="18">
        <v>719</v>
      </c>
      <c r="AP71" s="17">
        <v>288375.75</v>
      </c>
      <c r="AQ71" s="18">
        <v>90</v>
      </c>
      <c r="AR71" s="17">
        <v>39116.18</v>
      </c>
      <c r="AS71" s="18">
        <v>137</v>
      </c>
      <c r="AT71" s="17">
        <v>293935.27</v>
      </c>
      <c r="AU71" s="18">
        <v>23</v>
      </c>
      <c r="AV71" s="17">
        <v>171119.29</v>
      </c>
      <c r="AW71" s="18">
        <v>4</v>
      </c>
      <c r="AX71" s="17">
        <v>71230.86</v>
      </c>
      <c r="AY71" s="18">
        <v>0</v>
      </c>
      <c r="AZ71" s="17">
        <v>0</v>
      </c>
      <c r="BA71" s="18">
        <v>0</v>
      </c>
      <c r="BB71" s="17">
        <v>0</v>
      </c>
      <c r="BC71" s="18">
        <v>107</v>
      </c>
      <c r="BD71" s="17">
        <v>136187.74</v>
      </c>
      <c r="BE71" s="17">
        <f t="shared" si="11"/>
        <v>1099996.5</v>
      </c>
      <c r="BF71" s="17">
        <f t="shared" si="12"/>
        <v>804865.03</v>
      </c>
      <c r="BG71" s="18">
        <v>685</v>
      </c>
      <c r="BH71" s="17">
        <v>470190.91</v>
      </c>
      <c r="BI71" s="18">
        <v>90</v>
      </c>
      <c r="BJ71" s="17">
        <v>39116.18</v>
      </c>
      <c r="BK71" s="18">
        <v>137</v>
      </c>
      <c r="BL71" s="17">
        <v>295557.94</v>
      </c>
      <c r="BM71" s="18">
        <v>27</v>
      </c>
      <c r="BN71" s="17">
        <v>94426.99</v>
      </c>
      <c r="BO71" s="18">
        <v>3</v>
      </c>
      <c r="BP71" s="17">
        <v>50944.09</v>
      </c>
      <c r="BQ71" s="18">
        <v>0</v>
      </c>
      <c r="BR71" s="17">
        <v>0</v>
      </c>
      <c r="BS71" s="18">
        <v>0</v>
      </c>
      <c r="BT71" s="17">
        <v>0</v>
      </c>
      <c r="BU71" s="18">
        <v>107</v>
      </c>
      <c r="BV71" s="17">
        <v>149760.39000000001</v>
      </c>
      <c r="BW71" s="17">
        <f t="shared" si="13"/>
        <v>1266030.01</v>
      </c>
      <c r="BX71" s="17">
        <f t="shared" si="14"/>
        <v>841410.21</v>
      </c>
      <c r="BY71" s="18">
        <v>785</v>
      </c>
      <c r="BZ71" s="17">
        <v>506736.12</v>
      </c>
      <c r="CA71" s="18">
        <v>90</v>
      </c>
      <c r="CB71" s="17">
        <v>39116.17</v>
      </c>
      <c r="CC71" s="18">
        <v>137</v>
      </c>
      <c r="CD71" s="17">
        <v>295557.92</v>
      </c>
      <c r="CE71" s="18">
        <v>35</v>
      </c>
      <c r="CF71" s="17">
        <v>226408.36</v>
      </c>
      <c r="CG71" s="18">
        <v>3</v>
      </c>
      <c r="CH71" s="17">
        <v>21056.6</v>
      </c>
      <c r="CI71" s="18">
        <v>0</v>
      </c>
      <c r="CJ71" s="17">
        <v>0</v>
      </c>
      <c r="CK71" s="18">
        <v>0</v>
      </c>
      <c r="CL71" s="17">
        <v>0</v>
      </c>
      <c r="CM71" s="18">
        <v>105</v>
      </c>
      <c r="CN71" s="17">
        <v>177154.84</v>
      </c>
      <c r="CO71" s="36"/>
    </row>
    <row r="72" spans="1:93" x14ac:dyDescent="0.25">
      <c r="A72" s="26">
        <f t="shared" si="19"/>
        <v>56</v>
      </c>
      <c r="B72" s="28" t="s">
        <v>53</v>
      </c>
      <c r="C72" s="17">
        <f t="shared" si="3"/>
        <v>1311458</v>
      </c>
      <c r="D72" s="17">
        <f t="shared" si="4"/>
        <v>896166.72</v>
      </c>
      <c r="E72" s="18">
        <f t="shared" si="18"/>
        <v>414</v>
      </c>
      <c r="F72" s="17">
        <f t="shared" si="18"/>
        <v>284248.53000000003</v>
      </c>
      <c r="G72" s="18">
        <f t="shared" si="18"/>
        <v>210</v>
      </c>
      <c r="H72" s="17">
        <f t="shared" si="18"/>
        <v>117392.5</v>
      </c>
      <c r="I72" s="18">
        <f t="shared" si="18"/>
        <v>213</v>
      </c>
      <c r="J72" s="17">
        <f t="shared" si="18"/>
        <v>494525.69</v>
      </c>
      <c r="K72" s="18">
        <f t="shared" si="18"/>
        <v>10</v>
      </c>
      <c r="L72" s="17">
        <f t="shared" si="18"/>
        <v>68767.16</v>
      </c>
      <c r="M72" s="18">
        <f t="shared" si="18"/>
        <v>0</v>
      </c>
      <c r="N72" s="17">
        <f t="shared" si="18"/>
        <v>0</v>
      </c>
      <c r="O72" s="18">
        <f t="shared" si="18"/>
        <v>0</v>
      </c>
      <c r="P72" s="17">
        <f t="shared" si="18"/>
        <v>0</v>
      </c>
      <c r="Q72" s="18">
        <f t="shared" si="18"/>
        <v>0</v>
      </c>
      <c r="R72" s="17">
        <f t="shared" si="18"/>
        <v>0</v>
      </c>
      <c r="S72" s="18">
        <f t="shared" si="18"/>
        <v>92</v>
      </c>
      <c r="T72" s="17">
        <f t="shared" si="18"/>
        <v>346524.12</v>
      </c>
      <c r="U72" s="17">
        <f t="shared" si="6"/>
        <v>328931.63</v>
      </c>
      <c r="V72" s="17">
        <f t="shared" si="7"/>
        <v>212991.97</v>
      </c>
      <c r="W72" s="18">
        <v>80</v>
      </c>
      <c r="X72" s="17">
        <v>55600.45</v>
      </c>
      <c r="Y72" s="18">
        <v>53</v>
      </c>
      <c r="Z72" s="17">
        <v>29348.13</v>
      </c>
      <c r="AA72" s="18">
        <v>53</v>
      </c>
      <c r="AB72" s="17">
        <v>128043.39</v>
      </c>
      <c r="AC72" s="18">
        <v>3</v>
      </c>
      <c r="AD72" s="17">
        <v>20483.53</v>
      </c>
      <c r="AE72" s="18">
        <v>0</v>
      </c>
      <c r="AF72" s="17">
        <v>0</v>
      </c>
      <c r="AG72" s="18">
        <v>0</v>
      </c>
      <c r="AH72" s="17">
        <v>0</v>
      </c>
      <c r="AI72" s="18">
        <v>0</v>
      </c>
      <c r="AJ72" s="17">
        <v>0</v>
      </c>
      <c r="AK72" s="18">
        <v>23</v>
      </c>
      <c r="AL72" s="17">
        <v>95456.13</v>
      </c>
      <c r="AM72" s="17">
        <f t="shared" si="9"/>
        <v>345688.93</v>
      </c>
      <c r="AN72" s="17">
        <f t="shared" si="10"/>
        <v>234089.27</v>
      </c>
      <c r="AO72" s="18">
        <v>136</v>
      </c>
      <c r="AP72" s="17">
        <v>82147.75</v>
      </c>
      <c r="AQ72" s="18">
        <v>53</v>
      </c>
      <c r="AR72" s="17">
        <v>29348.13</v>
      </c>
      <c r="AS72" s="18">
        <v>53</v>
      </c>
      <c r="AT72" s="17">
        <v>122593.39</v>
      </c>
      <c r="AU72" s="18">
        <v>3</v>
      </c>
      <c r="AV72" s="17">
        <v>19089.53</v>
      </c>
      <c r="AW72" s="18">
        <v>0</v>
      </c>
      <c r="AX72" s="17">
        <v>0</v>
      </c>
      <c r="AY72" s="18">
        <v>0</v>
      </c>
      <c r="AZ72" s="17">
        <v>0</v>
      </c>
      <c r="BA72" s="18">
        <v>0</v>
      </c>
      <c r="BB72" s="17">
        <v>0</v>
      </c>
      <c r="BC72" s="18">
        <v>23</v>
      </c>
      <c r="BD72" s="17">
        <v>92510.13</v>
      </c>
      <c r="BE72" s="17">
        <f t="shared" si="11"/>
        <v>336488.2</v>
      </c>
      <c r="BF72" s="17">
        <f t="shared" si="12"/>
        <v>235340.05</v>
      </c>
      <c r="BG72" s="18">
        <v>118</v>
      </c>
      <c r="BH72" s="17">
        <v>85243.53</v>
      </c>
      <c r="BI72" s="18">
        <v>53</v>
      </c>
      <c r="BJ72" s="17">
        <v>29348.13</v>
      </c>
      <c r="BK72" s="18">
        <v>53</v>
      </c>
      <c r="BL72" s="17">
        <v>120748.39</v>
      </c>
      <c r="BM72" s="18">
        <v>3</v>
      </c>
      <c r="BN72" s="17">
        <v>21869.22</v>
      </c>
      <c r="BO72" s="18">
        <v>0</v>
      </c>
      <c r="BP72" s="17">
        <v>0</v>
      </c>
      <c r="BQ72" s="18">
        <v>0</v>
      </c>
      <c r="BR72" s="17">
        <v>0</v>
      </c>
      <c r="BS72" s="18">
        <v>0</v>
      </c>
      <c r="BT72" s="17">
        <v>0</v>
      </c>
      <c r="BU72" s="18">
        <v>23</v>
      </c>
      <c r="BV72" s="17">
        <v>79278.929999999993</v>
      </c>
      <c r="BW72" s="17">
        <f t="shared" si="13"/>
        <v>300349.24</v>
      </c>
      <c r="BX72" s="17">
        <f t="shared" si="14"/>
        <v>213745.43</v>
      </c>
      <c r="BY72" s="18">
        <v>80</v>
      </c>
      <c r="BZ72" s="17">
        <v>61256.800000000003</v>
      </c>
      <c r="CA72" s="18">
        <v>51</v>
      </c>
      <c r="CB72" s="17">
        <v>29348.11</v>
      </c>
      <c r="CC72" s="18">
        <v>54</v>
      </c>
      <c r="CD72" s="17">
        <v>123140.52</v>
      </c>
      <c r="CE72" s="18">
        <v>1</v>
      </c>
      <c r="CF72" s="17">
        <v>7324.88</v>
      </c>
      <c r="CG72" s="18">
        <v>0</v>
      </c>
      <c r="CH72" s="17">
        <v>0</v>
      </c>
      <c r="CI72" s="18">
        <v>0</v>
      </c>
      <c r="CJ72" s="17">
        <v>0</v>
      </c>
      <c r="CK72" s="18">
        <v>0</v>
      </c>
      <c r="CL72" s="17">
        <v>0</v>
      </c>
      <c r="CM72" s="18">
        <v>23</v>
      </c>
      <c r="CN72" s="17">
        <v>79278.929999999993</v>
      </c>
      <c r="CO72" s="36"/>
    </row>
    <row r="73" spans="1:93" x14ac:dyDescent="0.25">
      <c r="A73" s="26">
        <f t="shared" si="19"/>
        <v>57</v>
      </c>
      <c r="B73" s="28" t="s">
        <v>54</v>
      </c>
      <c r="C73" s="17">
        <f t="shared" si="3"/>
        <v>1757507.82</v>
      </c>
      <c r="D73" s="17">
        <f t="shared" si="4"/>
        <v>1257557.3600000001</v>
      </c>
      <c r="E73" s="18">
        <f t="shared" si="18"/>
        <v>1184</v>
      </c>
      <c r="F73" s="17">
        <f t="shared" si="18"/>
        <v>739993.95</v>
      </c>
      <c r="G73" s="18">
        <f t="shared" si="18"/>
        <v>58</v>
      </c>
      <c r="H73" s="17">
        <f t="shared" si="18"/>
        <v>24501.86</v>
      </c>
      <c r="I73" s="18">
        <f t="shared" si="18"/>
        <v>287</v>
      </c>
      <c r="J73" s="17">
        <f t="shared" si="18"/>
        <v>493061.55</v>
      </c>
      <c r="K73" s="18">
        <f t="shared" si="18"/>
        <v>53</v>
      </c>
      <c r="L73" s="17">
        <f t="shared" si="18"/>
        <v>499950.46</v>
      </c>
      <c r="M73" s="18">
        <f t="shared" si="18"/>
        <v>0</v>
      </c>
      <c r="N73" s="17">
        <f t="shared" si="18"/>
        <v>0</v>
      </c>
      <c r="O73" s="18">
        <f t="shared" si="18"/>
        <v>0</v>
      </c>
      <c r="P73" s="17">
        <f t="shared" si="18"/>
        <v>0</v>
      </c>
      <c r="Q73" s="18">
        <f t="shared" si="18"/>
        <v>0</v>
      </c>
      <c r="R73" s="17">
        <f t="shared" si="18"/>
        <v>0</v>
      </c>
      <c r="S73" s="18">
        <f t="shared" ref="E73:T89" si="20">AK73+BC73+BU73+CM73</f>
        <v>0</v>
      </c>
      <c r="T73" s="17">
        <f t="shared" si="20"/>
        <v>0</v>
      </c>
      <c r="U73" s="17">
        <f t="shared" si="6"/>
        <v>391938.29</v>
      </c>
      <c r="V73" s="17">
        <f t="shared" si="7"/>
        <v>304705.82</v>
      </c>
      <c r="W73" s="18">
        <v>320</v>
      </c>
      <c r="X73" s="17">
        <v>149813.38</v>
      </c>
      <c r="Y73" s="18">
        <v>12</v>
      </c>
      <c r="Z73" s="17">
        <v>5114.1499999999996</v>
      </c>
      <c r="AA73" s="18">
        <v>77</v>
      </c>
      <c r="AB73" s="17">
        <v>149778.29</v>
      </c>
      <c r="AC73" s="18">
        <v>12</v>
      </c>
      <c r="AD73" s="17">
        <v>87232.47</v>
      </c>
      <c r="AE73" s="18">
        <v>0</v>
      </c>
      <c r="AF73" s="17">
        <v>0</v>
      </c>
      <c r="AG73" s="18">
        <v>0</v>
      </c>
      <c r="AH73" s="17">
        <v>0</v>
      </c>
      <c r="AI73" s="18">
        <v>0</v>
      </c>
      <c r="AJ73" s="17">
        <v>0</v>
      </c>
      <c r="AK73" s="18">
        <v>0</v>
      </c>
      <c r="AL73" s="17">
        <v>0</v>
      </c>
      <c r="AM73" s="17">
        <f t="shared" si="9"/>
        <v>353599</v>
      </c>
      <c r="AN73" s="17">
        <f t="shared" si="10"/>
        <v>241574.66</v>
      </c>
      <c r="AO73" s="18">
        <v>238</v>
      </c>
      <c r="AP73" s="17">
        <v>119051.23</v>
      </c>
      <c r="AQ73" s="18">
        <v>12</v>
      </c>
      <c r="AR73" s="17">
        <v>5093.47</v>
      </c>
      <c r="AS73" s="18">
        <v>70</v>
      </c>
      <c r="AT73" s="17">
        <v>117429.96</v>
      </c>
      <c r="AU73" s="18">
        <v>9</v>
      </c>
      <c r="AV73" s="17">
        <v>112024.34</v>
      </c>
      <c r="AW73" s="18">
        <v>0</v>
      </c>
      <c r="AX73" s="17">
        <v>0</v>
      </c>
      <c r="AY73" s="18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7">
        <f t="shared" si="11"/>
        <v>490426.45</v>
      </c>
      <c r="BF73" s="17">
        <f t="shared" si="12"/>
        <v>348033.08</v>
      </c>
      <c r="BG73" s="18">
        <v>282</v>
      </c>
      <c r="BH73" s="17">
        <v>213807.25</v>
      </c>
      <c r="BI73" s="18">
        <v>8</v>
      </c>
      <c r="BJ73" s="17">
        <v>3383.78</v>
      </c>
      <c r="BK73" s="18">
        <v>67</v>
      </c>
      <c r="BL73" s="17">
        <v>130842.05</v>
      </c>
      <c r="BM73" s="18">
        <v>15</v>
      </c>
      <c r="BN73" s="17">
        <v>142393.37</v>
      </c>
      <c r="BO73" s="18">
        <v>0</v>
      </c>
      <c r="BP73" s="17">
        <v>0</v>
      </c>
      <c r="BQ73" s="18">
        <v>0</v>
      </c>
      <c r="BR73" s="17">
        <v>0</v>
      </c>
      <c r="BS73" s="18">
        <v>0</v>
      </c>
      <c r="BT73" s="17">
        <v>0</v>
      </c>
      <c r="BU73" s="18">
        <v>0</v>
      </c>
      <c r="BV73" s="17">
        <v>0</v>
      </c>
      <c r="BW73" s="17">
        <f t="shared" si="13"/>
        <v>521544.08</v>
      </c>
      <c r="BX73" s="17">
        <f t="shared" si="14"/>
        <v>363243.8</v>
      </c>
      <c r="BY73" s="18">
        <v>344</v>
      </c>
      <c r="BZ73" s="17">
        <v>257322.09</v>
      </c>
      <c r="CA73" s="18">
        <v>26</v>
      </c>
      <c r="CB73" s="17">
        <v>10910.46</v>
      </c>
      <c r="CC73" s="18">
        <v>73</v>
      </c>
      <c r="CD73" s="17">
        <v>95011.25</v>
      </c>
      <c r="CE73" s="18">
        <v>17</v>
      </c>
      <c r="CF73" s="17">
        <v>158300.28</v>
      </c>
      <c r="CG73" s="18">
        <v>0</v>
      </c>
      <c r="CH73" s="17">
        <v>0</v>
      </c>
      <c r="CI73" s="18">
        <v>0</v>
      </c>
      <c r="CJ73" s="17">
        <v>0</v>
      </c>
      <c r="CK73" s="18">
        <v>0</v>
      </c>
      <c r="CL73" s="17">
        <v>0</v>
      </c>
      <c r="CM73" s="18">
        <v>0</v>
      </c>
      <c r="CN73" s="17">
        <v>0</v>
      </c>
      <c r="CO73" s="36"/>
    </row>
    <row r="74" spans="1:93" x14ac:dyDescent="0.25">
      <c r="A74" s="26">
        <f t="shared" si="19"/>
        <v>58</v>
      </c>
      <c r="B74" s="28" t="s">
        <v>138</v>
      </c>
      <c r="C74" s="17">
        <f t="shared" si="3"/>
        <v>62665.07</v>
      </c>
      <c r="D74" s="17">
        <f t="shared" si="4"/>
        <v>62665.07</v>
      </c>
      <c r="E74" s="18">
        <f t="shared" si="20"/>
        <v>21</v>
      </c>
      <c r="F74" s="17">
        <f t="shared" si="20"/>
        <v>6677.17</v>
      </c>
      <c r="G74" s="18">
        <f t="shared" si="20"/>
        <v>6</v>
      </c>
      <c r="H74" s="17">
        <f t="shared" si="20"/>
        <v>1951.06</v>
      </c>
      <c r="I74" s="18">
        <f t="shared" si="20"/>
        <v>65</v>
      </c>
      <c r="J74" s="17">
        <f t="shared" si="20"/>
        <v>54036.84</v>
      </c>
      <c r="K74" s="18">
        <f t="shared" si="20"/>
        <v>0</v>
      </c>
      <c r="L74" s="17">
        <f t="shared" si="20"/>
        <v>0</v>
      </c>
      <c r="M74" s="18">
        <f t="shared" si="20"/>
        <v>0</v>
      </c>
      <c r="N74" s="17">
        <f t="shared" si="20"/>
        <v>0</v>
      </c>
      <c r="O74" s="18">
        <f t="shared" si="20"/>
        <v>0</v>
      </c>
      <c r="P74" s="17">
        <f t="shared" si="20"/>
        <v>0</v>
      </c>
      <c r="Q74" s="18">
        <f t="shared" si="20"/>
        <v>0</v>
      </c>
      <c r="R74" s="17">
        <f t="shared" si="20"/>
        <v>0</v>
      </c>
      <c r="S74" s="18">
        <f t="shared" si="20"/>
        <v>0</v>
      </c>
      <c r="T74" s="17">
        <f t="shared" si="20"/>
        <v>0</v>
      </c>
      <c r="U74" s="17">
        <f t="shared" si="6"/>
        <v>30618.45</v>
      </c>
      <c r="V74" s="17">
        <f t="shared" si="7"/>
        <v>30618.45</v>
      </c>
      <c r="W74" s="18">
        <v>6</v>
      </c>
      <c r="X74" s="17">
        <v>4676.71</v>
      </c>
      <c r="Y74" s="18">
        <v>2</v>
      </c>
      <c r="Z74" s="17">
        <v>1012.4</v>
      </c>
      <c r="AA74" s="18">
        <v>13</v>
      </c>
      <c r="AB74" s="17">
        <v>24929.34</v>
      </c>
      <c r="AC74" s="18">
        <v>0</v>
      </c>
      <c r="AD74" s="17">
        <v>0</v>
      </c>
      <c r="AE74" s="18">
        <v>0</v>
      </c>
      <c r="AF74" s="17">
        <v>0</v>
      </c>
      <c r="AG74" s="18">
        <v>0</v>
      </c>
      <c r="AH74" s="17">
        <v>0</v>
      </c>
      <c r="AI74" s="18">
        <v>0</v>
      </c>
      <c r="AJ74" s="17">
        <v>0</v>
      </c>
      <c r="AK74" s="18">
        <v>0</v>
      </c>
      <c r="AL74" s="17">
        <v>0</v>
      </c>
      <c r="AM74" s="17">
        <f t="shared" si="9"/>
        <v>11161.42</v>
      </c>
      <c r="AN74" s="17">
        <f t="shared" si="10"/>
        <v>11161.42</v>
      </c>
      <c r="AO74" s="18">
        <v>5</v>
      </c>
      <c r="AP74" s="17">
        <v>666.82</v>
      </c>
      <c r="AQ74" s="18">
        <v>0</v>
      </c>
      <c r="AR74" s="17">
        <v>0</v>
      </c>
      <c r="AS74" s="18">
        <v>16</v>
      </c>
      <c r="AT74" s="17">
        <v>10494.6</v>
      </c>
      <c r="AU74" s="18">
        <v>0</v>
      </c>
      <c r="AV74" s="17">
        <v>0</v>
      </c>
      <c r="AW74" s="18">
        <v>0</v>
      </c>
      <c r="AX74" s="17">
        <v>0</v>
      </c>
      <c r="AY74" s="18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7">
        <f t="shared" si="11"/>
        <v>7942.6</v>
      </c>
      <c r="BF74" s="17">
        <f t="shared" si="12"/>
        <v>7942.6</v>
      </c>
      <c r="BG74" s="18">
        <v>5</v>
      </c>
      <c r="BH74" s="17">
        <v>666.82</v>
      </c>
      <c r="BI74" s="18">
        <v>2</v>
      </c>
      <c r="BJ74" s="17">
        <v>469.33</v>
      </c>
      <c r="BK74" s="18">
        <v>18</v>
      </c>
      <c r="BL74" s="17">
        <v>6806.45</v>
      </c>
      <c r="BM74" s="18">
        <v>0</v>
      </c>
      <c r="BN74" s="17">
        <v>0</v>
      </c>
      <c r="BO74" s="18">
        <v>0</v>
      </c>
      <c r="BP74" s="17">
        <v>0</v>
      </c>
      <c r="BQ74" s="18">
        <v>0</v>
      </c>
      <c r="BR74" s="17">
        <v>0</v>
      </c>
      <c r="BS74" s="18">
        <v>0</v>
      </c>
      <c r="BT74" s="17">
        <v>0</v>
      </c>
      <c r="BU74" s="18">
        <v>0</v>
      </c>
      <c r="BV74" s="17">
        <v>0</v>
      </c>
      <c r="BW74" s="17">
        <f t="shared" si="13"/>
        <v>12942.6</v>
      </c>
      <c r="BX74" s="17">
        <f t="shared" si="14"/>
        <v>12942.6</v>
      </c>
      <c r="BY74" s="18">
        <v>5</v>
      </c>
      <c r="BZ74" s="17">
        <v>666.82</v>
      </c>
      <c r="CA74" s="18">
        <v>2</v>
      </c>
      <c r="CB74" s="17">
        <v>469.33</v>
      </c>
      <c r="CC74" s="18">
        <v>18</v>
      </c>
      <c r="CD74" s="17">
        <v>11806.45</v>
      </c>
      <c r="CE74" s="18">
        <v>0</v>
      </c>
      <c r="CF74" s="17">
        <v>0</v>
      </c>
      <c r="CG74" s="18">
        <v>0</v>
      </c>
      <c r="CH74" s="17">
        <v>0</v>
      </c>
      <c r="CI74" s="18">
        <v>0</v>
      </c>
      <c r="CJ74" s="17">
        <v>0</v>
      </c>
      <c r="CK74" s="18">
        <v>0</v>
      </c>
      <c r="CL74" s="17">
        <v>0</v>
      </c>
      <c r="CM74" s="18">
        <v>0</v>
      </c>
      <c r="CN74" s="17">
        <v>0</v>
      </c>
      <c r="CO74" s="36"/>
    </row>
    <row r="75" spans="1:93" x14ac:dyDescent="0.25">
      <c r="A75" s="26">
        <f t="shared" si="19"/>
        <v>59</v>
      </c>
      <c r="B75" s="28" t="s">
        <v>139</v>
      </c>
      <c r="C75" s="17">
        <f t="shared" ref="C75:C138" si="21">D75+L75+N75+T75</f>
        <v>246110.2</v>
      </c>
      <c r="D75" s="17">
        <f t="shared" ref="D75:D138" si="22">F75+H75+J75</f>
        <v>246110.2</v>
      </c>
      <c r="E75" s="18">
        <f t="shared" si="20"/>
        <v>651</v>
      </c>
      <c r="F75" s="17">
        <f t="shared" si="20"/>
        <v>59659.62</v>
      </c>
      <c r="G75" s="18">
        <f t="shared" si="20"/>
        <v>0</v>
      </c>
      <c r="H75" s="17">
        <f t="shared" si="20"/>
        <v>0</v>
      </c>
      <c r="I75" s="18">
        <f t="shared" si="20"/>
        <v>154</v>
      </c>
      <c r="J75" s="17">
        <f t="shared" si="20"/>
        <v>186450.58</v>
      </c>
      <c r="K75" s="18">
        <f t="shared" si="20"/>
        <v>0</v>
      </c>
      <c r="L75" s="17">
        <f t="shared" si="20"/>
        <v>0</v>
      </c>
      <c r="M75" s="18">
        <f t="shared" si="20"/>
        <v>0</v>
      </c>
      <c r="N75" s="17">
        <f t="shared" si="20"/>
        <v>0</v>
      </c>
      <c r="O75" s="18">
        <f t="shared" si="20"/>
        <v>0</v>
      </c>
      <c r="P75" s="17">
        <f t="shared" si="20"/>
        <v>0</v>
      </c>
      <c r="Q75" s="18">
        <f t="shared" si="20"/>
        <v>0</v>
      </c>
      <c r="R75" s="17">
        <f t="shared" si="20"/>
        <v>0</v>
      </c>
      <c r="S75" s="18">
        <f t="shared" si="20"/>
        <v>0</v>
      </c>
      <c r="T75" s="17">
        <f t="shared" si="20"/>
        <v>0</v>
      </c>
      <c r="U75" s="17">
        <f t="shared" ref="U75:U138" si="23">V75+AD75+AF75+AL75</f>
        <v>109890</v>
      </c>
      <c r="V75" s="17">
        <f t="shared" ref="V75:V138" si="24">X75+Z75+AB75</f>
        <v>109890</v>
      </c>
      <c r="W75" s="18">
        <v>73</v>
      </c>
      <c r="X75" s="17">
        <v>16930</v>
      </c>
      <c r="Y75" s="18">
        <v>0</v>
      </c>
      <c r="Z75" s="17">
        <v>0</v>
      </c>
      <c r="AA75" s="18">
        <v>53</v>
      </c>
      <c r="AB75" s="17">
        <v>92960</v>
      </c>
      <c r="AC75" s="18">
        <v>0</v>
      </c>
      <c r="AD75" s="17">
        <v>0</v>
      </c>
      <c r="AE75" s="18">
        <v>0</v>
      </c>
      <c r="AF75" s="17">
        <v>0</v>
      </c>
      <c r="AG75" s="18">
        <v>0</v>
      </c>
      <c r="AH75" s="17">
        <v>0</v>
      </c>
      <c r="AI75" s="18">
        <v>0</v>
      </c>
      <c r="AJ75" s="17">
        <v>0</v>
      </c>
      <c r="AK75" s="18">
        <v>0</v>
      </c>
      <c r="AL75" s="17">
        <v>0</v>
      </c>
      <c r="AM75" s="17">
        <f t="shared" si="9"/>
        <v>111540.05</v>
      </c>
      <c r="AN75" s="17">
        <f t="shared" si="10"/>
        <v>111540.05</v>
      </c>
      <c r="AO75" s="18">
        <v>515</v>
      </c>
      <c r="AP75" s="17">
        <v>23049.47</v>
      </c>
      <c r="AQ75" s="18">
        <v>0</v>
      </c>
      <c r="AR75" s="17">
        <v>0</v>
      </c>
      <c r="AS75" s="18">
        <v>74</v>
      </c>
      <c r="AT75" s="17">
        <v>88490.58</v>
      </c>
      <c r="AU75" s="18">
        <v>0</v>
      </c>
      <c r="AV75" s="17">
        <v>0</v>
      </c>
      <c r="AW75" s="18">
        <v>0</v>
      </c>
      <c r="AX75" s="17">
        <v>0</v>
      </c>
      <c r="AY75" s="18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7">
        <f t="shared" si="11"/>
        <v>24680.15</v>
      </c>
      <c r="BF75" s="17">
        <f t="shared" si="12"/>
        <v>24680.15</v>
      </c>
      <c r="BG75" s="18">
        <v>63</v>
      </c>
      <c r="BH75" s="17">
        <v>19680.150000000001</v>
      </c>
      <c r="BI75" s="18">
        <v>0</v>
      </c>
      <c r="BJ75" s="17">
        <v>0</v>
      </c>
      <c r="BK75" s="18">
        <v>27</v>
      </c>
      <c r="BL75" s="17">
        <v>5000</v>
      </c>
      <c r="BM75" s="18">
        <v>0</v>
      </c>
      <c r="BN75" s="17">
        <v>0</v>
      </c>
      <c r="BO75" s="18">
        <v>0</v>
      </c>
      <c r="BP75" s="17">
        <v>0</v>
      </c>
      <c r="BQ75" s="18">
        <v>0</v>
      </c>
      <c r="BR75" s="17">
        <v>0</v>
      </c>
      <c r="BS75" s="18">
        <v>0</v>
      </c>
      <c r="BT75" s="17">
        <v>0</v>
      </c>
      <c r="BU75" s="18">
        <v>0</v>
      </c>
      <c r="BV75" s="17">
        <v>0</v>
      </c>
      <c r="BW75" s="17">
        <f t="shared" si="13"/>
        <v>0</v>
      </c>
      <c r="BX75" s="17">
        <f t="shared" si="14"/>
        <v>0</v>
      </c>
      <c r="BY75" s="18">
        <v>0</v>
      </c>
      <c r="BZ75" s="17">
        <v>0</v>
      </c>
      <c r="CA75" s="18">
        <v>0</v>
      </c>
      <c r="CB75" s="17">
        <v>0</v>
      </c>
      <c r="CC75" s="18">
        <v>0</v>
      </c>
      <c r="CD75" s="17">
        <v>0</v>
      </c>
      <c r="CE75" s="18">
        <v>0</v>
      </c>
      <c r="CF75" s="17">
        <v>0</v>
      </c>
      <c r="CG75" s="18">
        <v>0</v>
      </c>
      <c r="CH75" s="17">
        <v>0</v>
      </c>
      <c r="CI75" s="18">
        <v>0</v>
      </c>
      <c r="CJ75" s="17">
        <v>0</v>
      </c>
      <c r="CK75" s="18">
        <v>0</v>
      </c>
      <c r="CL75" s="17">
        <v>0</v>
      </c>
      <c r="CM75" s="18">
        <v>0</v>
      </c>
      <c r="CN75" s="17">
        <v>0</v>
      </c>
      <c r="CO75" s="36"/>
    </row>
    <row r="76" spans="1:93" x14ac:dyDescent="0.25">
      <c r="A76" s="26"/>
      <c r="B76" s="50" t="s">
        <v>55</v>
      </c>
      <c r="C76" s="17">
        <f t="shared" si="21"/>
        <v>0</v>
      </c>
      <c r="D76" s="17">
        <f t="shared" si="22"/>
        <v>0</v>
      </c>
      <c r="E76" s="18">
        <f t="shared" si="20"/>
        <v>0</v>
      </c>
      <c r="F76" s="17">
        <f t="shared" si="20"/>
        <v>0</v>
      </c>
      <c r="G76" s="18">
        <f t="shared" si="20"/>
        <v>0</v>
      </c>
      <c r="H76" s="17">
        <f t="shared" si="20"/>
        <v>0</v>
      </c>
      <c r="I76" s="18">
        <f t="shared" si="20"/>
        <v>0</v>
      </c>
      <c r="J76" s="17">
        <f t="shared" si="20"/>
        <v>0</v>
      </c>
      <c r="K76" s="18">
        <f t="shared" si="20"/>
        <v>0</v>
      </c>
      <c r="L76" s="17">
        <f t="shared" si="20"/>
        <v>0</v>
      </c>
      <c r="M76" s="18">
        <f t="shared" si="20"/>
        <v>0</v>
      </c>
      <c r="N76" s="17">
        <f t="shared" si="20"/>
        <v>0</v>
      </c>
      <c r="O76" s="18">
        <f t="shared" si="20"/>
        <v>0</v>
      </c>
      <c r="P76" s="17">
        <f t="shared" si="20"/>
        <v>0</v>
      </c>
      <c r="Q76" s="18">
        <f t="shared" si="20"/>
        <v>0</v>
      </c>
      <c r="R76" s="17">
        <f t="shared" si="20"/>
        <v>0</v>
      </c>
      <c r="S76" s="18">
        <f t="shared" si="20"/>
        <v>0</v>
      </c>
      <c r="T76" s="17">
        <f t="shared" si="20"/>
        <v>0</v>
      </c>
      <c r="U76" s="17">
        <f t="shared" si="23"/>
        <v>0</v>
      </c>
      <c r="V76" s="17">
        <f t="shared" si="24"/>
        <v>0</v>
      </c>
      <c r="W76" s="18">
        <v>0</v>
      </c>
      <c r="X76" s="17">
        <v>0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17">
        <v>0</v>
      </c>
      <c r="AE76" s="18">
        <v>0</v>
      </c>
      <c r="AF76" s="17">
        <v>0</v>
      </c>
      <c r="AG76" s="18">
        <v>0</v>
      </c>
      <c r="AH76" s="17">
        <v>0</v>
      </c>
      <c r="AI76" s="18">
        <v>0</v>
      </c>
      <c r="AJ76" s="17">
        <v>0</v>
      </c>
      <c r="AK76" s="18">
        <v>0</v>
      </c>
      <c r="AL76" s="17">
        <v>0</v>
      </c>
      <c r="AM76" s="17">
        <f t="shared" ref="AM76:AM139" si="25">AN76+AV76+AX76+BD76</f>
        <v>0</v>
      </c>
      <c r="AN76" s="17">
        <f t="shared" ref="AN76:AN139" si="26">AP76+AR76+AT76</f>
        <v>0</v>
      </c>
      <c r="AO76" s="18">
        <v>0</v>
      </c>
      <c r="AP76" s="17">
        <v>0</v>
      </c>
      <c r="AQ76" s="18">
        <v>0</v>
      </c>
      <c r="AR76" s="17">
        <v>0</v>
      </c>
      <c r="AS76" s="18">
        <v>0</v>
      </c>
      <c r="AT76" s="17">
        <v>0</v>
      </c>
      <c r="AU76" s="18">
        <v>0</v>
      </c>
      <c r="AV76" s="17">
        <v>0</v>
      </c>
      <c r="AW76" s="18">
        <v>0</v>
      </c>
      <c r="AX76" s="17">
        <v>0</v>
      </c>
      <c r="AY76" s="18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7">
        <f t="shared" ref="BE76:BE139" si="27">BF76+BN76+BP76+BV76</f>
        <v>0</v>
      </c>
      <c r="BF76" s="17">
        <f t="shared" ref="BF76:BF139" si="28">BH76+BJ76+BL76</f>
        <v>0</v>
      </c>
      <c r="BG76" s="18">
        <v>0</v>
      </c>
      <c r="BH76" s="17">
        <v>0</v>
      </c>
      <c r="BI76" s="18">
        <v>0</v>
      </c>
      <c r="BJ76" s="17">
        <v>0</v>
      </c>
      <c r="BK76" s="18">
        <v>0</v>
      </c>
      <c r="BL76" s="17">
        <v>0</v>
      </c>
      <c r="BM76" s="18">
        <v>0</v>
      </c>
      <c r="BN76" s="17">
        <v>0</v>
      </c>
      <c r="BO76" s="18">
        <v>0</v>
      </c>
      <c r="BP76" s="17">
        <v>0</v>
      </c>
      <c r="BQ76" s="18">
        <v>0</v>
      </c>
      <c r="BR76" s="17">
        <v>0</v>
      </c>
      <c r="BS76" s="18">
        <v>0</v>
      </c>
      <c r="BT76" s="17">
        <v>0</v>
      </c>
      <c r="BU76" s="18">
        <v>0</v>
      </c>
      <c r="BV76" s="17">
        <v>0</v>
      </c>
      <c r="BW76" s="17">
        <f t="shared" ref="BW76:BW139" si="29">BX76+CF76+CH76+CN76</f>
        <v>0</v>
      </c>
      <c r="BX76" s="17">
        <f t="shared" ref="BX76:BX139" si="30">BZ76+CB76+CD76</f>
        <v>0</v>
      </c>
      <c r="BY76" s="18">
        <v>0</v>
      </c>
      <c r="BZ76" s="17">
        <v>0</v>
      </c>
      <c r="CA76" s="18">
        <v>0</v>
      </c>
      <c r="CB76" s="17">
        <v>0</v>
      </c>
      <c r="CC76" s="18">
        <v>0</v>
      </c>
      <c r="CD76" s="17">
        <v>0</v>
      </c>
      <c r="CE76" s="18">
        <v>0</v>
      </c>
      <c r="CF76" s="17">
        <v>0</v>
      </c>
      <c r="CG76" s="18">
        <v>0</v>
      </c>
      <c r="CH76" s="17">
        <v>0</v>
      </c>
      <c r="CI76" s="18">
        <v>0</v>
      </c>
      <c r="CJ76" s="17">
        <v>0</v>
      </c>
      <c r="CK76" s="18">
        <v>0</v>
      </c>
      <c r="CL76" s="17">
        <v>0</v>
      </c>
      <c r="CM76" s="18">
        <v>0</v>
      </c>
      <c r="CN76" s="17">
        <v>0</v>
      </c>
      <c r="CO76" s="36"/>
    </row>
    <row r="77" spans="1:93" ht="30" x14ac:dyDescent="0.25">
      <c r="A77" s="26">
        <f>1+A75</f>
        <v>60</v>
      </c>
      <c r="B77" s="28" t="s">
        <v>56</v>
      </c>
      <c r="C77" s="17">
        <f t="shared" si="21"/>
        <v>50561295.240000002</v>
      </c>
      <c r="D77" s="17">
        <f t="shared" si="22"/>
        <v>26215680.899999999</v>
      </c>
      <c r="E77" s="18">
        <f t="shared" si="20"/>
        <v>19101</v>
      </c>
      <c r="F77" s="17">
        <f t="shared" si="20"/>
        <v>10669628.119999999</v>
      </c>
      <c r="G77" s="18">
        <f t="shared" si="20"/>
        <v>3905</v>
      </c>
      <c r="H77" s="17">
        <f t="shared" si="20"/>
        <v>1744193.35</v>
      </c>
      <c r="I77" s="18">
        <f t="shared" si="20"/>
        <v>8709</v>
      </c>
      <c r="J77" s="17">
        <f t="shared" si="20"/>
        <v>13801859.43</v>
      </c>
      <c r="K77" s="18">
        <f t="shared" si="20"/>
        <v>399</v>
      </c>
      <c r="L77" s="17">
        <f t="shared" si="20"/>
        <v>4562061.17</v>
      </c>
      <c r="M77" s="18">
        <f t="shared" si="20"/>
        <v>834</v>
      </c>
      <c r="N77" s="17">
        <f t="shared" si="20"/>
        <v>13849690.890000001</v>
      </c>
      <c r="O77" s="18">
        <f t="shared" si="20"/>
        <v>0</v>
      </c>
      <c r="P77" s="17">
        <f t="shared" si="20"/>
        <v>0</v>
      </c>
      <c r="Q77" s="18">
        <f t="shared" si="20"/>
        <v>0</v>
      </c>
      <c r="R77" s="17">
        <f t="shared" si="20"/>
        <v>0</v>
      </c>
      <c r="S77" s="18">
        <f t="shared" si="20"/>
        <v>2765</v>
      </c>
      <c r="T77" s="17">
        <f t="shared" si="20"/>
        <v>5933862.2800000003</v>
      </c>
      <c r="U77" s="17">
        <f t="shared" si="23"/>
        <v>13763409.609999999</v>
      </c>
      <c r="V77" s="17">
        <f t="shared" si="24"/>
        <v>6787541.75</v>
      </c>
      <c r="W77" s="18">
        <v>3712</v>
      </c>
      <c r="X77" s="17">
        <v>3029653.79</v>
      </c>
      <c r="Y77" s="18">
        <v>696</v>
      </c>
      <c r="Z77" s="17">
        <v>323270.01</v>
      </c>
      <c r="AA77" s="18">
        <v>1593</v>
      </c>
      <c r="AB77" s="17">
        <v>3434617.95</v>
      </c>
      <c r="AC77" s="18">
        <v>102</v>
      </c>
      <c r="AD77" s="17">
        <v>1035568.07</v>
      </c>
      <c r="AE77" s="18">
        <v>264</v>
      </c>
      <c r="AF77" s="17">
        <v>4501898.6399999997</v>
      </c>
      <c r="AG77" s="18">
        <v>0</v>
      </c>
      <c r="AH77" s="17">
        <v>0</v>
      </c>
      <c r="AI77" s="18">
        <v>0</v>
      </c>
      <c r="AJ77" s="17">
        <v>0</v>
      </c>
      <c r="AK77" s="18">
        <v>676</v>
      </c>
      <c r="AL77" s="17">
        <v>1438401.15</v>
      </c>
      <c r="AM77" s="17">
        <f t="shared" si="25"/>
        <v>12609673.48</v>
      </c>
      <c r="AN77" s="17">
        <f t="shared" si="26"/>
        <v>6701610.7599999998</v>
      </c>
      <c r="AO77" s="18">
        <v>5297</v>
      </c>
      <c r="AP77" s="17">
        <v>2790681.75</v>
      </c>
      <c r="AQ77" s="18">
        <v>1171</v>
      </c>
      <c r="AR77" s="17">
        <v>510372.82</v>
      </c>
      <c r="AS77" s="18">
        <v>2356</v>
      </c>
      <c r="AT77" s="17">
        <v>3400556.19</v>
      </c>
      <c r="AU77" s="18">
        <v>99</v>
      </c>
      <c r="AV77" s="17">
        <v>1106196.21</v>
      </c>
      <c r="AW77" s="18">
        <v>209</v>
      </c>
      <c r="AX77" s="17">
        <v>3322211.75</v>
      </c>
      <c r="AY77" s="18">
        <v>0</v>
      </c>
      <c r="AZ77" s="17">
        <v>0</v>
      </c>
      <c r="BA77" s="18">
        <v>0</v>
      </c>
      <c r="BB77" s="17">
        <v>0</v>
      </c>
      <c r="BC77" s="18">
        <v>691</v>
      </c>
      <c r="BD77" s="17">
        <v>1479654.76</v>
      </c>
      <c r="BE77" s="17">
        <f t="shared" si="27"/>
        <v>12064802.98</v>
      </c>
      <c r="BF77" s="17">
        <f t="shared" si="28"/>
        <v>6444051.6500000004</v>
      </c>
      <c r="BG77" s="18">
        <v>4988</v>
      </c>
      <c r="BH77" s="17">
        <v>2443258.9700000002</v>
      </c>
      <c r="BI77" s="18">
        <v>1001</v>
      </c>
      <c r="BJ77" s="17">
        <v>449293.38</v>
      </c>
      <c r="BK77" s="18">
        <v>2365</v>
      </c>
      <c r="BL77" s="17">
        <v>3551499.3</v>
      </c>
      <c r="BM77" s="18">
        <v>99</v>
      </c>
      <c r="BN77" s="17">
        <v>1114928.57</v>
      </c>
      <c r="BO77" s="18">
        <v>209</v>
      </c>
      <c r="BP77" s="17">
        <v>3033992.15</v>
      </c>
      <c r="BQ77" s="18">
        <v>0</v>
      </c>
      <c r="BR77" s="17">
        <v>0</v>
      </c>
      <c r="BS77" s="18">
        <v>0</v>
      </c>
      <c r="BT77" s="17">
        <v>0</v>
      </c>
      <c r="BU77" s="18">
        <v>691</v>
      </c>
      <c r="BV77" s="17">
        <v>1471830.61</v>
      </c>
      <c r="BW77" s="17">
        <f t="shared" si="29"/>
        <v>12123409.17</v>
      </c>
      <c r="BX77" s="17">
        <f t="shared" si="30"/>
        <v>6282476.7400000002</v>
      </c>
      <c r="BY77" s="18">
        <v>5104</v>
      </c>
      <c r="BZ77" s="17">
        <v>2406033.61</v>
      </c>
      <c r="CA77" s="18">
        <v>1037</v>
      </c>
      <c r="CB77" s="17">
        <v>461257.14</v>
      </c>
      <c r="CC77" s="18">
        <v>2395</v>
      </c>
      <c r="CD77" s="17">
        <v>3415185.99</v>
      </c>
      <c r="CE77" s="18">
        <v>99</v>
      </c>
      <c r="CF77" s="17">
        <v>1305368.32</v>
      </c>
      <c r="CG77" s="18">
        <v>152</v>
      </c>
      <c r="CH77" s="17">
        <v>2991588.35</v>
      </c>
      <c r="CI77" s="18">
        <v>0</v>
      </c>
      <c r="CJ77" s="17">
        <v>0</v>
      </c>
      <c r="CK77" s="18">
        <v>0</v>
      </c>
      <c r="CL77" s="17">
        <v>0</v>
      </c>
      <c r="CM77" s="18">
        <v>707</v>
      </c>
      <c r="CN77" s="17">
        <v>1543975.76</v>
      </c>
      <c r="CO77" s="36"/>
    </row>
    <row r="78" spans="1:93" x14ac:dyDescent="0.25">
      <c r="A78" s="26"/>
      <c r="B78" s="50" t="s">
        <v>57</v>
      </c>
      <c r="C78" s="17">
        <f t="shared" si="21"/>
        <v>0</v>
      </c>
      <c r="D78" s="17">
        <f t="shared" si="22"/>
        <v>0</v>
      </c>
      <c r="E78" s="18">
        <f t="shared" si="20"/>
        <v>0</v>
      </c>
      <c r="F78" s="17">
        <f t="shared" si="20"/>
        <v>0</v>
      </c>
      <c r="G78" s="18">
        <f t="shared" si="20"/>
        <v>0</v>
      </c>
      <c r="H78" s="17">
        <f t="shared" si="20"/>
        <v>0</v>
      </c>
      <c r="I78" s="18">
        <f t="shared" si="20"/>
        <v>0</v>
      </c>
      <c r="J78" s="17">
        <f t="shared" si="20"/>
        <v>0</v>
      </c>
      <c r="K78" s="18">
        <f t="shared" si="20"/>
        <v>0</v>
      </c>
      <c r="L78" s="17">
        <f t="shared" si="20"/>
        <v>0</v>
      </c>
      <c r="M78" s="18">
        <f t="shared" si="20"/>
        <v>0</v>
      </c>
      <c r="N78" s="17">
        <f t="shared" si="20"/>
        <v>0</v>
      </c>
      <c r="O78" s="18">
        <f t="shared" si="20"/>
        <v>0</v>
      </c>
      <c r="P78" s="17">
        <f t="shared" si="20"/>
        <v>0</v>
      </c>
      <c r="Q78" s="18">
        <f t="shared" si="20"/>
        <v>0</v>
      </c>
      <c r="R78" s="17">
        <f t="shared" si="20"/>
        <v>0</v>
      </c>
      <c r="S78" s="18">
        <f t="shared" si="20"/>
        <v>0</v>
      </c>
      <c r="T78" s="17">
        <f t="shared" si="20"/>
        <v>0</v>
      </c>
      <c r="U78" s="17">
        <f t="shared" si="23"/>
        <v>0</v>
      </c>
      <c r="V78" s="17">
        <f t="shared" si="24"/>
        <v>0</v>
      </c>
      <c r="W78" s="18">
        <v>0</v>
      </c>
      <c r="X78" s="17">
        <v>0</v>
      </c>
      <c r="Y78" s="18">
        <v>0</v>
      </c>
      <c r="Z78" s="17"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17">
        <v>0</v>
      </c>
      <c r="AK78" s="18">
        <v>0</v>
      </c>
      <c r="AL78" s="17">
        <v>0</v>
      </c>
      <c r="AM78" s="17">
        <f t="shared" si="25"/>
        <v>0</v>
      </c>
      <c r="AN78" s="17">
        <f t="shared" si="26"/>
        <v>0</v>
      </c>
      <c r="AO78" s="18">
        <v>0</v>
      </c>
      <c r="AP78" s="17">
        <v>0</v>
      </c>
      <c r="AQ78" s="18">
        <v>0</v>
      </c>
      <c r="AR78" s="17"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7">
        <f t="shared" si="27"/>
        <v>0</v>
      </c>
      <c r="BF78" s="17">
        <f t="shared" si="28"/>
        <v>0</v>
      </c>
      <c r="BG78" s="18">
        <v>0</v>
      </c>
      <c r="BH78" s="17">
        <v>0</v>
      </c>
      <c r="BI78" s="18">
        <v>0</v>
      </c>
      <c r="BJ78" s="17"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17">
        <v>0</v>
      </c>
      <c r="BU78" s="18">
        <v>0</v>
      </c>
      <c r="BV78" s="17">
        <v>0</v>
      </c>
      <c r="BW78" s="17">
        <f t="shared" si="29"/>
        <v>0</v>
      </c>
      <c r="BX78" s="17">
        <f t="shared" si="30"/>
        <v>0</v>
      </c>
      <c r="BY78" s="18">
        <v>0</v>
      </c>
      <c r="BZ78" s="17">
        <v>0</v>
      </c>
      <c r="CA78" s="18">
        <v>0</v>
      </c>
      <c r="CB78" s="17"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17">
        <v>0</v>
      </c>
      <c r="CM78" s="18">
        <v>0</v>
      </c>
      <c r="CN78" s="17">
        <v>0</v>
      </c>
      <c r="CO78" s="36"/>
    </row>
    <row r="79" spans="1:93" x14ac:dyDescent="0.25">
      <c r="A79" s="26">
        <f>1+A77</f>
        <v>61</v>
      </c>
      <c r="B79" s="28" t="s">
        <v>58</v>
      </c>
      <c r="C79" s="17">
        <f t="shared" si="21"/>
        <v>43147321.670000002</v>
      </c>
      <c r="D79" s="17">
        <f t="shared" si="22"/>
        <v>14875258.550000001</v>
      </c>
      <c r="E79" s="18">
        <f t="shared" si="20"/>
        <v>18184</v>
      </c>
      <c r="F79" s="17">
        <f t="shared" si="20"/>
        <v>6817082.4400000004</v>
      </c>
      <c r="G79" s="18">
        <f t="shared" si="20"/>
        <v>2974</v>
      </c>
      <c r="H79" s="17">
        <f t="shared" si="20"/>
        <v>1396731.02</v>
      </c>
      <c r="I79" s="18">
        <f t="shared" si="20"/>
        <v>9400</v>
      </c>
      <c r="J79" s="17">
        <f t="shared" si="20"/>
        <v>6661445.0899999999</v>
      </c>
      <c r="K79" s="18">
        <f t="shared" si="20"/>
        <v>309</v>
      </c>
      <c r="L79" s="17">
        <f t="shared" si="20"/>
        <v>6743512.7300000004</v>
      </c>
      <c r="M79" s="18">
        <f t="shared" si="20"/>
        <v>590</v>
      </c>
      <c r="N79" s="17">
        <f t="shared" si="20"/>
        <v>12960122.720000001</v>
      </c>
      <c r="O79" s="18">
        <f t="shared" si="20"/>
        <v>0</v>
      </c>
      <c r="P79" s="17">
        <f t="shared" si="20"/>
        <v>0</v>
      </c>
      <c r="Q79" s="18">
        <f t="shared" si="20"/>
        <v>0</v>
      </c>
      <c r="R79" s="17">
        <f t="shared" si="20"/>
        <v>0</v>
      </c>
      <c r="S79" s="18">
        <f t="shared" si="20"/>
        <v>2572</v>
      </c>
      <c r="T79" s="17">
        <f t="shared" si="20"/>
        <v>8568427.6699999999</v>
      </c>
      <c r="U79" s="17">
        <f t="shared" si="23"/>
        <v>8527419.7300000004</v>
      </c>
      <c r="V79" s="17">
        <f t="shared" si="24"/>
        <v>3521518.79</v>
      </c>
      <c r="W79" s="18">
        <v>3500</v>
      </c>
      <c r="X79" s="17">
        <v>1024026.76</v>
      </c>
      <c r="Y79" s="18">
        <v>752</v>
      </c>
      <c r="Z79" s="17">
        <v>352264.73</v>
      </c>
      <c r="AA79" s="18">
        <v>2100</v>
      </c>
      <c r="AB79" s="17">
        <v>2145227.2999999998</v>
      </c>
      <c r="AC79" s="18">
        <v>46</v>
      </c>
      <c r="AD79" s="17">
        <v>589200.14</v>
      </c>
      <c r="AE79" s="18">
        <v>145</v>
      </c>
      <c r="AF79" s="17">
        <v>2531018.1</v>
      </c>
      <c r="AG79" s="18">
        <v>0</v>
      </c>
      <c r="AH79" s="17">
        <v>0</v>
      </c>
      <c r="AI79" s="18">
        <v>0</v>
      </c>
      <c r="AJ79" s="17">
        <v>0</v>
      </c>
      <c r="AK79" s="18">
        <v>643</v>
      </c>
      <c r="AL79" s="17">
        <v>1885682.7</v>
      </c>
      <c r="AM79" s="17">
        <f t="shared" si="25"/>
        <v>11279404.460000001</v>
      </c>
      <c r="AN79" s="17">
        <f t="shared" si="26"/>
        <v>4043831.72</v>
      </c>
      <c r="AO79" s="18">
        <v>5584</v>
      </c>
      <c r="AP79" s="17">
        <v>2227537.86</v>
      </c>
      <c r="AQ79" s="18">
        <v>652</v>
      </c>
      <c r="AR79" s="17">
        <v>312315.86</v>
      </c>
      <c r="AS79" s="18">
        <v>2100</v>
      </c>
      <c r="AT79" s="17">
        <v>1503978</v>
      </c>
      <c r="AU79" s="18">
        <v>67</v>
      </c>
      <c r="AV79" s="17">
        <v>1028016.61</v>
      </c>
      <c r="AW79" s="18">
        <v>185</v>
      </c>
      <c r="AX79" s="17">
        <v>4065600</v>
      </c>
      <c r="AY79" s="18">
        <v>0</v>
      </c>
      <c r="AZ79" s="17">
        <v>0</v>
      </c>
      <c r="BA79" s="18">
        <v>0</v>
      </c>
      <c r="BB79" s="17">
        <v>0</v>
      </c>
      <c r="BC79" s="18">
        <v>643</v>
      </c>
      <c r="BD79" s="17">
        <v>2141956.13</v>
      </c>
      <c r="BE79" s="17">
        <f t="shared" si="27"/>
        <v>11448734.800000001</v>
      </c>
      <c r="BF79" s="17">
        <f t="shared" si="28"/>
        <v>3495177.5</v>
      </c>
      <c r="BG79" s="18">
        <v>4300</v>
      </c>
      <c r="BH79" s="17">
        <v>1976014.58</v>
      </c>
      <c r="BI79" s="18">
        <v>670</v>
      </c>
      <c r="BJ79" s="17">
        <v>352150.43</v>
      </c>
      <c r="BK79" s="18">
        <v>2100</v>
      </c>
      <c r="BL79" s="17">
        <v>1167012.49</v>
      </c>
      <c r="BM79" s="18">
        <v>96</v>
      </c>
      <c r="BN79" s="17">
        <v>2501410.5699999998</v>
      </c>
      <c r="BO79" s="18">
        <v>130</v>
      </c>
      <c r="BP79" s="17">
        <v>3181752.31</v>
      </c>
      <c r="BQ79" s="18">
        <v>0</v>
      </c>
      <c r="BR79" s="17">
        <v>0</v>
      </c>
      <c r="BS79" s="18">
        <v>0</v>
      </c>
      <c r="BT79" s="17">
        <v>0</v>
      </c>
      <c r="BU79" s="18">
        <v>643</v>
      </c>
      <c r="BV79" s="17">
        <v>2270394.42</v>
      </c>
      <c r="BW79" s="17">
        <f t="shared" si="29"/>
        <v>11891762.68</v>
      </c>
      <c r="BX79" s="17">
        <f t="shared" si="30"/>
        <v>3814730.54</v>
      </c>
      <c r="BY79" s="18">
        <v>4800</v>
      </c>
      <c r="BZ79" s="17">
        <v>1589503.24</v>
      </c>
      <c r="CA79" s="18">
        <v>900</v>
      </c>
      <c r="CB79" s="17">
        <v>380000</v>
      </c>
      <c r="CC79" s="18">
        <v>3100</v>
      </c>
      <c r="CD79" s="17">
        <v>1845227.3</v>
      </c>
      <c r="CE79" s="18">
        <v>100</v>
      </c>
      <c r="CF79" s="17">
        <v>2624885.41</v>
      </c>
      <c r="CG79" s="18">
        <v>130</v>
      </c>
      <c r="CH79" s="17">
        <v>3181752.31</v>
      </c>
      <c r="CI79" s="18">
        <v>0</v>
      </c>
      <c r="CJ79" s="17">
        <v>0</v>
      </c>
      <c r="CK79" s="18">
        <v>0</v>
      </c>
      <c r="CL79" s="17">
        <v>0</v>
      </c>
      <c r="CM79" s="18">
        <v>643</v>
      </c>
      <c r="CN79" s="17">
        <v>2270394.42</v>
      </c>
      <c r="CO79" s="36"/>
    </row>
    <row r="80" spans="1:93" x14ac:dyDescent="0.25">
      <c r="A80" s="26">
        <f>1+A79</f>
        <v>62</v>
      </c>
      <c r="B80" s="28" t="s">
        <v>140</v>
      </c>
      <c r="C80" s="17">
        <f t="shared" si="21"/>
        <v>467040.29</v>
      </c>
      <c r="D80" s="17">
        <f t="shared" si="22"/>
        <v>365566.61</v>
      </c>
      <c r="E80" s="18">
        <f t="shared" si="20"/>
        <v>75</v>
      </c>
      <c r="F80" s="17">
        <f t="shared" si="20"/>
        <v>17037.73</v>
      </c>
      <c r="G80" s="18">
        <f t="shared" si="20"/>
        <v>0</v>
      </c>
      <c r="H80" s="17">
        <f t="shared" si="20"/>
        <v>0</v>
      </c>
      <c r="I80" s="18">
        <f t="shared" si="20"/>
        <v>612</v>
      </c>
      <c r="J80" s="17">
        <f t="shared" si="20"/>
        <v>348528.88</v>
      </c>
      <c r="K80" s="18">
        <f t="shared" si="20"/>
        <v>19</v>
      </c>
      <c r="L80" s="17">
        <f t="shared" si="20"/>
        <v>101473.68</v>
      </c>
      <c r="M80" s="18">
        <f t="shared" si="20"/>
        <v>0</v>
      </c>
      <c r="N80" s="17">
        <f t="shared" si="20"/>
        <v>0</v>
      </c>
      <c r="O80" s="18">
        <f t="shared" si="20"/>
        <v>0</v>
      </c>
      <c r="P80" s="17">
        <f t="shared" si="20"/>
        <v>0</v>
      </c>
      <c r="Q80" s="18">
        <f t="shared" si="20"/>
        <v>0</v>
      </c>
      <c r="R80" s="17">
        <f t="shared" si="20"/>
        <v>0</v>
      </c>
      <c r="S80" s="18">
        <f t="shared" si="20"/>
        <v>0</v>
      </c>
      <c r="T80" s="17">
        <f t="shared" si="20"/>
        <v>0</v>
      </c>
      <c r="U80" s="17">
        <f t="shared" si="23"/>
        <v>0</v>
      </c>
      <c r="V80" s="17">
        <f t="shared" si="24"/>
        <v>0</v>
      </c>
      <c r="W80" s="18">
        <v>0</v>
      </c>
      <c r="X80" s="17">
        <v>0</v>
      </c>
      <c r="Y80" s="18">
        <v>0</v>
      </c>
      <c r="Z80" s="17"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17">
        <v>0</v>
      </c>
      <c r="AK80" s="18">
        <v>0</v>
      </c>
      <c r="AL80" s="17">
        <v>0</v>
      </c>
      <c r="AM80" s="17">
        <f t="shared" si="25"/>
        <v>117822.68</v>
      </c>
      <c r="AN80" s="17">
        <f t="shared" si="26"/>
        <v>91119.08</v>
      </c>
      <c r="AO80" s="18">
        <v>35</v>
      </c>
      <c r="AP80" s="17">
        <v>8014.6</v>
      </c>
      <c r="AQ80" s="18">
        <v>0</v>
      </c>
      <c r="AR80" s="17">
        <v>0</v>
      </c>
      <c r="AS80" s="18">
        <v>140</v>
      </c>
      <c r="AT80" s="17">
        <v>83104.479999999996</v>
      </c>
      <c r="AU80" s="18">
        <v>5</v>
      </c>
      <c r="AV80" s="17">
        <v>26703.599999999999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7">
        <f t="shared" si="27"/>
        <v>42216.35</v>
      </c>
      <c r="BF80" s="17">
        <f t="shared" si="28"/>
        <v>31534.91</v>
      </c>
      <c r="BG80" s="18">
        <v>20</v>
      </c>
      <c r="BH80" s="17">
        <v>4500.8</v>
      </c>
      <c r="BI80" s="18">
        <v>0</v>
      </c>
      <c r="BJ80" s="17">
        <v>0</v>
      </c>
      <c r="BK80" s="18">
        <v>48</v>
      </c>
      <c r="BL80" s="17">
        <v>27034.11</v>
      </c>
      <c r="BM80" s="18">
        <v>2</v>
      </c>
      <c r="BN80" s="17">
        <v>10681.44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17">
        <v>0</v>
      </c>
      <c r="BU80" s="18">
        <v>0</v>
      </c>
      <c r="BV80" s="17">
        <v>0</v>
      </c>
      <c r="BW80" s="17">
        <f t="shared" si="29"/>
        <v>307001.26</v>
      </c>
      <c r="BX80" s="17">
        <f t="shared" si="30"/>
        <v>242912.62</v>
      </c>
      <c r="BY80" s="18">
        <v>20</v>
      </c>
      <c r="BZ80" s="17">
        <v>4522.33</v>
      </c>
      <c r="CA80" s="18">
        <v>0</v>
      </c>
      <c r="CB80" s="17">
        <v>0</v>
      </c>
      <c r="CC80" s="18">
        <v>424</v>
      </c>
      <c r="CD80" s="17">
        <v>238390.29</v>
      </c>
      <c r="CE80" s="18">
        <v>12</v>
      </c>
      <c r="CF80" s="17">
        <v>64088.639999999999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17">
        <v>0</v>
      </c>
      <c r="CM80" s="18">
        <v>0</v>
      </c>
      <c r="CN80" s="17">
        <v>0</v>
      </c>
      <c r="CO80" s="36"/>
    </row>
    <row r="81" spans="1:93" x14ac:dyDescent="0.25">
      <c r="A81" s="26"/>
      <c r="B81" s="50" t="s">
        <v>59</v>
      </c>
      <c r="C81" s="17">
        <f t="shared" si="21"/>
        <v>0</v>
      </c>
      <c r="D81" s="17">
        <f t="shared" si="22"/>
        <v>0</v>
      </c>
      <c r="E81" s="18">
        <f t="shared" si="20"/>
        <v>0</v>
      </c>
      <c r="F81" s="17">
        <f t="shared" si="20"/>
        <v>0</v>
      </c>
      <c r="G81" s="18">
        <f t="shared" si="20"/>
        <v>0</v>
      </c>
      <c r="H81" s="17">
        <f t="shared" si="20"/>
        <v>0</v>
      </c>
      <c r="I81" s="18">
        <f t="shared" si="20"/>
        <v>0</v>
      </c>
      <c r="J81" s="17">
        <f t="shared" si="20"/>
        <v>0</v>
      </c>
      <c r="K81" s="18">
        <f t="shared" si="20"/>
        <v>0</v>
      </c>
      <c r="L81" s="17">
        <f t="shared" si="20"/>
        <v>0</v>
      </c>
      <c r="M81" s="18">
        <f t="shared" si="20"/>
        <v>0</v>
      </c>
      <c r="N81" s="17">
        <f t="shared" si="20"/>
        <v>0</v>
      </c>
      <c r="O81" s="18">
        <f t="shared" si="20"/>
        <v>0</v>
      </c>
      <c r="P81" s="17">
        <f t="shared" si="20"/>
        <v>0</v>
      </c>
      <c r="Q81" s="18">
        <f t="shared" si="20"/>
        <v>0</v>
      </c>
      <c r="R81" s="17">
        <f t="shared" si="20"/>
        <v>0</v>
      </c>
      <c r="S81" s="18">
        <f t="shared" si="20"/>
        <v>0</v>
      </c>
      <c r="T81" s="17">
        <f t="shared" si="20"/>
        <v>0</v>
      </c>
      <c r="U81" s="17">
        <f t="shared" si="23"/>
        <v>0</v>
      </c>
      <c r="V81" s="17">
        <f t="shared" si="24"/>
        <v>0</v>
      </c>
      <c r="W81" s="18">
        <v>0</v>
      </c>
      <c r="X81" s="17">
        <v>0</v>
      </c>
      <c r="Y81" s="18">
        <v>0</v>
      </c>
      <c r="Z81" s="17">
        <v>0</v>
      </c>
      <c r="AA81" s="18">
        <v>0</v>
      </c>
      <c r="AB81" s="17">
        <v>0</v>
      </c>
      <c r="AC81" s="18">
        <v>0</v>
      </c>
      <c r="AD81" s="17">
        <v>0</v>
      </c>
      <c r="AE81" s="18">
        <v>0</v>
      </c>
      <c r="AF81" s="17">
        <v>0</v>
      </c>
      <c r="AG81" s="18">
        <v>0</v>
      </c>
      <c r="AH81" s="17">
        <v>0</v>
      </c>
      <c r="AI81" s="18">
        <v>0</v>
      </c>
      <c r="AJ81" s="17">
        <v>0</v>
      </c>
      <c r="AK81" s="18">
        <v>0</v>
      </c>
      <c r="AL81" s="17">
        <v>0</v>
      </c>
      <c r="AM81" s="17">
        <f t="shared" si="25"/>
        <v>0</v>
      </c>
      <c r="AN81" s="17">
        <f t="shared" si="26"/>
        <v>0</v>
      </c>
      <c r="AO81" s="18">
        <v>0</v>
      </c>
      <c r="AP81" s="17">
        <v>0</v>
      </c>
      <c r="AQ81" s="18">
        <v>0</v>
      </c>
      <c r="AR81" s="17">
        <v>0</v>
      </c>
      <c r="AS81" s="18">
        <v>0</v>
      </c>
      <c r="AT81" s="17">
        <v>0</v>
      </c>
      <c r="AU81" s="18">
        <v>0</v>
      </c>
      <c r="AV81" s="17">
        <v>0</v>
      </c>
      <c r="AW81" s="18">
        <v>0</v>
      </c>
      <c r="AX81" s="17">
        <v>0</v>
      </c>
      <c r="AY81" s="18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7">
        <f t="shared" si="27"/>
        <v>0</v>
      </c>
      <c r="BF81" s="17">
        <f t="shared" si="28"/>
        <v>0</v>
      </c>
      <c r="BG81" s="18">
        <v>0</v>
      </c>
      <c r="BH81" s="17">
        <v>0</v>
      </c>
      <c r="BI81" s="18">
        <v>0</v>
      </c>
      <c r="BJ81" s="17">
        <v>0</v>
      </c>
      <c r="BK81" s="18">
        <v>0</v>
      </c>
      <c r="BL81" s="17">
        <v>0</v>
      </c>
      <c r="BM81" s="18">
        <v>0</v>
      </c>
      <c r="BN81" s="17">
        <v>0</v>
      </c>
      <c r="BO81" s="18">
        <v>0</v>
      </c>
      <c r="BP81" s="17">
        <v>0</v>
      </c>
      <c r="BQ81" s="18">
        <v>0</v>
      </c>
      <c r="BR81" s="17">
        <v>0</v>
      </c>
      <c r="BS81" s="18">
        <v>0</v>
      </c>
      <c r="BT81" s="17">
        <v>0</v>
      </c>
      <c r="BU81" s="18">
        <v>0</v>
      </c>
      <c r="BV81" s="17">
        <v>0</v>
      </c>
      <c r="BW81" s="17">
        <f t="shared" si="29"/>
        <v>0</v>
      </c>
      <c r="BX81" s="17">
        <f t="shared" si="30"/>
        <v>0</v>
      </c>
      <c r="BY81" s="18">
        <v>0</v>
      </c>
      <c r="BZ81" s="17">
        <v>0</v>
      </c>
      <c r="CA81" s="18">
        <v>0</v>
      </c>
      <c r="CB81" s="17">
        <v>0</v>
      </c>
      <c r="CC81" s="18">
        <v>0</v>
      </c>
      <c r="CD81" s="17">
        <v>0</v>
      </c>
      <c r="CE81" s="18">
        <v>0</v>
      </c>
      <c r="CF81" s="17">
        <v>0</v>
      </c>
      <c r="CG81" s="18">
        <v>0</v>
      </c>
      <c r="CH81" s="17">
        <v>0</v>
      </c>
      <c r="CI81" s="18">
        <v>0</v>
      </c>
      <c r="CJ81" s="17">
        <v>0</v>
      </c>
      <c r="CK81" s="18">
        <v>0</v>
      </c>
      <c r="CL81" s="17">
        <v>0</v>
      </c>
      <c r="CM81" s="18">
        <v>0</v>
      </c>
      <c r="CN81" s="17">
        <v>0</v>
      </c>
      <c r="CO81" s="36"/>
    </row>
    <row r="82" spans="1:93" ht="30" x14ac:dyDescent="0.25">
      <c r="A82" s="26">
        <f>1+A80</f>
        <v>63</v>
      </c>
      <c r="B82" s="28" t="s">
        <v>60</v>
      </c>
      <c r="C82" s="17">
        <f t="shared" si="21"/>
        <v>120030239.56</v>
      </c>
      <c r="D82" s="17">
        <f t="shared" si="22"/>
        <v>23818288.75</v>
      </c>
      <c r="E82" s="18">
        <f t="shared" si="20"/>
        <v>9179</v>
      </c>
      <c r="F82" s="17">
        <f t="shared" si="20"/>
        <v>1964592.31</v>
      </c>
      <c r="G82" s="18">
        <f t="shared" si="20"/>
        <v>2583</v>
      </c>
      <c r="H82" s="17">
        <f t="shared" si="20"/>
        <v>1288030.6599999999</v>
      </c>
      <c r="I82" s="18">
        <f t="shared" si="20"/>
        <v>5156</v>
      </c>
      <c r="J82" s="17">
        <f t="shared" si="20"/>
        <v>20565665.780000001</v>
      </c>
      <c r="K82" s="18">
        <f t="shared" si="20"/>
        <v>312</v>
      </c>
      <c r="L82" s="17">
        <f t="shared" si="20"/>
        <v>5607833.3200000003</v>
      </c>
      <c r="M82" s="18">
        <f t="shared" si="20"/>
        <v>2962</v>
      </c>
      <c r="N82" s="17">
        <f t="shared" si="20"/>
        <v>90604117.489999995</v>
      </c>
      <c r="O82" s="18">
        <f t="shared" si="20"/>
        <v>0</v>
      </c>
      <c r="P82" s="17">
        <f t="shared" si="20"/>
        <v>0</v>
      </c>
      <c r="Q82" s="18">
        <f t="shared" si="20"/>
        <v>62</v>
      </c>
      <c r="R82" s="17">
        <f t="shared" si="20"/>
        <v>12408165.1</v>
      </c>
      <c r="S82" s="18">
        <f t="shared" si="20"/>
        <v>0</v>
      </c>
      <c r="T82" s="17">
        <f t="shared" si="20"/>
        <v>0</v>
      </c>
      <c r="U82" s="17">
        <f t="shared" si="23"/>
        <v>29252006.760000002</v>
      </c>
      <c r="V82" s="17">
        <f t="shared" si="24"/>
        <v>5229115.0599999996</v>
      </c>
      <c r="W82" s="18">
        <v>2447</v>
      </c>
      <c r="X82" s="17">
        <v>401950.41</v>
      </c>
      <c r="Y82" s="18">
        <v>522</v>
      </c>
      <c r="Z82" s="17">
        <v>256291.26</v>
      </c>
      <c r="AA82" s="18">
        <v>1128</v>
      </c>
      <c r="AB82" s="17">
        <v>4570873.3899999997</v>
      </c>
      <c r="AC82" s="18">
        <v>73</v>
      </c>
      <c r="AD82" s="17">
        <v>2007621.69</v>
      </c>
      <c r="AE82" s="18">
        <v>719</v>
      </c>
      <c r="AF82" s="17">
        <v>22015270.010000002</v>
      </c>
      <c r="AG82" s="18">
        <v>0</v>
      </c>
      <c r="AH82" s="17">
        <v>0</v>
      </c>
      <c r="AI82" s="18">
        <v>14</v>
      </c>
      <c r="AJ82" s="17">
        <v>2885724.7</v>
      </c>
      <c r="AK82" s="18">
        <v>0</v>
      </c>
      <c r="AL82" s="17">
        <v>0</v>
      </c>
      <c r="AM82" s="17">
        <f t="shared" si="25"/>
        <v>33651730.049999997</v>
      </c>
      <c r="AN82" s="17">
        <f t="shared" si="26"/>
        <v>8593205.0299999993</v>
      </c>
      <c r="AO82" s="18">
        <v>2289</v>
      </c>
      <c r="AP82" s="17">
        <v>513173.97</v>
      </c>
      <c r="AQ82" s="18">
        <v>803</v>
      </c>
      <c r="AR82" s="17">
        <v>403724.6</v>
      </c>
      <c r="AS82" s="18">
        <v>1449</v>
      </c>
      <c r="AT82" s="17">
        <v>7676306.46</v>
      </c>
      <c r="AU82" s="18">
        <v>30</v>
      </c>
      <c r="AV82" s="17">
        <v>457997.48</v>
      </c>
      <c r="AW82" s="18">
        <v>752</v>
      </c>
      <c r="AX82" s="17">
        <v>24600527.539999999</v>
      </c>
      <c r="AY82" s="18">
        <v>0</v>
      </c>
      <c r="AZ82" s="17">
        <v>0</v>
      </c>
      <c r="BA82" s="18">
        <v>16</v>
      </c>
      <c r="BB82" s="17">
        <v>3170347.4</v>
      </c>
      <c r="BC82" s="18">
        <v>0</v>
      </c>
      <c r="BD82" s="17">
        <v>0</v>
      </c>
      <c r="BE82" s="17">
        <f t="shared" si="27"/>
        <v>28178720.059999999</v>
      </c>
      <c r="BF82" s="17">
        <f t="shared" si="28"/>
        <v>4991788.5</v>
      </c>
      <c r="BG82" s="18">
        <v>1958</v>
      </c>
      <c r="BH82" s="17">
        <v>493618.27</v>
      </c>
      <c r="BI82" s="18">
        <v>584</v>
      </c>
      <c r="BJ82" s="17">
        <v>291453.42</v>
      </c>
      <c r="BK82" s="18">
        <v>1215</v>
      </c>
      <c r="BL82" s="17">
        <v>4206716.8099999996</v>
      </c>
      <c r="BM82" s="18">
        <v>98</v>
      </c>
      <c r="BN82" s="17">
        <v>1473331.89</v>
      </c>
      <c r="BO82" s="18">
        <v>727</v>
      </c>
      <c r="BP82" s="17">
        <v>21713599.670000002</v>
      </c>
      <c r="BQ82" s="18">
        <v>0</v>
      </c>
      <c r="BR82" s="17">
        <v>0</v>
      </c>
      <c r="BS82" s="18">
        <v>16</v>
      </c>
      <c r="BT82" s="17">
        <v>3176046</v>
      </c>
      <c r="BU82" s="18">
        <v>0</v>
      </c>
      <c r="BV82" s="17">
        <v>0</v>
      </c>
      <c r="BW82" s="17">
        <f t="shared" si="29"/>
        <v>28947782.690000001</v>
      </c>
      <c r="BX82" s="17">
        <f t="shared" si="30"/>
        <v>5004180.16</v>
      </c>
      <c r="BY82" s="18">
        <v>2485</v>
      </c>
      <c r="BZ82" s="17">
        <v>555849.66</v>
      </c>
      <c r="CA82" s="18">
        <v>674</v>
      </c>
      <c r="CB82" s="17">
        <v>336561.38</v>
      </c>
      <c r="CC82" s="18">
        <v>1364</v>
      </c>
      <c r="CD82" s="17">
        <v>4111769.12</v>
      </c>
      <c r="CE82" s="18">
        <v>111</v>
      </c>
      <c r="CF82" s="17">
        <v>1668882.26</v>
      </c>
      <c r="CG82" s="18">
        <v>764</v>
      </c>
      <c r="CH82" s="17">
        <v>22274720.27</v>
      </c>
      <c r="CI82" s="18">
        <v>0</v>
      </c>
      <c r="CJ82" s="17">
        <v>0</v>
      </c>
      <c r="CK82" s="18">
        <v>16</v>
      </c>
      <c r="CL82" s="17">
        <v>3176047</v>
      </c>
      <c r="CM82" s="18">
        <v>0</v>
      </c>
      <c r="CN82" s="17">
        <v>0</v>
      </c>
      <c r="CO82" s="36"/>
    </row>
    <row r="83" spans="1:93" ht="30" x14ac:dyDescent="0.25">
      <c r="A83" s="26">
        <f t="shared" ref="A83:A91" si="31">1+A82</f>
        <v>64</v>
      </c>
      <c r="B83" s="28" t="s">
        <v>61</v>
      </c>
      <c r="C83" s="17">
        <f t="shared" si="21"/>
        <v>20052138.43</v>
      </c>
      <c r="D83" s="17">
        <f t="shared" si="22"/>
        <v>9269376.3699999992</v>
      </c>
      <c r="E83" s="18">
        <f t="shared" si="20"/>
        <v>8971</v>
      </c>
      <c r="F83" s="17">
        <f t="shared" si="20"/>
        <v>3857405.82</v>
      </c>
      <c r="G83" s="18">
        <f t="shared" si="20"/>
        <v>1054</v>
      </c>
      <c r="H83" s="17">
        <f t="shared" si="20"/>
        <v>465798.25</v>
      </c>
      <c r="I83" s="18">
        <f t="shared" si="20"/>
        <v>4890</v>
      </c>
      <c r="J83" s="17">
        <f t="shared" si="20"/>
        <v>4946172.3</v>
      </c>
      <c r="K83" s="18">
        <f t="shared" si="20"/>
        <v>234</v>
      </c>
      <c r="L83" s="17">
        <f t="shared" si="20"/>
        <v>2992038.36</v>
      </c>
      <c r="M83" s="18">
        <f t="shared" si="20"/>
        <v>362</v>
      </c>
      <c r="N83" s="17">
        <f t="shared" si="20"/>
        <v>7790723.7000000002</v>
      </c>
      <c r="O83" s="18">
        <f t="shared" si="20"/>
        <v>0</v>
      </c>
      <c r="P83" s="17">
        <f t="shared" si="20"/>
        <v>0</v>
      </c>
      <c r="Q83" s="18">
        <f t="shared" si="20"/>
        <v>0</v>
      </c>
      <c r="R83" s="17">
        <f t="shared" si="20"/>
        <v>0</v>
      </c>
      <c r="S83" s="18">
        <f t="shared" si="20"/>
        <v>0</v>
      </c>
      <c r="T83" s="17">
        <f t="shared" si="20"/>
        <v>0</v>
      </c>
      <c r="U83" s="17">
        <f t="shared" si="23"/>
        <v>5117098</v>
      </c>
      <c r="V83" s="17">
        <f t="shared" si="24"/>
        <v>2278436.19</v>
      </c>
      <c r="W83" s="18">
        <v>2146</v>
      </c>
      <c r="X83" s="17">
        <v>878469.04</v>
      </c>
      <c r="Y83" s="18">
        <v>264</v>
      </c>
      <c r="Z83" s="17">
        <v>116449.56</v>
      </c>
      <c r="AA83" s="18">
        <v>1223</v>
      </c>
      <c r="AB83" s="17">
        <v>1283517.5900000001</v>
      </c>
      <c r="AC83" s="18">
        <v>61</v>
      </c>
      <c r="AD83" s="17">
        <v>790853</v>
      </c>
      <c r="AE83" s="18">
        <v>98</v>
      </c>
      <c r="AF83" s="17">
        <v>2047808.81</v>
      </c>
      <c r="AG83" s="18">
        <v>0</v>
      </c>
      <c r="AH83" s="17">
        <v>0</v>
      </c>
      <c r="AI83" s="18">
        <v>0</v>
      </c>
      <c r="AJ83" s="17">
        <v>0</v>
      </c>
      <c r="AK83" s="18">
        <v>0</v>
      </c>
      <c r="AL83" s="17">
        <v>0</v>
      </c>
      <c r="AM83" s="17">
        <f t="shared" si="25"/>
        <v>4045844.72</v>
      </c>
      <c r="AN83" s="17">
        <f t="shared" si="26"/>
        <v>1870174.71</v>
      </c>
      <c r="AO83" s="18">
        <v>2285</v>
      </c>
      <c r="AP83" s="17">
        <v>821998.71</v>
      </c>
      <c r="AQ83" s="18">
        <v>264</v>
      </c>
      <c r="AR83" s="17">
        <v>64658.41</v>
      </c>
      <c r="AS83" s="18">
        <v>1223</v>
      </c>
      <c r="AT83" s="17">
        <v>983517.59</v>
      </c>
      <c r="AU83" s="18">
        <v>61</v>
      </c>
      <c r="AV83" s="17">
        <v>719479.36</v>
      </c>
      <c r="AW83" s="18">
        <v>61</v>
      </c>
      <c r="AX83" s="17">
        <v>1456190.65</v>
      </c>
      <c r="AY83" s="18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7">
        <f t="shared" si="27"/>
        <v>5337991.88</v>
      </c>
      <c r="BF83" s="17">
        <f t="shared" si="28"/>
        <v>2282329.27</v>
      </c>
      <c r="BG83" s="18">
        <v>1946</v>
      </c>
      <c r="BH83" s="17">
        <v>1278469.04</v>
      </c>
      <c r="BI83" s="18">
        <v>264</v>
      </c>
      <c r="BJ83" s="17">
        <v>108240.71</v>
      </c>
      <c r="BK83" s="18">
        <v>323</v>
      </c>
      <c r="BL83" s="17">
        <v>895619.52</v>
      </c>
      <c r="BM83" s="18">
        <v>43</v>
      </c>
      <c r="BN83" s="17">
        <v>690853</v>
      </c>
      <c r="BO83" s="18">
        <v>89</v>
      </c>
      <c r="BP83" s="17">
        <v>2364809.61</v>
      </c>
      <c r="BQ83" s="18">
        <v>0</v>
      </c>
      <c r="BR83" s="17">
        <v>0</v>
      </c>
      <c r="BS83" s="18">
        <v>0</v>
      </c>
      <c r="BT83" s="17">
        <v>0</v>
      </c>
      <c r="BU83" s="18">
        <v>0</v>
      </c>
      <c r="BV83" s="17">
        <v>0</v>
      </c>
      <c r="BW83" s="17">
        <f t="shared" si="29"/>
        <v>5551203.8300000001</v>
      </c>
      <c r="BX83" s="17">
        <f t="shared" si="30"/>
        <v>2838436.2</v>
      </c>
      <c r="BY83" s="18">
        <v>2594</v>
      </c>
      <c r="BZ83" s="17">
        <v>878469.03</v>
      </c>
      <c r="CA83" s="18">
        <v>262</v>
      </c>
      <c r="CB83" s="17">
        <v>176449.57</v>
      </c>
      <c r="CC83" s="18">
        <v>2121</v>
      </c>
      <c r="CD83" s="17">
        <v>1783517.6</v>
      </c>
      <c r="CE83" s="18">
        <v>69</v>
      </c>
      <c r="CF83" s="17">
        <v>790853</v>
      </c>
      <c r="CG83" s="18">
        <v>114</v>
      </c>
      <c r="CH83" s="17">
        <v>1921914.63</v>
      </c>
      <c r="CI83" s="18">
        <v>0</v>
      </c>
      <c r="CJ83" s="17">
        <v>0</v>
      </c>
      <c r="CK83" s="18">
        <v>0</v>
      </c>
      <c r="CL83" s="17">
        <v>0</v>
      </c>
      <c r="CM83" s="18">
        <v>0</v>
      </c>
      <c r="CN83" s="17">
        <v>0</v>
      </c>
      <c r="CO83" s="36"/>
    </row>
    <row r="84" spans="1:93" x14ac:dyDescent="0.25">
      <c r="A84" s="26">
        <f t="shared" si="31"/>
        <v>65</v>
      </c>
      <c r="B84" s="28" t="s">
        <v>62</v>
      </c>
      <c r="C84" s="17">
        <f t="shared" si="21"/>
        <v>32677248.75</v>
      </c>
      <c r="D84" s="17">
        <f t="shared" si="22"/>
        <v>28023970.98</v>
      </c>
      <c r="E84" s="18">
        <f t="shared" si="20"/>
        <v>27650</v>
      </c>
      <c r="F84" s="17">
        <f t="shared" si="20"/>
        <v>11534638.41</v>
      </c>
      <c r="G84" s="18">
        <f t="shared" si="20"/>
        <v>3797</v>
      </c>
      <c r="H84" s="17">
        <f t="shared" si="20"/>
        <v>2624897.06</v>
      </c>
      <c r="I84" s="18">
        <f t="shared" si="20"/>
        <v>11789</v>
      </c>
      <c r="J84" s="17">
        <f t="shared" si="20"/>
        <v>13864435.51</v>
      </c>
      <c r="K84" s="18">
        <f t="shared" si="20"/>
        <v>294</v>
      </c>
      <c r="L84" s="17">
        <f t="shared" si="20"/>
        <v>2574073.0699999998</v>
      </c>
      <c r="M84" s="18">
        <f t="shared" si="20"/>
        <v>131</v>
      </c>
      <c r="N84" s="17">
        <f t="shared" si="20"/>
        <v>2079204.7</v>
      </c>
      <c r="O84" s="18">
        <f t="shared" si="20"/>
        <v>0</v>
      </c>
      <c r="P84" s="17">
        <f t="shared" si="20"/>
        <v>0</v>
      </c>
      <c r="Q84" s="18">
        <f t="shared" si="20"/>
        <v>0</v>
      </c>
      <c r="R84" s="17">
        <f t="shared" si="20"/>
        <v>0</v>
      </c>
      <c r="S84" s="18">
        <f t="shared" si="20"/>
        <v>0</v>
      </c>
      <c r="T84" s="17">
        <f t="shared" si="20"/>
        <v>0</v>
      </c>
      <c r="U84" s="17">
        <f t="shared" si="23"/>
        <v>7833625.9000000004</v>
      </c>
      <c r="V84" s="17">
        <f t="shared" si="24"/>
        <v>6534865.04</v>
      </c>
      <c r="W84" s="18">
        <v>6619</v>
      </c>
      <c r="X84" s="17">
        <v>3303137.02</v>
      </c>
      <c r="Y84" s="18">
        <v>1490</v>
      </c>
      <c r="Z84" s="17">
        <v>671750.82</v>
      </c>
      <c r="AA84" s="18">
        <v>2948</v>
      </c>
      <c r="AB84" s="17">
        <v>2559977.2000000002</v>
      </c>
      <c r="AC84" s="18">
        <v>73</v>
      </c>
      <c r="AD84" s="17">
        <v>693315.15</v>
      </c>
      <c r="AE84" s="18">
        <v>47</v>
      </c>
      <c r="AF84" s="17">
        <v>605445.71</v>
      </c>
      <c r="AG84" s="18">
        <v>0</v>
      </c>
      <c r="AH84" s="17">
        <v>0</v>
      </c>
      <c r="AI84" s="18">
        <v>0</v>
      </c>
      <c r="AJ84" s="17">
        <v>0</v>
      </c>
      <c r="AK84" s="18">
        <v>0</v>
      </c>
      <c r="AL84" s="17">
        <v>0</v>
      </c>
      <c r="AM84" s="17">
        <f t="shared" si="25"/>
        <v>7177941.3799999999</v>
      </c>
      <c r="AN84" s="17">
        <f t="shared" si="26"/>
        <v>6095764.6399999997</v>
      </c>
      <c r="AO84" s="18">
        <v>7154</v>
      </c>
      <c r="AP84" s="17">
        <v>1573682.68</v>
      </c>
      <c r="AQ84" s="18">
        <v>1417</v>
      </c>
      <c r="AR84" s="17">
        <v>605663.22</v>
      </c>
      <c r="AS84" s="18">
        <v>2861</v>
      </c>
      <c r="AT84" s="17">
        <v>3916418.74</v>
      </c>
      <c r="AU84" s="18">
        <v>72</v>
      </c>
      <c r="AV84" s="17">
        <v>602315.43999999994</v>
      </c>
      <c r="AW84" s="18">
        <v>28</v>
      </c>
      <c r="AX84" s="17">
        <v>479861.3</v>
      </c>
      <c r="AY84" s="18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7">
        <f t="shared" si="27"/>
        <v>8218568.0999999996</v>
      </c>
      <c r="BF84" s="17">
        <f t="shared" si="28"/>
        <v>7168093.5</v>
      </c>
      <c r="BG84" s="18">
        <v>6747</v>
      </c>
      <c r="BH84" s="17">
        <v>3973688.57</v>
      </c>
      <c r="BI84" s="18">
        <v>343</v>
      </c>
      <c r="BJ84" s="17">
        <v>39802.949999999997</v>
      </c>
      <c r="BK84" s="18">
        <v>759</v>
      </c>
      <c r="BL84" s="17">
        <v>3154601.98</v>
      </c>
      <c r="BM84" s="18">
        <v>72</v>
      </c>
      <c r="BN84" s="17">
        <v>616857.31999999995</v>
      </c>
      <c r="BO84" s="18">
        <v>24</v>
      </c>
      <c r="BP84" s="17">
        <v>433617.28</v>
      </c>
      <c r="BQ84" s="18">
        <v>0</v>
      </c>
      <c r="BR84" s="17">
        <v>0</v>
      </c>
      <c r="BS84" s="18">
        <v>0</v>
      </c>
      <c r="BT84" s="17">
        <v>0</v>
      </c>
      <c r="BU84" s="18">
        <v>0</v>
      </c>
      <c r="BV84" s="17">
        <v>0</v>
      </c>
      <c r="BW84" s="17">
        <f t="shared" si="29"/>
        <v>9447113.3699999992</v>
      </c>
      <c r="BX84" s="17">
        <f t="shared" si="30"/>
        <v>8225247.7999999998</v>
      </c>
      <c r="BY84" s="18">
        <v>7130</v>
      </c>
      <c r="BZ84" s="17">
        <v>2684130.14</v>
      </c>
      <c r="CA84" s="18">
        <v>547</v>
      </c>
      <c r="CB84" s="17">
        <v>1307680.07</v>
      </c>
      <c r="CC84" s="18">
        <v>5221</v>
      </c>
      <c r="CD84" s="17">
        <v>4233437.59</v>
      </c>
      <c r="CE84" s="18">
        <v>77</v>
      </c>
      <c r="CF84" s="17">
        <v>661585.16</v>
      </c>
      <c r="CG84" s="18">
        <v>32</v>
      </c>
      <c r="CH84" s="17">
        <v>560280.41</v>
      </c>
      <c r="CI84" s="18">
        <v>0</v>
      </c>
      <c r="CJ84" s="17">
        <v>0</v>
      </c>
      <c r="CK84" s="18">
        <v>0</v>
      </c>
      <c r="CL84" s="17">
        <v>0</v>
      </c>
      <c r="CM84" s="18">
        <v>0</v>
      </c>
      <c r="CN84" s="17">
        <v>0</v>
      </c>
      <c r="CO84" s="36"/>
    </row>
    <row r="85" spans="1:93" ht="30" x14ac:dyDescent="0.25">
      <c r="A85" s="26">
        <f t="shared" si="31"/>
        <v>66</v>
      </c>
      <c r="B85" s="28" t="s">
        <v>63</v>
      </c>
      <c r="C85" s="17">
        <f t="shared" si="21"/>
        <v>2521857.2400000002</v>
      </c>
      <c r="D85" s="17">
        <f t="shared" si="22"/>
        <v>2521857.2400000002</v>
      </c>
      <c r="E85" s="18">
        <f t="shared" si="20"/>
        <v>1885</v>
      </c>
      <c r="F85" s="17">
        <f t="shared" si="20"/>
        <v>574918.98</v>
      </c>
      <c r="G85" s="18">
        <f t="shared" si="20"/>
        <v>377</v>
      </c>
      <c r="H85" s="17">
        <f t="shared" si="20"/>
        <v>183635.43</v>
      </c>
      <c r="I85" s="18">
        <f t="shared" si="20"/>
        <v>1885</v>
      </c>
      <c r="J85" s="17">
        <f t="shared" si="20"/>
        <v>1763302.83</v>
      </c>
      <c r="K85" s="18">
        <f t="shared" si="20"/>
        <v>0</v>
      </c>
      <c r="L85" s="17">
        <f t="shared" si="20"/>
        <v>0</v>
      </c>
      <c r="M85" s="18">
        <f t="shared" si="20"/>
        <v>0</v>
      </c>
      <c r="N85" s="17">
        <f t="shared" si="20"/>
        <v>0</v>
      </c>
      <c r="O85" s="18">
        <f t="shared" si="20"/>
        <v>0</v>
      </c>
      <c r="P85" s="17">
        <f t="shared" si="20"/>
        <v>0</v>
      </c>
      <c r="Q85" s="18">
        <f t="shared" si="20"/>
        <v>0</v>
      </c>
      <c r="R85" s="17">
        <f t="shared" si="20"/>
        <v>0</v>
      </c>
      <c r="S85" s="18">
        <f t="shared" si="20"/>
        <v>0</v>
      </c>
      <c r="T85" s="17">
        <f t="shared" si="20"/>
        <v>0</v>
      </c>
      <c r="U85" s="17">
        <f t="shared" si="23"/>
        <v>683889.73</v>
      </c>
      <c r="V85" s="17">
        <f t="shared" si="24"/>
        <v>683889.73</v>
      </c>
      <c r="W85" s="18">
        <v>471</v>
      </c>
      <c r="X85" s="17">
        <v>143729.75</v>
      </c>
      <c r="Y85" s="18">
        <v>94</v>
      </c>
      <c r="Z85" s="17">
        <v>45908.86</v>
      </c>
      <c r="AA85" s="18">
        <v>515</v>
      </c>
      <c r="AB85" s="17">
        <v>494251.12</v>
      </c>
      <c r="AC85" s="18">
        <v>0</v>
      </c>
      <c r="AD85" s="17">
        <v>0</v>
      </c>
      <c r="AE85" s="18">
        <v>0</v>
      </c>
      <c r="AF85" s="17">
        <v>0</v>
      </c>
      <c r="AG85" s="18">
        <v>0</v>
      </c>
      <c r="AH85" s="17">
        <v>0</v>
      </c>
      <c r="AI85" s="18">
        <v>0</v>
      </c>
      <c r="AJ85" s="17">
        <v>0</v>
      </c>
      <c r="AK85" s="18">
        <v>0</v>
      </c>
      <c r="AL85" s="17">
        <v>0</v>
      </c>
      <c r="AM85" s="17">
        <f t="shared" si="25"/>
        <v>683889.73</v>
      </c>
      <c r="AN85" s="17">
        <f t="shared" si="26"/>
        <v>683889.73</v>
      </c>
      <c r="AO85" s="18">
        <v>471</v>
      </c>
      <c r="AP85" s="17">
        <v>143729.75</v>
      </c>
      <c r="AQ85" s="18">
        <v>94</v>
      </c>
      <c r="AR85" s="17">
        <v>45908.86</v>
      </c>
      <c r="AS85" s="18">
        <v>515</v>
      </c>
      <c r="AT85" s="17">
        <v>494251.12</v>
      </c>
      <c r="AU85" s="18">
        <v>0</v>
      </c>
      <c r="AV85" s="17">
        <v>0</v>
      </c>
      <c r="AW85" s="18">
        <v>0</v>
      </c>
      <c r="AX85" s="17">
        <v>0</v>
      </c>
      <c r="AY85" s="18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7">
        <f t="shared" si="27"/>
        <v>683889.73</v>
      </c>
      <c r="BF85" s="17">
        <f t="shared" si="28"/>
        <v>683889.73</v>
      </c>
      <c r="BG85" s="18">
        <v>471</v>
      </c>
      <c r="BH85" s="17">
        <v>143729.75</v>
      </c>
      <c r="BI85" s="18">
        <v>94</v>
      </c>
      <c r="BJ85" s="17">
        <v>45908.86</v>
      </c>
      <c r="BK85" s="18">
        <v>515</v>
      </c>
      <c r="BL85" s="17">
        <v>494251.12</v>
      </c>
      <c r="BM85" s="18">
        <v>0</v>
      </c>
      <c r="BN85" s="17">
        <v>0</v>
      </c>
      <c r="BO85" s="18">
        <v>0</v>
      </c>
      <c r="BP85" s="17">
        <v>0</v>
      </c>
      <c r="BQ85" s="18">
        <v>0</v>
      </c>
      <c r="BR85" s="17">
        <v>0</v>
      </c>
      <c r="BS85" s="18">
        <v>0</v>
      </c>
      <c r="BT85" s="17">
        <v>0</v>
      </c>
      <c r="BU85" s="18">
        <v>0</v>
      </c>
      <c r="BV85" s="17">
        <v>0</v>
      </c>
      <c r="BW85" s="17">
        <f t="shared" si="29"/>
        <v>470188.05</v>
      </c>
      <c r="BX85" s="17">
        <f t="shared" si="30"/>
        <v>470188.05</v>
      </c>
      <c r="BY85" s="18">
        <v>472</v>
      </c>
      <c r="BZ85" s="17">
        <v>143729.73000000001</v>
      </c>
      <c r="CA85" s="18">
        <v>95</v>
      </c>
      <c r="CB85" s="17">
        <v>45908.85</v>
      </c>
      <c r="CC85" s="18">
        <v>340</v>
      </c>
      <c r="CD85" s="17">
        <v>280549.46999999997</v>
      </c>
      <c r="CE85" s="18">
        <v>0</v>
      </c>
      <c r="CF85" s="17">
        <v>0</v>
      </c>
      <c r="CG85" s="18">
        <v>0</v>
      </c>
      <c r="CH85" s="17">
        <v>0</v>
      </c>
      <c r="CI85" s="18">
        <v>0</v>
      </c>
      <c r="CJ85" s="17">
        <v>0</v>
      </c>
      <c r="CK85" s="18">
        <v>0</v>
      </c>
      <c r="CL85" s="17">
        <v>0</v>
      </c>
      <c r="CM85" s="18">
        <v>0</v>
      </c>
      <c r="CN85" s="17">
        <v>0</v>
      </c>
      <c r="CO85" s="36"/>
    </row>
    <row r="86" spans="1:93" ht="30" x14ac:dyDescent="0.25">
      <c r="A86" s="26">
        <f t="shared" si="31"/>
        <v>67</v>
      </c>
      <c r="B86" s="28" t="s">
        <v>64</v>
      </c>
      <c r="C86" s="17">
        <f t="shared" si="21"/>
        <v>15623215.5</v>
      </c>
      <c r="D86" s="17">
        <f t="shared" si="22"/>
        <v>0</v>
      </c>
      <c r="E86" s="18">
        <f t="shared" si="20"/>
        <v>0</v>
      </c>
      <c r="F86" s="17">
        <f t="shared" si="20"/>
        <v>0</v>
      </c>
      <c r="G86" s="18">
        <f t="shared" si="20"/>
        <v>0</v>
      </c>
      <c r="H86" s="17">
        <f t="shared" si="20"/>
        <v>0</v>
      </c>
      <c r="I86" s="18">
        <f t="shared" si="20"/>
        <v>0</v>
      </c>
      <c r="J86" s="17">
        <f t="shared" si="20"/>
        <v>0</v>
      </c>
      <c r="K86" s="18">
        <f t="shared" si="20"/>
        <v>0</v>
      </c>
      <c r="L86" s="17">
        <f t="shared" si="20"/>
        <v>0</v>
      </c>
      <c r="M86" s="18">
        <f t="shared" si="20"/>
        <v>0</v>
      </c>
      <c r="N86" s="17">
        <f t="shared" si="20"/>
        <v>0</v>
      </c>
      <c r="O86" s="18">
        <f t="shared" si="20"/>
        <v>0</v>
      </c>
      <c r="P86" s="17">
        <f t="shared" si="20"/>
        <v>0</v>
      </c>
      <c r="Q86" s="18">
        <f t="shared" si="20"/>
        <v>0</v>
      </c>
      <c r="R86" s="17">
        <f t="shared" si="20"/>
        <v>0</v>
      </c>
      <c r="S86" s="18">
        <f t="shared" si="20"/>
        <v>6145</v>
      </c>
      <c r="T86" s="17">
        <f t="shared" si="20"/>
        <v>15623215.5</v>
      </c>
      <c r="U86" s="17">
        <f t="shared" si="23"/>
        <v>3867356.75</v>
      </c>
      <c r="V86" s="17">
        <f t="shared" si="24"/>
        <v>0</v>
      </c>
      <c r="W86" s="18">
        <v>0</v>
      </c>
      <c r="X86" s="17">
        <v>0</v>
      </c>
      <c r="Y86" s="18">
        <v>0</v>
      </c>
      <c r="Z86" s="17">
        <v>0</v>
      </c>
      <c r="AA86" s="18">
        <v>0</v>
      </c>
      <c r="AB86" s="17">
        <v>0</v>
      </c>
      <c r="AC86" s="18">
        <v>0</v>
      </c>
      <c r="AD86" s="17">
        <v>0</v>
      </c>
      <c r="AE86" s="18">
        <v>0</v>
      </c>
      <c r="AF86" s="17">
        <v>0</v>
      </c>
      <c r="AG86" s="18">
        <v>0</v>
      </c>
      <c r="AH86" s="17">
        <v>0</v>
      </c>
      <c r="AI86" s="18">
        <v>0</v>
      </c>
      <c r="AJ86" s="17">
        <v>0</v>
      </c>
      <c r="AK86" s="18">
        <v>1545</v>
      </c>
      <c r="AL86" s="17">
        <v>3867356.75</v>
      </c>
      <c r="AM86" s="17">
        <f t="shared" si="25"/>
        <v>3977463.27</v>
      </c>
      <c r="AN86" s="17">
        <f t="shared" si="26"/>
        <v>0</v>
      </c>
      <c r="AO86" s="18">
        <v>0</v>
      </c>
      <c r="AP86" s="17">
        <v>0</v>
      </c>
      <c r="AQ86" s="18">
        <v>0</v>
      </c>
      <c r="AR86" s="17">
        <v>0</v>
      </c>
      <c r="AS86" s="18">
        <v>0</v>
      </c>
      <c r="AT86" s="17">
        <v>0</v>
      </c>
      <c r="AU86" s="18">
        <v>0</v>
      </c>
      <c r="AV86" s="17">
        <v>0</v>
      </c>
      <c r="AW86" s="18">
        <v>0</v>
      </c>
      <c r="AX86" s="17">
        <v>0</v>
      </c>
      <c r="AY86" s="18">
        <v>0</v>
      </c>
      <c r="AZ86" s="17">
        <v>0</v>
      </c>
      <c r="BA86" s="18">
        <v>0</v>
      </c>
      <c r="BB86" s="17">
        <v>0</v>
      </c>
      <c r="BC86" s="18">
        <v>1600</v>
      </c>
      <c r="BD86" s="17">
        <v>3977463.27</v>
      </c>
      <c r="BE86" s="17">
        <f t="shared" si="27"/>
        <v>3889197.74</v>
      </c>
      <c r="BF86" s="17">
        <f t="shared" si="28"/>
        <v>0</v>
      </c>
      <c r="BG86" s="18">
        <v>0</v>
      </c>
      <c r="BH86" s="17">
        <v>0</v>
      </c>
      <c r="BI86" s="18">
        <v>0</v>
      </c>
      <c r="BJ86" s="17">
        <v>0</v>
      </c>
      <c r="BK86" s="18">
        <v>0</v>
      </c>
      <c r="BL86" s="17">
        <v>0</v>
      </c>
      <c r="BM86" s="18">
        <v>0</v>
      </c>
      <c r="BN86" s="17">
        <v>0</v>
      </c>
      <c r="BO86" s="18">
        <v>0</v>
      </c>
      <c r="BP86" s="17">
        <v>0</v>
      </c>
      <c r="BQ86" s="18">
        <v>0</v>
      </c>
      <c r="BR86" s="17">
        <v>0</v>
      </c>
      <c r="BS86" s="18">
        <v>0</v>
      </c>
      <c r="BT86" s="17">
        <v>0</v>
      </c>
      <c r="BU86" s="18">
        <v>1500</v>
      </c>
      <c r="BV86" s="17">
        <v>3889197.74</v>
      </c>
      <c r="BW86" s="17">
        <f t="shared" si="29"/>
        <v>3889197.74</v>
      </c>
      <c r="BX86" s="17">
        <f t="shared" si="30"/>
        <v>0</v>
      </c>
      <c r="BY86" s="18">
        <v>0</v>
      </c>
      <c r="BZ86" s="17">
        <v>0</v>
      </c>
      <c r="CA86" s="18">
        <v>0</v>
      </c>
      <c r="CB86" s="17">
        <v>0</v>
      </c>
      <c r="CC86" s="18">
        <v>0</v>
      </c>
      <c r="CD86" s="17">
        <v>0</v>
      </c>
      <c r="CE86" s="18">
        <v>0</v>
      </c>
      <c r="CF86" s="17">
        <v>0</v>
      </c>
      <c r="CG86" s="18">
        <v>0</v>
      </c>
      <c r="CH86" s="17">
        <v>0</v>
      </c>
      <c r="CI86" s="18">
        <v>0</v>
      </c>
      <c r="CJ86" s="17">
        <v>0</v>
      </c>
      <c r="CK86" s="18">
        <v>0</v>
      </c>
      <c r="CL86" s="17">
        <v>0</v>
      </c>
      <c r="CM86" s="18">
        <v>1500</v>
      </c>
      <c r="CN86" s="17">
        <v>3889197.74</v>
      </c>
      <c r="CO86" s="36"/>
    </row>
    <row r="87" spans="1:93" ht="30" x14ac:dyDescent="0.25">
      <c r="A87" s="26">
        <f t="shared" si="31"/>
        <v>68</v>
      </c>
      <c r="B87" s="28" t="s">
        <v>65</v>
      </c>
      <c r="C87" s="17">
        <f t="shared" si="21"/>
        <v>1597916.58</v>
      </c>
      <c r="D87" s="17">
        <f t="shared" si="22"/>
        <v>362430.02</v>
      </c>
      <c r="E87" s="18">
        <f t="shared" si="20"/>
        <v>1005</v>
      </c>
      <c r="F87" s="17">
        <f t="shared" si="20"/>
        <v>175289.64</v>
      </c>
      <c r="G87" s="18">
        <f t="shared" si="20"/>
        <v>0</v>
      </c>
      <c r="H87" s="17">
        <f t="shared" si="20"/>
        <v>0</v>
      </c>
      <c r="I87" s="18">
        <f t="shared" si="20"/>
        <v>497</v>
      </c>
      <c r="J87" s="17">
        <f t="shared" si="20"/>
        <v>187140.38</v>
      </c>
      <c r="K87" s="18">
        <f t="shared" si="20"/>
        <v>61</v>
      </c>
      <c r="L87" s="17">
        <f t="shared" si="20"/>
        <v>1235486.56</v>
      </c>
      <c r="M87" s="18">
        <f t="shared" si="20"/>
        <v>0</v>
      </c>
      <c r="N87" s="17">
        <f t="shared" si="20"/>
        <v>0</v>
      </c>
      <c r="O87" s="18">
        <f t="shared" si="20"/>
        <v>0</v>
      </c>
      <c r="P87" s="17">
        <f t="shared" si="20"/>
        <v>0</v>
      </c>
      <c r="Q87" s="18">
        <f t="shared" si="20"/>
        <v>0</v>
      </c>
      <c r="R87" s="17">
        <f t="shared" si="20"/>
        <v>0</v>
      </c>
      <c r="S87" s="18">
        <f t="shared" si="20"/>
        <v>0</v>
      </c>
      <c r="T87" s="17">
        <f t="shared" si="20"/>
        <v>0</v>
      </c>
      <c r="U87" s="17">
        <f t="shared" si="23"/>
        <v>344666.47</v>
      </c>
      <c r="V87" s="17">
        <f t="shared" si="24"/>
        <v>95432.87</v>
      </c>
      <c r="W87" s="18">
        <v>110</v>
      </c>
      <c r="X87" s="17">
        <v>17509.04</v>
      </c>
      <c r="Y87" s="18">
        <v>0</v>
      </c>
      <c r="Z87" s="17">
        <v>0</v>
      </c>
      <c r="AA87" s="18">
        <v>207</v>
      </c>
      <c r="AB87" s="17">
        <v>77923.83</v>
      </c>
      <c r="AC87" s="18">
        <v>14</v>
      </c>
      <c r="AD87" s="17">
        <v>249233.6</v>
      </c>
      <c r="AE87" s="18">
        <v>0</v>
      </c>
      <c r="AF87" s="17">
        <v>0</v>
      </c>
      <c r="AG87" s="18">
        <v>0</v>
      </c>
      <c r="AH87" s="17">
        <v>0</v>
      </c>
      <c r="AI87" s="18">
        <v>0</v>
      </c>
      <c r="AJ87" s="17">
        <v>0</v>
      </c>
      <c r="AK87" s="18">
        <v>0</v>
      </c>
      <c r="AL87" s="17">
        <v>0</v>
      </c>
      <c r="AM87" s="17">
        <f t="shared" si="25"/>
        <v>444553.31</v>
      </c>
      <c r="AN87" s="17">
        <f t="shared" si="26"/>
        <v>120549.63</v>
      </c>
      <c r="AO87" s="18">
        <v>335</v>
      </c>
      <c r="AP87" s="17">
        <v>58024.04</v>
      </c>
      <c r="AQ87" s="18">
        <v>0</v>
      </c>
      <c r="AR87" s="17">
        <v>0</v>
      </c>
      <c r="AS87" s="18">
        <v>166</v>
      </c>
      <c r="AT87" s="17">
        <v>62525.59</v>
      </c>
      <c r="AU87" s="18">
        <v>16</v>
      </c>
      <c r="AV87" s="17">
        <v>324003.68</v>
      </c>
      <c r="AW87" s="18">
        <v>0</v>
      </c>
      <c r="AX87" s="17">
        <v>0</v>
      </c>
      <c r="AY87" s="18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7">
        <f t="shared" si="27"/>
        <v>522046.87</v>
      </c>
      <c r="BF87" s="17">
        <f t="shared" si="28"/>
        <v>94789.27</v>
      </c>
      <c r="BG87" s="18">
        <v>352</v>
      </c>
      <c r="BH87" s="17">
        <v>62030.29</v>
      </c>
      <c r="BI87" s="18">
        <v>0</v>
      </c>
      <c r="BJ87" s="17">
        <v>0</v>
      </c>
      <c r="BK87" s="18">
        <v>87</v>
      </c>
      <c r="BL87" s="17">
        <v>32758.98</v>
      </c>
      <c r="BM87" s="18">
        <v>20</v>
      </c>
      <c r="BN87" s="17">
        <v>427257.59999999998</v>
      </c>
      <c r="BO87" s="18">
        <v>0</v>
      </c>
      <c r="BP87" s="17">
        <v>0</v>
      </c>
      <c r="BQ87" s="18">
        <v>0</v>
      </c>
      <c r="BR87" s="17">
        <v>0</v>
      </c>
      <c r="BS87" s="18">
        <v>0</v>
      </c>
      <c r="BT87" s="17">
        <v>0</v>
      </c>
      <c r="BU87" s="18">
        <v>0</v>
      </c>
      <c r="BV87" s="17">
        <v>0</v>
      </c>
      <c r="BW87" s="17">
        <f t="shared" si="29"/>
        <v>286649.93</v>
      </c>
      <c r="BX87" s="17">
        <f t="shared" si="30"/>
        <v>51658.25</v>
      </c>
      <c r="BY87" s="18">
        <v>208</v>
      </c>
      <c r="BZ87" s="17">
        <v>37726.269999999997</v>
      </c>
      <c r="CA87" s="18">
        <v>0</v>
      </c>
      <c r="CB87" s="17">
        <v>0</v>
      </c>
      <c r="CC87" s="18">
        <v>37</v>
      </c>
      <c r="CD87" s="17">
        <v>13931.98</v>
      </c>
      <c r="CE87" s="18">
        <v>11</v>
      </c>
      <c r="CF87" s="17">
        <v>234991.68</v>
      </c>
      <c r="CG87" s="18">
        <v>0</v>
      </c>
      <c r="CH87" s="17">
        <v>0</v>
      </c>
      <c r="CI87" s="18">
        <v>0</v>
      </c>
      <c r="CJ87" s="17">
        <v>0</v>
      </c>
      <c r="CK87" s="18">
        <v>0</v>
      </c>
      <c r="CL87" s="17">
        <v>0</v>
      </c>
      <c r="CM87" s="18">
        <v>0</v>
      </c>
      <c r="CN87" s="17">
        <v>0</v>
      </c>
      <c r="CO87" s="36"/>
    </row>
    <row r="88" spans="1:93" x14ac:dyDescent="0.25">
      <c r="A88" s="26">
        <f t="shared" si="31"/>
        <v>69</v>
      </c>
      <c r="B88" s="28" t="s">
        <v>66</v>
      </c>
      <c r="C88" s="17">
        <f t="shared" si="21"/>
        <v>11076074.41</v>
      </c>
      <c r="D88" s="17">
        <f t="shared" si="22"/>
        <v>7719029.9199999999</v>
      </c>
      <c r="E88" s="18">
        <f t="shared" si="20"/>
        <v>5604</v>
      </c>
      <c r="F88" s="17">
        <f t="shared" si="20"/>
        <v>3021004.32</v>
      </c>
      <c r="G88" s="18">
        <f t="shared" si="20"/>
        <v>1850</v>
      </c>
      <c r="H88" s="17">
        <f t="shared" si="20"/>
        <v>746046.78</v>
      </c>
      <c r="I88" s="18">
        <f t="shared" si="20"/>
        <v>2915</v>
      </c>
      <c r="J88" s="17">
        <f t="shared" si="20"/>
        <v>3951978.82</v>
      </c>
      <c r="K88" s="18">
        <f t="shared" si="20"/>
        <v>221</v>
      </c>
      <c r="L88" s="17">
        <f t="shared" si="20"/>
        <v>2299444.4900000002</v>
      </c>
      <c r="M88" s="18">
        <f t="shared" si="20"/>
        <v>55</v>
      </c>
      <c r="N88" s="17">
        <f t="shared" si="20"/>
        <v>1057600</v>
      </c>
      <c r="O88" s="18">
        <f t="shared" si="20"/>
        <v>0</v>
      </c>
      <c r="P88" s="17">
        <f t="shared" si="20"/>
        <v>0</v>
      </c>
      <c r="Q88" s="18">
        <f t="shared" si="20"/>
        <v>0</v>
      </c>
      <c r="R88" s="17">
        <f t="shared" si="20"/>
        <v>0</v>
      </c>
      <c r="S88" s="18">
        <f t="shared" si="20"/>
        <v>0</v>
      </c>
      <c r="T88" s="17">
        <f t="shared" si="20"/>
        <v>0</v>
      </c>
      <c r="U88" s="17">
        <f t="shared" si="23"/>
        <v>2393989.41</v>
      </c>
      <c r="V88" s="17">
        <f t="shared" si="24"/>
        <v>1656989.41</v>
      </c>
      <c r="W88" s="18">
        <v>1126</v>
      </c>
      <c r="X88" s="17">
        <v>666000</v>
      </c>
      <c r="Y88" s="18">
        <v>280</v>
      </c>
      <c r="Z88" s="17">
        <v>120000</v>
      </c>
      <c r="AA88" s="18">
        <v>462</v>
      </c>
      <c r="AB88" s="17">
        <v>870989.41</v>
      </c>
      <c r="AC88" s="18">
        <v>52</v>
      </c>
      <c r="AD88" s="17">
        <v>526000</v>
      </c>
      <c r="AE88" s="18">
        <v>12</v>
      </c>
      <c r="AF88" s="17">
        <v>211000</v>
      </c>
      <c r="AG88" s="18">
        <v>0</v>
      </c>
      <c r="AH88" s="17">
        <v>0</v>
      </c>
      <c r="AI88" s="18">
        <v>0</v>
      </c>
      <c r="AJ88" s="17">
        <v>0</v>
      </c>
      <c r="AK88" s="18">
        <v>0</v>
      </c>
      <c r="AL88" s="17">
        <v>0</v>
      </c>
      <c r="AM88" s="17">
        <f t="shared" si="25"/>
        <v>3247148.79</v>
      </c>
      <c r="AN88" s="17">
        <f t="shared" si="26"/>
        <v>2118704.2999999998</v>
      </c>
      <c r="AO88" s="18">
        <v>1493</v>
      </c>
      <c r="AP88" s="17">
        <v>791668.11</v>
      </c>
      <c r="AQ88" s="18">
        <v>523</v>
      </c>
      <c r="AR88" s="17">
        <v>256046.78</v>
      </c>
      <c r="AS88" s="18">
        <v>818</v>
      </c>
      <c r="AT88" s="17">
        <v>1070989.4099999999</v>
      </c>
      <c r="AU88" s="18">
        <v>69</v>
      </c>
      <c r="AV88" s="17">
        <v>737444.49</v>
      </c>
      <c r="AW88" s="18">
        <v>22</v>
      </c>
      <c r="AX88" s="17">
        <v>391000</v>
      </c>
      <c r="AY88" s="18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7">
        <f t="shared" si="27"/>
        <v>2538268.11</v>
      </c>
      <c r="BF88" s="17">
        <f t="shared" si="28"/>
        <v>1751668.11</v>
      </c>
      <c r="BG88" s="18">
        <v>1493</v>
      </c>
      <c r="BH88" s="17">
        <v>721668.11</v>
      </c>
      <c r="BI88" s="18">
        <v>523</v>
      </c>
      <c r="BJ88" s="17">
        <v>120000</v>
      </c>
      <c r="BK88" s="18">
        <v>818</v>
      </c>
      <c r="BL88" s="17">
        <v>910000</v>
      </c>
      <c r="BM88" s="18">
        <v>50</v>
      </c>
      <c r="BN88" s="17">
        <v>558000</v>
      </c>
      <c r="BO88" s="18">
        <v>10</v>
      </c>
      <c r="BP88" s="17">
        <v>228600</v>
      </c>
      <c r="BQ88" s="18">
        <v>0</v>
      </c>
      <c r="BR88" s="17">
        <v>0</v>
      </c>
      <c r="BS88" s="18">
        <v>0</v>
      </c>
      <c r="BT88" s="17">
        <v>0</v>
      </c>
      <c r="BU88" s="18">
        <v>0</v>
      </c>
      <c r="BV88" s="17">
        <v>0</v>
      </c>
      <c r="BW88" s="17">
        <f t="shared" si="29"/>
        <v>2896668.1</v>
      </c>
      <c r="BX88" s="17">
        <f t="shared" si="30"/>
        <v>2191668.1</v>
      </c>
      <c r="BY88" s="18">
        <v>1492</v>
      </c>
      <c r="BZ88" s="17">
        <v>841668.1</v>
      </c>
      <c r="CA88" s="18">
        <v>524</v>
      </c>
      <c r="CB88" s="17">
        <v>250000</v>
      </c>
      <c r="CC88" s="18">
        <v>817</v>
      </c>
      <c r="CD88" s="17">
        <v>1100000</v>
      </c>
      <c r="CE88" s="18">
        <v>50</v>
      </c>
      <c r="CF88" s="17">
        <v>478000</v>
      </c>
      <c r="CG88" s="18">
        <v>11</v>
      </c>
      <c r="CH88" s="17">
        <v>227000</v>
      </c>
      <c r="CI88" s="18">
        <v>0</v>
      </c>
      <c r="CJ88" s="17">
        <v>0</v>
      </c>
      <c r="CK88" s="18">
        <v>0</v>
      </c>
      <c r="CL88" s="17">
        <v>0</v>
      </c>
      <c r="CM88" s="18">
        <v>0</v>
      </c>
      <c r="CN88" s="17">
        <v>0</v>
      </c>
      <c r="CO88" s="36"/>
    </row>
    <row r="89" spans="1:93" x14ac:dyDescent="0.25">
      <c r="A89" s="26">
        <f t="shared" si="31"/>
        <v>70</v>
      </c>
      <c r="B89" s="28" t="s">
        <v>67</v>
      </c>
      <c r="C89" s="17">
        <f t="shared" si="21"/>
        <v>43117944.109999999</v>
      </c>
      <c r="D89" s="17">
        <f t="shared" si="22"/>
        <v>1697516.54</v>
      </c>
      <c r="E89" s="18">
        <f t="shared" si="20"/>
        <v>134</v>
      </c>
      <c r="F89" s="17">
        <f t="shared" si="20"/>
        <v>47455.08</v>
      </c>
      <c r="G89" s="18">
        <f t="shared" si="20"/>
        <v>250</v>
      </c>
      <c r="H89" s="17">
        <f t="shared" si="20"/>
        <v>109612.62</v>
      </c>
      <c r="I89" s="18">
        <f t="shared" si="20"/>
        <v>75</v>
      </c>
      <c r="J89" s="17">
        <f t="shared" si="20"/>
        <v>1540448.84</v>
      </c>
      <c r="K89" s="18">
        <f t="shared" si="20"/>
        <v>68</v>
      </c>
      <c r="L89" s="17">
        <f t="shared" si="20"/>
        <v>4856008.6399999997</v>
      </c>
      <c r="M89" s="18">
        <f t="shared" si="20"/>
        <v>413</v>
      </c>
      <c r="N89" s="17">
        <f t="shared" si="20"/>
        <v>36564418.93</v>
      </c>
      <c r="O89" s="18">
        <f t="shared" si="20"/>
        <v>0</v>
      </c>
      <c r="P89" s="17">
        <f t="shared" si="20"/>
        <v>0</v>
      </c>
      <c r="Q89" s="18">
        <f t="shared" si="20"/>
        <v>107</v>
      </c>
      <c r="R89" s="17">
        <f t="shared" ref="E89:T105" si="32">AJ89+BB89+BT89+CL89</f>
        <v>20798221</v>
      </c>
      <c r="S89" s="18">
        <f t="shared" si="32"/>
        <v>0</v>
      </c>
      <c r="T89" s="17">
        <f t="shared" si="32"/>
        <v>0</v>
      </c>
      <c r="U89" s="17">
        <f t="shared" si="23"/>
        <v>12440514.42</v>
      </c>
      <c r="V89" s="17">
        <f t="shared" si="24"/>
        <v>377962.15</v>
      </c>
      <c r="W89" s="18">
        <v>38</v>
      </c>
      <c r="X89" s="17">
        <v>18818.36</v>
      </c>
      <c r="Y89" s="18">
        <v>22</v>
      </c>
      <c r="Z89" s="17">
        <v>10469.31</v>
      </c>
      <c r="AA89" s="18">
        <v>16</v>
      </c>
      <c r="AB89" s="17">
        <v>348674.48</v>
      </c>
      <c r="AC89" s="18">
        <v>14</v>
      </c>
      <c r="AD89" s="17">
        <v>360394.56</v>
      </c>
      <c r="AE89" s="18">
        <v>144</v>
      </c>
      <c r="AF89" s="17">
        <v>11702157.710000001</v>
      </c>
      <c r="AG89" s="18">
        <v>0</v>
      </c>
      <c r="AH89" s="17">
        <v>0</v>
      </c>
      <c r="AI89" s="18">
        <v>30</v>
      </c>
      <c r="AJ89" s="17">
        <v>6119420</v>
      </c>
      <c r="AK89" s="18">
        <v>0</v>
      </c>
      <c r="AL89" s="17">
        <v>0</v>
      </c>
      <c r="AM89" s="17">
        <f t="shared" si="25"/>
        <v>13802514.42</v>
      </c>
      <c r="AN89" s="17">
        <f t="shared" si="26"/>
        <v>439962.15</v>
      </c>
      <c r="AO89" s="18">
        <v>38</v>
      </c>
      <c r="AP89" s="17">
        <v>18818.36</v>
      </c>
      <c r="AQ89" s="18">
        <v>79</v>
      </c>
      <c r="AR89" s="17">
        <v>30469.31</v>
      </c>
      <c r="AS89" s="18">
        <v>52</v>
      </c>
      <c r="AT89" s="17">
        <v>390674.48</v>
      </c>
      <c r="AU89" s="18">
        <v>24</v>
      </c>
      <c r="AV89" s="17">
        <v>1360394.56</v>
      </c>
      <c r="AW89" s="18">
        <v>127</v>
      </c>
      <c r="AX89" s="17">
        <v>12002157.710000001</v>
      </c>
      <c r="AY89" s="18">
        <v>0</v>
      </c>
      <c r="AZ89" s="17">
        <v>0</v>
      </c>
      <c r="BA89" s="18">
        <v>37</v>
      </c>
      <c r="BB89" s="17">
        <v>6119420</v>
      </c>
      <c r="BC89" s="18">
        <v>0</v>
      </c>
      <c r="BD89" s="17">
        <v>0</v>
      </c>
      <c r="BE89" s="17">
        <f t="shared" si="27"/>
        <v>13996306.470000001</v>
      </c>
      <c r="BF89" s="17">
        <f t="shared" si="28"/>
        <v>443942.24</v>
      </c>
      <c r="BG89" s="18">
        <v>58</v>
      </c>
      <c r="BH89" s="17">
        <v>9818.36</v>
      </c>
      <c r="BI89" s="18">
        <v>38</v>
      </c>
      <c r="BJ89" s="17">
        <v>18724</v>
      </c>
      <c r="BK89" s="18">
        <v>7</v>
      </c>
      <c r="BL89" s="17">
        <v>415399.88</v>
      </c>
      <c r="BM89" s="18">
        <v>14</v>
      </c>
      <c r="BN89" s="17">
        <v>1347305.72</v>
      </c>
      <c r="BO89" s="18">
        <v>139</v>
      </c>
      <c r="BP89" s="17">
        <v>12205058.51</v>
      </c>
      <c r="BQ89" s="18">
        <v>0</v>
      </c>
      <c r="BR89" s="17">
        <v>0</v>
      </c>
      <c r="BS89" s="18">
        <v>37</v>
      </c>
      <c r="BT89" s="17">
        <v>7904336</v>
      </c>
      <c r="BU89" s="18">
        <v>0</v>
      </c>
      <c r="BV89" s="17">
        <v>0</v>
      </c>
      <c r="BW89" s="17">
        <f t="shared" si="29"/>
        <v>2878608.8</v>
      </c>
      <c r="BX89" s="17">
        <f t="shared" si="30"/>
        <v>435650</v>
      </c>
      <c r="BY89" s="18">
        <v>0</v>
      </c>
      <c r="BZ89" s="17">
        <v>0</v>
      </c>
      <c r="CA89" s="18">
        <v>111</v>
      </c>
      <c r="CB89" s="17">
        <v>49950</v>
      </c>
      <c r="CC89" s="18">
        <v>0</v>
      </c>
      <c r="CD89" s="17">
        <v>385700</v>
      </c>
      <c r="CE89" s="18">
        <v>16</v>
      </c>
      <c r="CF89" s="17">
        <v>1787913.8</v>
      </c>
      <c r="CG89" s="18">
        <v>3</v>
      </c>
      <c r="CH89" s="17">
        <v>655045</v>
      </c>
      <c r="CI89" s="18">
        <v>0</v>
      </c>
      <c r="CJ89" s="17">
        <v>0</v>
      </c>
      <c r="CK89" s="18">
        <v>3</v>
      </c>
      <c r="CL89" s="17">
        <v>655045</v>
      </c>
      <c r="CM89" s="18">
        <v>0</v>
      </c>
      <c r="CN89" s="17">
        <v>0</v>
      </c>
      <c r="CO89" s="36"/>
    </row>
    <row r="90" spans="1:93" x14ac:dyDescent="0.25">
      <c r="A90" s="26">
        <f t="shared" si="31"/>
        <v>71</v>
      </c>
      <c r="B90" s="28" t="s">
        <v>68</v>
      </c>
      <c r="C90" s="17">
        <f t="shared" si="21"/>
        <v>4583679.55</v>
      </c>
      <c r="D90" s="17">
        <f t="shared" si="22"/>
        <v>0</v>
      </c>
      <c r="E90" s="18">
        <f t="shared" si="32"/>
        <v>0</v>
      </c>
      <c r="F90" s="17">
        <f t="shared" si="32"/>
        <v>0</v>
      </c>
      <c r="G90" s="18">
        <f t="shared" si="32"/>
        <v>0</v>
      </c>
      <c r="H90" s="17">
        <f t="shared" si="32"/>
        <v>0</v>
      </c>
      <c r="I90" s="18">
        <f t="shared" si="32"/>
        <v>0</v>
      </c>
      <c r="J90" s="17">
        <f t="shared" si="32"/>
        <v>0</v>
      </c>
      <c r="K90" s="18">
        <f t="shared" si="32"/>
        <v>71</v>
      </c>
      <c r="L90" s="17">
        <f t="shared" si="32"/>
        <v>2836546.56</v>
      </c>
      <c r="M90" s="18">
        <f t="shared" si="32"/>
        <v>29</v>
      </c>
      <c r="N90" s="17">
        <f t="shared" si="32"/>
        <v>1747132.99</v>
      </c>
      <c r="O90" s="18">
        <f t="shared" si="32"/>
        <v>0</v>
      </c>
      <c r="P90" s="17">
        <f t="shared" si="32"/>
        <v>0</v>
      </c>
      <c r="Q90" s="18">
        <f t="shared" si="32"/>
        <v>16</v>
      </c>
      <c r="R90" s="17">
        <f t="shared" si="32"/>
        <v>1103152</v>
      </c>
      <c r="S90" s="18">
        <f t="shared" si="32"/>
        <v>0</v>
      </c>
      <c r="T90" s="17">
        <f t="shared" si="32"/>
        <v>0</v>
      </c>
      <c r="U90" s="17">
        <f t="shared" si="23"/>
        <v>992233.73</v>
      </c>
      <c r="V90" s="17">
        <f t="shared" si="24"/>
        <v>0</v>
      </c>
      <c r="W90" s="18">
        <v>0</v>
      </c>
      <c r="X90" s="17">
        <v>0</v>
      </c>
      <c r="Y90" s="18">
        <v>0</v>
      </c>
      <c r="Z90" s="17">
        <v>0</v>
      </c>
      <c r="AA90" s="18">
        <v>0</v>
      </c>
      <c r="AB90" s="17">
        <v>0</v>
      </c>
      <c r="AC90" s="18">
        <v>18</v>
      </c>
      <c r="AD90" s="17">
        <v>759075.83999999997</v>
      </c>
      <c r="AE90" s="18">
        <v>3</v>
      </c>
      <c r="AF90" s="17">
        <v>233157.89</v>
      </c>
      <c r="AG90" s="18">
        <v>0</v>
      </c>
      <c r="AH90" s="17">
        <v>0</v>
      </c>
      <c r="AI90" s="18">
        <v>1</v>
      </c>
      <c r="AJ90" s="17">
        <v>68947</v>
      </c>
      <c r="AK90" s="18">
        <v>0</v>
      </c>
      <c r="AL90" s="17">
        <v>0</v>
      </c>
      <c r="AM90" s="17">
        <f t="shared" si="25"/>
        <v>1850125.18</v>
      </c>
      <c r="AN90" s="17">
        <f t="shared" si="26"/>
        <v>0</v>
      </c>
      <c r="AO90" s="18">
        <v>0</v>
      </c>
      <c r="AP90" s="17">
        <v>0</v>
      </c>
      <c r="AQ90" s="18">
        <v>0</v>
      </c>
      <c r="AR90" s="17">
        <v>0</v>
      </c>
      <c r="AS90" s="18">
        <v>0</v>
      </c>
      <c r="AT90" s="17">
        <v>0</v>
      </c>
      <c r="AU90" s="18">
        <v>28</v>
      </c>
      <c r="AV90" s="17">
        <v>1118638.0800000001</v>
      </c>
      <c r="AW90" s="18">
        <v>12</v>
      </c>
      <c r="AX90" s="17">
        <v>731487.1</v>
      </c>
      <c r="AY90" s="18">
        <v>0</v>
      </c>
      <c r="AZ90" s="17">
        <v>0</v>
      </c>
      <c r="BA90" s="18">
        <v>7</v>
      </c>
      <c r="BB90" s="17">
        <v>482629</v>
      </c>
      <c r="BC90" s="18">
        <v>0</v>
      </c>
      <c r="BD90" s="17">
        <v>0</v>
      </c>
      <c r="BE90" s="17">
        <f t="shared" si="27"/>
        <v>1396585.64</v>
      </c>
      <c r="BF90" s="17">
        <f t="shared" si="28"/>
        <v>0</v>
      </c>
      <c r="BG90" s="18">
        <v>0</v>
      </c>
      <c r="BH90" s="17">
        <v>0</v>
      </c>
      <c r="BI90" s="18">
        <v>0</v>
      </c>
      <c r="BJ90" s="17">
        <v>0</v>
      </c>
      <c r="BK90" s="18">
        <v>0</v>
      </c>
      <c r="BL90" s="17">
        <v>0</v>
      </c>
      <c r="BM90" s="18">
        <v>25</v>
      </c>
      <c r="BN90" s="17">
        <v>958832.64000000001</v>
      </c>
      <c r="BO90" s="18">
        <v>9</v>
      </c>
      <c r="BP90" s="17">
        <v>437753</v>
      </c>
      <c r="BQ90" s="18">
        <v>0</v>
      </c>
      <c r="BR90" s="17">
        <v>0</v>
      </c>
      <c r="BS90" s="18">
        <v>3</v>
      </c>
      <c r="BT90" s="17">
        <v>206841</v>
      </c>
      <c r="BU90" s="18">
        <v>0</v>
      </c>
      <c r="BV90" s="17">
        <v>0</v>
      </c>
      <c r="BW90" s="17">
        <f t="shared" si="29"/>
        <v>344735</v>
      </c>
      <c r="BX90" s="17">
        <f t="shared" si="30"/>
        <v>0</v>
      </c>
      <c r="BY90" s="18">
        <v>0</v>
      </c>
      <c r="BZ90" s="17">
        <v>0</v>
      </c>
      <c r="CA90" s="18">
        <v>0</v>
      </c>
      <c r="CB90" s="17">
        <v>0</v>
      </c>
      <c r="CC90" s="18">
        <v>0</v>
      </c>
      <c r="CD90" s="17">
        <v>0</v>
      </c>
      <c r="CE90" s="18">
        <v>0</v>
      </c>
      <c r="CF90" s="17">
        <v>0</v>
      </c>
      <c r="CG90" s="18">
        <v>5</v>
      </c>
      <c r="CH90" s="17">
        <v>344735</v>
      </c>
      <c r="CI90" s="18">
        <v>0</v>
      </c>
      <c r="CJ90" s="17">
        <v>0</v>
      </c>
      <c r="CK90" s="18">
        <v>5</v>
      </c>
      <c r="CL90" s="17">
        <v>344735</v>
      </c>
      <c r="CM90" s="18">
        <v>0</v>
      </c>
      <c r="CN90" s="17">
        <v>0</v>
      </c>
      <c r="CO90" s="36"/>
    </row>
    <row r="91" spans="1:93" x14ac:dyDescent="0.25">
      <c r="A91" s="26">
        <f t="shared" si="31"/>
        <v>72</v>
      </c>
      <c r="B91" s="28" t="s">
        <v>147</v>
      </c>
      <c r="C91" s="17">
        <f t="shared" si="21"/>
        <v>6763.06</v>
      </c>
      <c r="D91" s="17">
        <f t="shared" si="22"/>
        <v>6763.06</v>
      </c>
      <c r="E91" s="18">
        <f t="shared" si="32"/>
        <v>15</v>
      </c>
      <c r="F91" s="17">
        <f t="shared" si="32"/>
        <v>2562.15</v>
      </c>
      <c r="G91" s="18">
        <f t="shared" si="32"/>
        <v>0</v>
      </c>
      <c r="H91" s="17">
        <f t="shared" si="32"/>
        <v>0</v>
      </c>
      <c r="I91" s="18">
        <f t="shared" si="32"/>
        <v>7</v>
      </c>
      <c r="J91" s="17">
        <f t="shared" si="32"/>
        <v>4200.91</v>
      </c>
      <c r="K91" s="18">
        <f t="shared" si="32"/>
        <v>0</v>
      </c>
      <c r="L91" s="17">
        <f t="shared" si="32"/>
        <v>0</v>
      </c>
      <c r="M91" s="18">
        <f t="shared" si="32"/>
        <v>0</v>
      </c>
      <c r="N91" s="17">
        <f t="shared" si="32"/>
        <v>0</v>
      </c>
      <c r="O91" s="18">
        <f t="shared" si="32"/>
        <v>0</v>
      </c>
      <c r="P91" s="17">
        <f t="shared" si="32"/>
        <v>0</v>
      </c>
      <c r="Q91" s="18">
        <f t="shared" si="32"/>
        <v>0</v>
      </c>
      <c r="R91" s="17">
        <f t="shared" si="32"/>
        <v>0</v>
      </c>
      <c r="S91" s="18">
        <f t="shared" si="32"/>
        <v>0</v>
      </c>
      <c r="T91" s="17">
        <f t="shared" si="32"/>
        <v>0</v>
      </c>
      <c r="U91" s="17">
        <f t="shared" si="23"/>
        <v>0</v>
      </c>
      <c r="V91" s="17">
        <f t="shared" si="24"/>
        <v>0</v>
      </c>
      <c r="W91" s="18">
        <v>0</v>
      </c>
      <c r="X91" s="17">
        <v>0</v>
      </c>
      <c r="Y91" s="18">
        <v>0</v>
      </c>
      <c r="Z91" s="17">
        <v>0</v>
      </c>
      <c r="AA91" s="18">
        <v>0</v>
      </c>
      <c r="AB91" s="17">
        <v>0</v>
      </c>
      <c r="AC91" s="18">
        <v>0</v>
      </c>
      <c r="AD91" s="17">
        <v>0</v>
      </c>
      <c r="AE91" s="18">
        <v>0</v>
      </c>
      <c r="AF91" s="17">
        <v>0</v>
      </c>
      <c r="AG91" s="18">
        <v>0</v>
      </c>
      <c r="AH91" s="17">
        <v>0</v>
      </c>
      <c r="AI91" s="18">
        <v>0</v>
      </c>
      <c r="AJ91" s="17">
        <v>0</v>
      </c>
      <c r="AK91" s="18">
        <v>0</v>
      </c>
      <c r="AL91" s="17">
        <v>0</v>
      </c>
      <c r="AM91" s="17">
        <f t="shared" si="25"/>
        <v>0</v>
      </c>
      <c r="AN91" s="17">
        <f t="shared" si="26"/>
        <v>0</v>
      </c>
      <c r="AO91" s="18">
        <v>0</v>
      </c>
      <c r="AP91" s="17">
        <v>0</v>
      </c>
      <c r="AQ91" s="18">
        <v>0</v>
      </c>
      <c r="AR91" s="17">
        <v>0</v>
      </c>
      <c r="AS91" s="18">
        <v>0</v>
      </c>
      <c r="AT91" s="17">
        <v>0</v>
      </c>
      <c r="AU91" s="18">
        <v>0</v>
      </c>
      <c r="AV91" s="17">
        <v>0</v>
      </c>
      <c r="AW91" s="18">
        <v>0</v>
      </c>
      <c r="AX91" s="17">
        <v>0</v>
      </c>
      <c r="AY91" s="18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7">
        <f t="shared" si="27"/>
        <v>4708.75</v>
      </c>
      <c r="BF91" s="17">
        <f t="shared" si="28"/>
        <v>4708.75</v>
      </c>
      <c r="BG91" s="18">
        <v>10</v>
      </c>
      <c r="BH91" s="17">
        <v>1708.1</v>
      </c>
      <c r="BI91" s="18">
        <v>0</v>
      </c>
      <c r="BJ91" s="17">
        <v>0</v>
      </c>
      <c r="BK91" s="18">
        <v>5</v>
      </c>
      <c r="BL91" s="17">
        <v>3000.65</v>
      </c>
      <c r="BM91" s="18">
        <v>0</v>
      </c>
      <c r="BN91" s="17">
        <v>0</v>
      </c>
      <c r="BO91" s="18">
        <v>0</v>
      </c>
      <c r="BP91" s="17">
        <v>0</v>
      </c>
      <c r="BQ91" s="18">
        <v>0</v>
      </c>
      <c r="BR91" s="17">
        <v>0</v>
      </c>
      <c r="BS91" s="18">
        <v>0</v>
      </c>
      <c r="BT91" s="17">
        <v>0</v>
      </c>
      <c r="BU91" s="18">
        <v>0</v>
      </c>
      <c r="BV91" s="17">
        <v>0</v>
      </c>
      <c r="BW91" s="17">
        <f t="shared" si="29"/>
        <v>2054.31</v>
      </c>
      <c r="BX91" s="17">
        <f t="shared" si="30"/>
        <v>2054.31</v>
      </c>
      <c r="BY91" s="18">
        <v>5</v>
      </c>
      <c r="BZ91" s="17">
        <v>854.05</v>
      </c>
      <c r="CA91" s="18">
        <v>0</v>
      </c>
      <c r="CB91" s="17">
        <v>0</v>
      </c>
      <c r="CC91" s="18">
        <v>2</v>
      </c>
      <c r="CD91" s="17">
        <v>1200.26</v>
      </c>
      <c r="CE91" s="18">
        <v>0</v>
      </c>
      <c r="CF91" s="17">
        <v>0</v>
      </c>
      <c r="CG91" s="18">
        <v>0</v>
      </c>
      <c r="CH91" s="17">
        <v>0</v>
      </c>
      <c r="CI91" s="18">
        <v>0</v>
      </c>
      <c r="CJ91" s="17">
        <v>0</v>
      </c>
      <c r="CK91" s="18">
        <v>0</v>
      </c>
      <c r="CL91" s="17">
        <v>0</v>
      </c>
      <c r="CM91" s="18">
        <v>0</v>
      </c>
      <c r="CN91" s="17">
        <v>0</v>
      </c>
      <c r="CO91" s="36"/>
    </row>
    <row r="92" spans="1:93" x14ac:dyDescent="0.25">
      <c r="A92" s="26"/>
      <c r="B92" s="50" t="s">
        <v>69</v>
      </c>
      <c r="C92" s="17">
        <f t="shared" si="21"/>
        <v>0</v>
      </c>
      <c r="D92" s="17">
        <f t="shared" si="22"/>
        <v>0</v>
      </c>
      <c r="E92" s="18">
        <f t="shared" si="32"/>
        <v>0</v>
      </c>
      <c r="F92" s="17">
        <f t="shared" si="32"/>
        <v>0</v>
      </c>
      <c r="G92" s="18">
        <f t="shared" si="32"/>
        <v>0</v>
      </c>
      <c r="H92" s="17">
        <f t="shared" si="32"/>
        <v>0</v>
      </c>
      <c r="I92" s="18">
        <f t="shared" si="32"/>
        <v>0</v>
      </c>
      <c r="J92" s="17">
        <f t="shared" si="32"/>
        <v>0</v>
      </c>
      <c r="K92" s="18">
        <f t="shared" si="32"/>
        <v>0</v>
      </c>
      <c r="L92" s="17">
        <f t="shared" si="32"/>
        <v>0</v>
      </c>
      <c r="M92" s="18">
        <f t="shared" si="32"/>
        <v>0</v>
      </c>
      <c r="N92" s="17">
        <f t="shared" si="32"/>
        <v>0</v>
      </c>
      <c r="O92" s="18">
        <f t="shared" si="32"/>
        <v>0</v>
      </c>
      <c r="P92" s="17">
        <f t="shared" si="32"/>
        <v>0</v>
      </c>
      <c r="Q92" s="18">
        <f t="shared" si="32"/>
        <v>0</v>
      </c>
      <c r="R92" s="17">
        <f t="shared" si="32"/>
        <v>0</v>
      </c>
      <c r="S92" s="18">
        <f t="shared" si="32"/>
        <v>0</v>
      </c>
      <c r="T92" s="17">
        <f t="shared" si="32"/>
        <v>0</v>
      </c>
      <c r="U92" s="17">
        <f t="shared" si="23"/>
        <v>0</v>
      </c>
      <c r="V92" s="17">
        <f t="shared" si="24"/>
        <v>0</v>
      </c>
      <c r="W92" s="18">
        <v>0</v>
      </c>
      <c r="X92" s="17">
        <v>0</v>
      </c>
      <c r="Y92" s="18">
        <v>0</v>
      </c>
      <c r="Z92" s="17"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0</v>
      </c>
      <c r="AH92" s="17">
        <v>0</v>
      </c>
      <c r="AI92" s="18">
        <v>0</v>
      </c>
      <c r="AJ92" s="17">
        <v>0</v>
      </c>
      <c r="AK92" s="18">
        <v>0</v>
      </c>
      <c r="AL92" s="17">
        <v>0</v>
      </c>
      <c r="AM92" s="17">
        <f t="shared" si="25"/>
        <v>0</v>
      </c>
      <c r="AN92" s="17">
        <f t="shared" si="26"/>
        <v>0</v>
      </c>
      <c r="AO92" s="18">
        <v>0</v>
      </c>
      <c r="AP92" s="17">
        <v>0</v>
      </c>
      <c r="AQ92" s="18">
        <v>0</v>
      </c>
      <c r="AR92" s="17"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7">
        <f t="shared" si="27"/>
        <v>0</v>
      </c>
      <c r="BF92" s="17">
        <f t="shared" si="28"/>
        <v>0</v>
      </c>
      <c r="BG92" s="18">
        <v>0</v>
      </c>
      <c r="BH92" s="17">
        <v>0</v>
      </c>
      <c r="BI92" s="18">
        <v>0</v>
      </c>
      <c r="BJ92" s="17"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0</v>
      </c>
      <c r="BR92" s="17">
        <v>0</v>
      </c>
      <c r="BS92" s="18">
        <v>0</v>
      </c>
      <c r="BT92" s="17">
        <v>0</v>
      </c>
      <c r="BU92" s="18">
        <v>0</v>
      </c>
      <c r="BV92" s="17">
        <v>0</v>
      </c>
      <c r="BW92" s="17">
        <f t="shared" si="29"/>
        <v>0</v>
      </c>
      <c r="BX92" s="17">
        <f t="shared" si="30"/>
        <v>0</v>
      </c>
      <c r="BY92" s="18">
        <v>0</v>
      </c>
      <c r="BZ92" s="17">
        <v>0</v>
      </c>
      <c r="CA92" s="18">
        <v>0</v>
      </c>
      <c r="CB92" s="17"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0</v>
      </c>
      <c r="CJ92" s="17">
        <v>0</v>
      </c>
      <c r="CK92" s="18">
        <v>0</v>
      </c>
      <c r="CL92" s="17">
        <v>0</v>
      </c>
      <c r="CM92" s="18">
        <v>0</v>
      </c>
      <c r="CN92" s="17">
        <v>0</v>
      </c>
      <c r="CO92" s="36"/>
    </row>
    <row r="93" spans="1:93" ht="30" x14ac:dyDescent="0.25">
      <c r="A93" s="26">
        <f>1+A91</f>
        <v>73</v>
      </c>
      <c r="B93" s="28" t="s">
        <v>70</v>
      </c>
      <c r="C93" s="17">
        <f t="shared" si="21"/>
        <v>1683174.93</v>
      </c>
      <c r="D93" s="17">
        <f t="shared" si="22"/>
        <v>414583.99</v>
      </c>
      <c r="E93" s="18">
        <f t="shared" si="32"/>
        <v>410</v>
      </c>
      <c r="F93" s="17">
        <f t="shared" si="32"/>
        <v>133834.49</v>
      </c>
      <c r="G93" s="18">
        <f t="shared" si="32"/>
        <v>85</v>
      </c>
      <c r="H93" s="17">
        <f t="shared" si="32"/>
        <v>39014.71</v>
      </c>
      <c r="I93" s="18">
        <f t="shared" si="32"/>
        <v>220</v>
      </c>
      <c r="J93" s="17">
        <f t="shared" si="32"/>
        <v>241734.79</v>
      </c>
      <c r="K93" s="18">
        <f t="shared" si="32"/>
        <v>8</v>
      </c>
      <c r="L93" s="17">
        <f t="shared" si="32"/>
        <v>64921.13</v>
      </c>
      <c r="M93" s="18">
        <f t="shared" si="32"/>
        <v>59</v>
      </c>
      <c r="N93" s="17">
        <f t="shared" si="32"/>
        <v>1107417.6499999999</v>
      </c>
      <c r="O93" s="18">
        <f t="shared" si="32"/>
        <v>0</v>
      </c>
      <c r="P93" s="17">
        <f t="shared" si="32"/>
        <v>0</v>
      </c>
      <c r="Q93" s="18">
        <f t="shared" si="32"/>
        <v>0</v>
      </c>
      <c r="R93" s="17">
        <f t="shared" si="32"/>
        <v>0</v>
      </c>
      <c r="S93" s="18">
        <f t="shared" si="32"/>
        <v>75</v>
      </c>
      <c r="T93" s="17">
        <f t="shared" si="32"/>
        <v>96252.160000000003</v>
      </c>
      <c r="U93" s="17">
        <f t="shared" si="23"/>
        <v>651190.63</v>
      </c>
      <c r="V93" s="17">
        <f t="shared" si="24"/>
        <v>133938.01999999999</v>
      </c>
      <c r="W93" s="18">
        <v>101</v>
      </c>
      <c r="X93" s="17">
        <v>54571.44</v>
      </c>
      <c r="Y93" s="18">
        <v>0</v>
      </c>
      <c r="Z93" s="17">
        <v>0</v>
      </c>
      <c r="AA93" s="18">
        <v>0</v>
      </c>
      <c r="AB93" s="17">
        <v>79366.58</v>
      </c>
      <c r="AC93" s="18">
        <v>2</v>
      </c>
      <c r="AD93" s="17">
        <v>15117.6</v>
      </c>
      <c r="AE93" s="18">
        <v>30</v>
      </c>
      <c r="AF93" s="17">
        <v>477497.5</v>
      </c>
      <c r="AG93" s="18">
        <v>0</v>
      </c>
      <c r="AH93" s="17">
        <v>0</v>
      </c>
      <c r="AI93" s="18">
        <v>0</v>
      </c>
      <c r="AJ93" s="17">
        <v>0</v>
      </c>
      <c r="AK93" s="18">
        <v>18</v>
      </c>
      <c r="AL93" s="17">
        <v>24637.51</v>
      </c>
      <c r="AM93" s="17">
        <f t="shared" si="25"/>
        <v>353939.77</v>
      </c>
      <c r="AN93" s="17">
        <f t="shared" si="26"/>
        <v>86183.45</v>
      </c>
      <c r="AO93" s="18">
        <v>73</v>
      </c>
      <c r="AP93" s="17">
        <v>6143.4</v>
      </c>
      <c r="AQ93" s="18">
        <v>44</v>
      </c>
      <c r="AR93" s="17">
        <v>19297.54</v>
      </c>
      <c r="AS93" s="18">
        <v>69</v>
      </c>
      <c r="AT93" s="17">
        <v>60742.51</v>
      </c>
      <c r="AU93" s="18">
        <v>1</v>
      </c>
      <c r="AV93" s="17">
        <v>10668.28</v>
      </c>
      <c r="AW93" s="18">
        <v>10</v>
      </c>
      <c r="AX93" s="17">
        <v>233542.95</v>
      </c>
      <c r="AY93" s="18">
        <v>0</v>
      </c>
      <c r="AZ93" s="17">
        <v>0</v>
      </c>
      <c r="BA93" s="18">
        <v>0</v>
      </c>
      <c r="BB93" s="17">
        <v>0</v>
      </c>
      <c r="BC93" s="18">
        <v>12</v>
      </c>
      <c r="BD93" s="17">
        <v>23545.09</v>
      </c>
      <c r="BE93" s="17">
        <f t="shared" si="27"/>
        <v>339422.4</v>
      </c>
      <c r="BF93" s="17">
        <f t="shared" si="28"/>
        <v>94901.5</v>
      </c>
      <c r="BG93" s="18">
        <v>100</v>
      </c>
      <c r="BH93" s="17">
        <v>31541.4</v>
      </c>
      <c r="BI93" s="18">
        <v>27</v>
      </c>
      <c r="BJ93" s="17">
        <v>13868.47</v>
      </c>
      <c r="BK93" s="18">
        <v>71</v>
      </c>
      <c r="BL93" s="17">
        <v>49491.63</v>
      </c>
      <c r="BM93" s="18">
        <v>3</v>
      </c>
      <c r="BN93" s="17">
        <v>19996.689999999999</v>
      </c>
      <c r="BO93" s="18">
        <v>10</v>
      </c>
      <c r="BP93" s="17">
        <v>201092.16</v>
      </c>
      <c r="BQ93" s="18">
        <v>0</v>
      </c>
      <c r="BR93" s="17">
        <v>0</v>
      </c>
      <c r="BS93" s="18">
        <v>0</v>
      </c>
      <c r="BT93" s="17">
        <v>0</v>
      </c>
      <c r="BU93" s="18">
        <v>15</v>
      </c>
      <c r="BV93" s="17">
        <v>23432.05</v>
      </c>
      <c r="BW93" s="17">
        <f t="shared" si="29"/>
        <v>338622.13</v>
      </c>
      <c r="BX93" s="17">
        <f t="shared" si="30"/>
        <v>99561.02</v>
      </c>
      <c r="BY93" s="18">
        <v>136</v>
      </c>
      <c r="BZ93" s="17">
        <v>41578.25</v>
      </c>
      <c r="CA93" s="18">
        <v>14</v>
      </c>
      <c r="CB93" s="17">
        <v>5848.7</v>
      </c>
      <c r="CC93" s="18">
        <v>80</v>
      </c>
      <c r="CD93" s="17">
        <v>52134.07</v>
      </c>
      <c r="CE93" s="18">
        <v>2</v>
      </c>
      <c r="CF93" s="17">
        <v>19138.560000000001</v>
      </c>
      <c r="CG93" s="18">
        <v>9</v>
      </c>
      <c r="CH93" s="17">
        <v>195285.04</v>
      </c>
      <c r="CI93" s="18">
        <v>0</v>
      </c>
      <c r="CJ93" s="17">
        <v>0</v>
      </c>
      <c r="CK93" s="18">
        <v>0</v>
      </c>
      <c r="CL93" s="17">
        <v>0</v>
      </c>
      <c r="CM93" s="18">
        <v>30</v>
      </c>
      <c r="CN93" s="17">
        <v>24637.51</v>
      </c>
      <c r="CO93" s="36"/>
    </row>
    <row r="94" spans="1:93" ht="30" x14ac:dyDescent="0.25">
      <c r="A94" s="26">
        <f>1+A93</f>
        <v>74</v>
      </c>
      <c r="B94" s="28" t="s">
        <v>71</v>
      </c>
      <c r="C94" s="17">
        <f t="shared" si="21"/>
        <v>31333.84</v>
      </c>
      <c r="D94" s="17">
        <f t="shared" si="22"/>
        <v>31333.84</v>
      </c>
      <c r="E94" s="18">
        <f t="shared" si="32"/>
        <v>24</v>
      </c>
      <c r="F94" s="17">
        <f t="shared" si="32"/>
        <v>6216.64</v>
      </c>
      <c r="G94" s="18">
        <f t="shared" si="32"/>
        <v>7</v>
      </c>
      <c r="H94" s="17">
        <f t="shared" si="32"/>
        <v>3435.97</v>
      </c>
      <c r="I94" s="18">
        <f t="shared" si="32"/>
        <v>21</v>
      </c>
      <c r="J94" s="17">
        <f t="shared" si="32"/>
        <v>21681.23</v>
      </c>
      <c r="K94" s="18">
        <f t="shared" si="32"/>
        <v>0</v>
      </c>
      <c r="L94" s="17">
        <f t="shared" si="32"/>
        <v>0</v>
      </c>
      <c r="M94" s="18">
        <f t="shared" si="32"/>
        <v>0</v>
      </c>
      <c r="N94" s="17">
        <f t="shared" si="32"/>
        <v>0</v>
      </c>
      <c r="O94" s="18">
        <f t="shared" si="32"/>
        <v>0</v>
      </c>
      <c r="P94" s="17">
        <f t="shared" si="32"/>
        <v>0</v>
      </c>
      <c r="Q94" s="18">
        <f t="shared" si="32"/>
        <v>0</v>
      </c>
      <c r="R94" s="17">
        <f t="shared" si="32"/>
        <v>0</v>
      </c>
      <c r="S94" s="18">
        <f t="shared" si="32"/>
        <v>0</v>
      </c>
      <c r="T94" s="17">
        <f t="shared" si="32"/>
        <v>0</v>
      </c>
      <c r="U94" s="17">
        <f t="shared" si="23"/>
        <v>4535.0200000000004</v>
      </c>
      <c r="V94" s="17">
        <f t="shared" si="24"/>
        <v>4535.0200000000004</v>
      </c>
      <c r="W94" s="18">
        <v>9</v>
      </c>
      <c r="X94" s="17">
        <v>4535.0200000000004</v>
      </c>
      <c r="Y94" s="18">
        <v>0</v>
      </c>
      <c r="Z94" s="17"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17">
        <v>0</v>
      </c>
      <c r="AK94" s="18">
        <v>0</v>
      </c>
      <c r="AL94" s="17">
        <v>0</v>
      </c>
      <c r="AM94" s="17">
        <f t="shared" si="25"/>
        <v>13590.08</v>
      </c>
      <c r="AN94" s="17">
        <f t="shared" si="26"/>
        <v>13590.08</v>
      </c>
      <c r="AO94" s="18">
        <v>11</v>
      </c>
      <c r="AP94" s="17">
        <v>1262.1099999999999</v>
      </c>
      <c r="AQ94" s="18">
        <v>3</v>
      </c>
      <c r="AR94" s="17">
        <v>1786.8</v>
      </c>
      <c r="AS94" s="18">
        <v>6</v>
      </c>
      <c r="AT94" s="17">
        <v>10541.17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7">
        <f t="shared" si="27"/>
        <v>6691.31</v>
      </c>
      <c r="BF94" s="17">
        <f t="shared" si="28"/>
        <v>6691.31</v>
      </c>
      <c r="BG94" s="18">
        <v>4</v>
      </c>
      <c r="BH94" s="17">
        <v>419.51</v>
      </c>
      <c r="BI94" s="18">
        <v>2</v>
      </c>
      <c r="BJ94" s="17">
        <v>754.47</v>
      </c>
      <c r="BK94" s="18">
        <v>9</v>
      </c>
      <c r="BL94" s="17">
        <v>5517.33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17">
        <v>0</v>
      </c>
      <c r="BU94" s="18">
        <v>0</v>
      </c>
      <c r="BV94" s="17">
        <v>0</v>
      </c>
      <c r="BW94" s="17">
        <f t="shared" si="29"/>
        <v>6517.43</v>
      </c>
      <c r="BX94" s="17">
        <f t="shared" si="30"/>
        <v>6517.43</v>
      </c>
      <c r="BY94" s="18">
        <v>0</v>
      </c>
      <c r="BZ94" s="17">
        <v>0</v>
      </c>
      <c r="CA94" s="18">
        <v>2</v>
      </c>
      <c r="CB94" s="17">
        <v>894.7</v>
      </c>
      <c r="CC94" s="18">
        <v>6</v>
      </c>
      <c r="CD94" s="17">
        <v>5622.73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17">
        <v>0</v>
      </c>
      <c r="CM94" s="18">
        <v>0</v>
      </c>
      <c r="CN94" s="17">
        <v>0</v>
      </c>
      <c r="CO94" s="36"/>
    </row>
    <row r="95" spans="1:93" x14ac:dyDescent="0.25">
      <c r="A95" s="26">
        <f>1+A94</f>
        <v>75</v>
      </c>
      <c r="B95" s="28" t="s">
        <v>72</v>
      </c>
      <c r="C95" s="17">
        <f t="shared" si="21"/>
        <v>0</v>
      </c>
      <c r="D95" s="17">
        <f t="shared" si="22"/>
        <v>0</v>
      </c>
      <c r="E95" s="18">
        <f t="shared" si="32"/>
        <v>0</v>
      </c>
      <c r="F95" s="17">
        <f t="shared" si="32"/>
        <v>0</v>
      </c>
      <c r="G95" s="18">
        <f t="shared" si="32"/>
        <v>0</v>
      </c>
      <c r="H95" s="17">
        <f t="shared" si="32"/>
        <v>0</v>
      </c>
      <c r="I95" s="18">
        <f t="shared" si="32"/>
        <v>0</v>
      </c>
      <c r="J95" s="17">
        <f t="shared" si="32"/>
        <v>0</v>
      </c>
      <c r="K95" s="18">
        <f t="shared" si="32"/>
        <v>0</v>
      </c>
      <c r="L95" s="17">
        <f t="shared" si="32"/>
        <v>0</v>
      </c>
      <c r="M95" s="18">
        <f t="shared" si="32"/>
        <v>0</v>
      </c>
      <c r="N95" s="17">
        <f t="shared" si="32"/>
        <v>0</v>
      </c>
      <c r="O95" s="18">
        <f t="shared" si="32"/>
        <v>0</v>
      </c>
      <c r="P95" s="17">
        <f t="shared" si="32"/>
        <v>0</v>
      </c>
      <c r="Q95" s="18">
        <f t="shared" si="32"/>
        <v>0</v>
      </c>
      <c r="R95" s="17">
        <f t="shared" si="32"/>
        <v>0</v>
      </c>
      <c r="S95" s="18">
        <f t="shared" si="32"/>
        <v>0</v>
      </c>
      <c r="T95" s="17">
        <f t="shared" si="32"/>
        <v>0</v>
      </c>
      <c r="U95" s="17">
        <f t="shared" si="23"/>
        <v>0</v>
      </c>
      <c r="V95" s="17">
        <f t="shared" si="24"/>
        <v>0</v>
      </c>
      <c r="W95" s="18">
        <v>0</v>
      </c>
      <c r="X95" s="17">
        <v>0</v>
      </c>
      <c r="Y95" s="18">
        <v>0</v>
      </c>
      <c r="Z95" s="17">
        <v>0</v>
      </c>
      <c r="AA95" s="18">
        <v>0</v>
      </c>
      <c r="AB95" s="17">
        <v>0</v>
      </c>
      <c r="AC95" s="18">
        <v>0</v>
      </c>
      <c r="AD95" s="17">
        <v>0</v>
      </c>
      <c r="AE95" s="18">
        <v>0</v>
      </c>
      <c r="AF95" s="17">
        <v>0</v>
      </c>
      <c r="AG95" s="18">
        <v>0</v>
      </c>
      <c r="AH95" s="17">
        <v>0</v>
      </c>
      <c r="AI95" s="18">
        <v>0</v>
      </c>
      <c r="AJ95" s="17">
        <v>0</v>
      </c>
      <c r="AK95" s="18">
        <v>0</v>
      </c>
      <c r="AL95" s="17">
        <v>0</v>
      </c>
      <c r="AM95" s="17">
        <f t="shared" si="25"/>
        <v>0</v>
      </c>
      <c r="AN95" s="17">
        <f t="shared" si="26"/>
        <v>0</v>
      </c>
      <c r="AO95" s="18">
        <v>0</v>
      </c>
      <c r="AP95" s="17">
        <v>0</v>
      </c>
      <c r="AQ95" s="18">
        <v>0</v>
      </c>
      <c r="AR95" s="17">
        <v>0</v>
      </c>
      <c r="AS95" s="18">
        <v>0</v>
      </c>
      <c r="AT95" s="17">
        <v>0</v>
      </c>
      <c r="AU95" s="18">
        <v>0</v>
      </c>
      <c r="AV95" s="17">
        <v>0</v>
      </c>
      <c r="AW95" s="18">
        <v>0</v>
      </c>
      <c r="AX95" s="17">
        <v>0</v>
      </c>
      <c r="AY95" s="18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7">
        <f t="shared" si="27"/>
        <v>0</v>
      </c>
      <c r="BF95" s="17">
        <f t="shared" si="28"/>
        <v>0</v>
      </c>
      <c r="BG95" s="18">
        <v>0</v>
      </c>
      <c r="BH95" s="17">
        <v>0</v>
      </c>
      <c r="BI95" s="18">
        <v>0</v>
      </c>
      <c r="BJ95" s="17">
        <v>0</v>
      </c>
      <c r="BK95" s="18">
        <v>0</v>
      </c>
      <c r="BL95" s="17">
        <v>0</v>
      </c>
      <c r="BM95" s="18">
        <v>0</v>
      </c>
      <c r="BN95" s="17">
        <v>0</v>
      </c>
      <c r="BO95" s="18">
        <v>0</v>
      </c>
      <c r="BP95" s="17">
        <v>0</v>
      </c>
      <c r="BQ95" s="18">
        <v>0</v>
      </c>
      <c r="BR95" s="17">
        <v>0</v>
      </c>
      <c r="BS95" s="18">
        <v>0</v>
      </c>
      <c r="BT95" s="17">
        <v>0</v>
      </c>
      <c r="BU95" s="18">
        <v>0</v>
      </c>
      <c r="BV95" s="17">
        <v>0</v>
      </c>
      <c r="BW95" s="17">
        <f t="shared" si="29"/>
        <v>0</v>
      </c>
      <c r="BX95" s="17">
        <f t="shared" si="30"/>
        <v>0</v>
      </c>
      <c r="BY95" s="18">
        <v>0</v>
      </c>
      <c r="BZ95" s="17">
        <v>0</v>
      </c>
      <c r="CA95" s="18">
        <v>0</v>
      </c>
      <c r="CB95" s="17">
        <v>0</v>
      </c>
      <c r="CC95" s="18">
        <v>0</v>
      </c>
      <c r="CD95" s="17">
        <v>0</v>
      </c>
      <c r="CE95" s="18">
        <v>0</v>
      </c>
      <c r="CF95" s="17">
        <v>0</v>
      </c>
      <c r="CG95" s="18">
        <v>0</v>
      </c>
      <c r="CH95" s="17">
        <v>0</v>
      </c>
      <c r="CI95" s="18">
        <v>0</v>
      </c>
      <c r="CJ95" s="17">
        <v>0</v>
      </c>
      <c r="CK95" s="18">
        <v>0</v>
      </c>
      <c r="CL95" s="17">
        <v>0</v>
      </c>
      <c r="CM95" s="18">
        <v>0</v>
      </c>
      <c r="CN95" s="17">
        <v>0</v>
      </c>
      <c r="CO95" s="36"/>
    </row>
    <row r="96" spans="1:93" x14ac:dyDescent="0.25">
      <c r="A96" s="26"/>
      <c r="B96" s="50" t="s">
        <v>73</v>
      </c>
      <c r="C96" s="17">
        <f t="shared" si="21"/>
        <v>0</v>
      </c>
      <c r="D96" s="17">
        <f t="shared" si="22"/>
        <v>0</v>
      </c>
      <c r="E96" s="18">
        <f t="shared" si="32"/>
        <v>0</v>
      </c>
      <c r="F96" s="17">
        <f t="shared" si="32"/>
        <v>0</v>
      </c>
      <c r="G96" s="18">
        <f t="shared" si="32"/>
        <v>0</v>
      </c>
      <c r="H96" s="17">
        <f t="shared" si="32"/>
        <v>0</v>
      </c>
      <c r="I96" s="18">
        <f t="shared" si="32"/>
        <v>0</v>
      </c>
      <c r="J96" s="17">
        <f t="shared" si="32"/>
        <v>0</v>
      </c>
      <c r="K96" s="18">
        <f t="shared" si="32"/>
        <v>0</v>
      </c>
      <c r="L96" s="17">
        <f t="shared" si="32"/>
        <v>0</v>
      </c>
      <c r="M96" s="18">
        <f t="shared" si="32"/>
        <v>0</v>
      </c>
      <c r="N96" s="17">
        <f t="shared" si="32"/>
        <v>0</v>
      </c>
      <c r="O96" s="18">
        <f t="shared" si="32"/>
        <v>0</v>
      </c>
      <c r="P96" s="17">
        <f t="shared" si="32"/>
        <v>0</v>
      </c>
      <c r="Q96" s="18">
        <f t="shared" si="32"/>
        <v>0</v>
      </c>
      <c r="R96" s="17">
        <f t="shared" si="32"/>
        <v>0</v>
      </c>
      <c r="S96" s="18">
        <f t="shared" si="32"/>
        <v>0</v>
      </c>
      <c r="T96" s="17">
        <f t="shared" si="32"/>
        <v>0</v>
      </c>
      <c r="U96" s="17">
        <f t="shared" si="23"/>
        <v>0</v>
      </c>
      <c r="V96" s="17">
        <f t="shared" si="24"/>
        <v>0</v>
      </c>
      <c r="W96" s="18">
        <v>0</v>
      </c>
      <c r="X96" s="17">
        <v>0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17">
        <v>0</v>
      </c>
      <c r="AE96" s="18">
        <v>0</v>
      </c>
      <c r="AF96" s="17">
        <v>0</v>
      </c>
      <c r="AG96" s="18">
        <v>0</v>
      </c>
      <c r="AH96" s="17">
        <v>0</v>
      </c>
      <c r="AI96" s="18">
        <v>0</v>
      </c>
      <c r="AJ96" s="17">
        <v>0</v>
      </c>
      <c r="AK96" s="18">
        <v>0</v>
      </c>
      <c r="AL96" s="17">
        <v>0</v>
      </c>
      <c r="AM96" s="17">
        <f t="shared" si="25"/>
        <v>0</v>
      </c>
      <c r="AN96" s="17">
        <f t="shared" si="26"/>
        <v>0</v>
      </c>
      <c r="AO96" s="18">
        <v>0</v>
      </c>
      <c r="AP96" s="17">
        <v>0</v>
      </c>
      <c r="AQ96" s="18">
        <v>0</v>
      </c>
      <c r="AR96" s="17">
        <v>0</v>
      </c>
      <c r="AS96" s="18">
        <v>0</v>
      </c>
      <c r="AT96" s="17">
        <v>0</v>
      </c>
      <c r="AU96" s="18">
        <v>0</v>
      </c>
      <c r="AV96" s="17">
        <v>0</v>
      </c>
      <c r="AW96" s="18">
        <v>0</v>
      </c>
      <c r="AX96" s="17">
        <v>0</v>
      </c>
      <c r="AY96" s="18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7">
        <f t="shared" si="27"/>
        <v>0</v>
      </c>
      <c r="BF96" s="17">
        <f t="shared" si="28"/>
        <v>0</v>
      </c>
      <c r="BG96" s="18">
        <v>0</v>
      </c>
      <c r="BH96" s="17">
        <v>0</v>
      </c>
      <c r="BI96" s="18">
        <v>0</v>
      </c>
      <c r="BJ96" s="17">
        <v>0</v>
      </c>
      <c r="BK96" s="18">
        <v>0</v>
      </c>
      <c r="BL96" s="17">
        <v>0</v>
      </c>
      <c r="BM96" s="18">
        <v>0</v>
      </c>
      <c r="BN96" s="17">
        <v>0</v>
      </c>
      <c r="BO96" s="18">
        <v>0</v>
      </c>
      <c r="BP96" s="17">
        <v>0</v>
      </c>
      <c r="BQ96" s="18">
        <v>0</v>
      </c>
      <c r="BR96" s="17">
        <v>0</v>
      </c>
      <c r="BS96" s="18">
        <v>0</v>
      </c>
      <c r="BT96" s="17">
        <v>0</v>
      </c>
      <c r="BU96" s="18">
        <v>0</v>
      </c>
      <c r="BV96" s="17">
        <v>0</v>
      </c>
      <c r="BW96" s="17">
        <f t="shared" si="29"/>
        <v>0</v>
      </c>
      <c r="BX96" s="17">
        <f t="shared" si="30"/>
        <v>0</v>
      </c>
      <c r="BY96" s="18">
        <v>0</v>
      </c>
      <c r="BZ96" s="17">
        <v>0</v>
      </c>
      <c r="CA96" s="18">
        <v>0</v>
      </c>
      <c r="CB96" s="17">
        <v>0</v>
      </c>
      <c r="CC96" s="18">
        <v>0</v>
      </c>
      <c r="CD96" s="17">
        <v>0</v>
      </c>
      <c r="CE96" s="18">
        <v>0</v>
      </c>
      <c r="CF96" s="17">
        <v>0</v>
      </c>
      <c r="CG96" s="18">
        <v>0</v>
      </c>
      <c r="CH96" s="17">
        <v>0</v>
      </c>
      <c r="CI96" s="18">
        <v>0</v>
      </c>
      <c r="CJ96" s="17">
        <v>0</v>
      </c>
      <c r="CK96" s="18">
        <v>0</v>
      </c>
      <c r="CL96" s="17">
        <v>0</v>
      </c>
      <c r="CM96" s="18">
        <v>0</v>
      </c>
      <c r="CN96" s="17">
        <v>0</v>
      </c>
      <c r="CO96" s="36"/>
    </row>
    <row r="97" spans="1:93" ht="30" x14ac:dyDescent="0.25">
      <c r="A97" s="26">
        <f>1+A95</f>
        <v>76</v>
      </c>
      <c r="B97" s="28" t="s">
        <v>74</v>
      </c>
      <c r="C97" s="17">
        <f t="shared" si="21"/>
        <v>2985231.1</v>
      </c>
      <c r="D97" s="17">
        <f t="shared" si="22"/>
        <v>1687483.11</v>
      </c>
      <c r="E97" s="18">
        <f t="shared" si="32"/>
        <v>308</v>
      </c>
      <c r="F97" s="17">
        <f t="shared" si="32"/>
        <v>541837.28</v>
      </c>
      <c r="G97" s="18">
        <f t="shared" si="32"/>
        <v>191</v>
      </c>
      <c r="H97" s="17">
        <f t="shared" si="32"/>
        <v>107755.85</v>
      </c>
      <c r="I97" s="18">
        <f t="shared" si="32"/>
        <v>511</v>
      </c>
      <c r="J97" s="17">
        <f t="shared" si="32"/>
        <v>1037889.98</v>
      </c>
      <c r="K97" s="18">
        <f t="shared" si="32"/>
        <v>8</v>
      </c>
      <c r="L97" s="17">
        <f t="shared" si="32"/>
        <v>97172.76</v>
      </c>
      <c r="M97" s="18">
        <f t="shared" si="32"/>
        <v>32</v>
      </c>
      <c r="N97" s="17">
        <f t="shared" si="32"/>
        <v>767018.43</v>
      </c>
      <c r="O97" s="18">
        <f t="shared" si="32"/>
        <v>0</v>
      </c>
      <c r="P97" s="17">
        <f t="shared" si="32"/>
        <v>0</v>
      </c>
      <c r="Q97" s="18">
        <f t="shared" si="32"/>
        <v>0</v>
      </c>
      <c r="R97" s="17">
        <f t="shared" si="32"/>
        <v>0</v>
      </c>
      <c r="S97" s="18">
        <f t="shared" si="32"/>
        <v>105</v>
      </c>
      <c r="T97" s="17">
        <f t="shared" si="32"/>
        <v>433556.8</v>
      </c>
      <c r="U97" s="17">
        <f t="shared" si="23"/>
        <v>601580.4</v>
      </c>
      <c r="V97" s="17">
        <f t="shared" si="24"/>
        <v>339168.84</v>
      </c>
      <c r="W97" s="18">
        <v>85</v>
      </c>
      <c r="X97" s="17">
        <v>101584.29</v>
      </c>
      <c r="Y97" s="18">
        <v>54</v>
      </c>
      <c r="Z97" s="17">
        <v>20089.59</v>
      </c>
      <c r="AA97" s="18">
        <v>144</v>
      </c>
      <c r="AB97" s="17">
        <v>217494.96</v>
      </c>
      <c r="AC97" s="18">
        <v>2</v>
      </c>
      <c r="AD97" s="17">
        <v>30287.200000000001</v>
      </c>
      <c r="AE97" s="18">
        <v>8</v>
      </c>
      <c r="AF97" s="17">
        <v>123574.1</v>
      </c>
      <c r="AG97" s="18">
        <v>0</v>
      </c>
      <c r="AH97" s="17">
        <v>0</v>
      </c>
      <c r="AI97" s="18">
        <v>0</v>
      </c>
      <c r="AJ97" s="17">
        <v>0</v>
      </c>
      <c r="AK97" s="18">
        <v>33</v>
      </c>
      <c r="AL97" s="17">
        <v>108550.26</v>
      </c>
      <c r="AM97" s="17">
        <f t="shared" si="25"/>
        <v>785995.02</v>
      </c>
      <c r="AN97" s="17">
        <f t="shared" si="26"/>
        <v>451368.89</v>
      </c>
      <c r="AO97" s="18">
        <v>69</v>
      </c>
      <c r="AP97" s="17">
        <v>135189.26999999999</v>
      </c>
      <c r="AQ97" s="18">
        <v>41</v>
      </c>
      <c r="AR97" s="17">
        <v>26735.4</v>
      </c>
      <c r="AS97" s="18">
        <v>111</v>
      </c>
      <c r="AT97" s="17">
        <v>289444.21999999997</v>
      </c>
      <c r="AU97" s="18">
        <v>2</v>
      </c>
      <c r="AV97" s="17">
        <v>18496</v>
      </c>
      <c r="AW97" s="18">
        <v>8</v>
      </c>
      <c r="AX97" s="17">
        <v>207740.93</v>
      </c>
      <c r="AY97" s="18">
        <v>0</v>
      </c>
      <c r="AZ97" s="17">
        <v>0</v>
      </c>
      <c r="BA97" s="18">
        <v>0</v>
      </c>
      <c r="BB97" s="17">
        <v>0</v>
      </c>
      <c r="BC97" s="18">
        <v>24</v>
      </c>
      <c r="BD97" s="17">
        <v>108389.2</v>
      </c>
      <c r="BE97" s="17">
        <f t="shared" si="27"/>
        <v>693727.11</v>
      </c>
      <c r="BF97" s="17">
        <f t="shared" si="28"/>
        <v>387673.18</v>
      </c>
      <c r="BG97" s="18">
        <v>77</v>
      </c>
      <c r="BH97" s="17">
        <v>152531.85999999999</v>
      </c>
      <c r="BI97" s="18">
        <v>48</v>
      </c>
      <c r="BJ97" s="17">
        <v>30465.43</v>
      </c>
      <c r="BK97" s="18">
        <v>128</v>
      </c>
      <c r="BL97" s="17">
        <v>204675.89</v>
      </c>
      <c r="BM97" s="18">
        <v>2</v>
      </c>
      <c r="BN97" s="17">
        <v>29893.56</v>
      </c>
      <c r="BO97" s="18">
        <v>8</v>
      </c>
      <c r="BP97" s="17">
        <v>167851.7</v>
      </c>
      <c r="BQ97" s="18">
        <v>0</v>
      </c>
      <c r="BR97" s="17">
        <v>0</v>
      </c>
      <c r="BS97" s="18">
        <v>0</v>
      </c>
      <c r="BT97" s="17">
        <v>0</v>
      </c>
      <c r="BU97" s="18">
        <v>24</v>
      </c>
      <c r="BV97" s="17">
        <v>108308.67</v>
      </c>
      <c r="BW97" s="17">
        <f t="shared" si="29"/>
        <v>903928.57</v>
      </c>
      <c r="BX97" s="17">
        <f t="shared" si="30"/>
        <v>509272.2</v>
      </c>
      <c r="BY97" s="18">
        <v>77</v>
      </c>
      <c r="BZ97" s="17">
        <v>152531.85999999999</v>
      </c>
      <c r="CA97" s="18">
        <v>48</v>
      </c>
      <c r="CB97" s="17">
        <v>30465.43</v>
      </c>
      <c r="CC97" s="18">
        <v>128</v>
      </c>
      <c r="CD97" s="17">
        <v>326274.90999999997</v>
      </c>
      <c r="CE97" s="18">
        <v>2</v>
      </c>
      <c r="CF97" s="17">
        <v>18496</v>
      </c>
      <c r="CG97" s="18">
        <v>8</v>
      </c>
      <c r="CH97" s="17">
        <v>267851.7</v>
      </c>
      <c r="CI97" s="18">
        <v>0</v>
      </c>
      <c r="CJ97" s="17">
        <v>0</v>
      </c>
      <c r="CK97" s="18">
        <v>0</v>
      </c>
      <c r="CL97" s="17">
        <v>0</v>
      </c>
      <c r="CM97" s="18">
        <v>24</v>
      </c>
      <c r="CN97" s="17">
        <v>108308.67</v>
      </c>
      <c r="CO97" s="36"/>
    </row>
    <row r="98" spans="1:93" x14ac:dyDescent="0.25">
      <c r="A98" s="26"/>
      <c r="B98" s="50" t="s">
        <v>75</v>
      </c>
      <c r="C98" s="17">
        <f t="shared" si="21"/>
        <v>0</v>
      </c>
      <c r="D98" s="17">
        <f t="shared" si="22"/>
        <v>0</v>
      </c>
      <c r="E98" s="18">
        <f t="shared" si="32"/>
        <v>0</v>
      </c>
      <c r="F98" s="17">
        <f t="shared" si="32"/>
        <v>0</v>
      </c>
      <c r="G98" s="18">
        <f t="shared" si="32"/>
        <v>0</v>
      </c>
      <c r="H98" s="17">
        <f t="shared" si="32"/>
        <v>0</v>
      </c>
      <c r="I98" s="18">
        <f t="shared" si="32"/>
        <v>0</v>
      </c>
      <c r="J98" s="17">
        <f t="shared" si="32"/>
        <v>0</v>
      </c>
      <c r="K98" s="18">
        <f t="shared" si="32"/>
        <v>0</v>
      </c>
      <c r="L98" s="17">
        <f t="shared" si="32"/>
        <v>0</v>
      </c>
      <c r="M98" s="18">
        <f t="shared" si="32"/>
        <v>0</v>
      </c>
      <c r="N98" s="17">
        <f t="shared" si="32"/>
        <v>0</v>
      </c>
      <c r="O98" s="18">
        <f t="shared" si="32"/>
        <v>0</v>
      </c>
      <c r="P98" s="17">
        <f t="shared" si="32"/>
        <v>0</v>
      </c>
      <c r="Q98" s="18">
        <f t="shared" si="32"/>
        <v>0</v>
      </c>
      <c r="R98" s="17">
        <f t="shared" si="32"/>
        <v>0</v>
      </c>
      <c r="S98" s="18">
        <f t="shared" si="32"/>
        <v>0</v>
      </c>
      <c r="T98" s="17">
        <f t="shared" si="32"/>
        <v>0</v>
      </c>
      <c r="U98" s="17">
        <f t="shared" si="23"/>
        <v>0</v>
      </c>
      <c r="V98" s="17">
        <f t="shared" si="24"/>
        <v>0</v>
      </c>
      <c r="W98" s="18">
        <v>0</v>
      </c>
      <c r="X98" s="17">
        <v>0</v>
      </c>
      <c r="Y98" s="18">
        <v>0</v>
      </c>
      <c r="Z98" s="17">
        <v>0</v>
      </c>
      <c r="AA98" s="18">
        <v>0</v>
      </c>
      <c r="AB98" s="17">
        <v>0</v>
      </c>
      <c r="AC98" s="18">
        <v>0</v>
      </c>
      <c r="AD98" s="17">
        <v>0</v>
      </c>
      <c r="AE98" s="18">
        <v>0</v>
      </c>
      <c r="AF98" s="17">
        <v>0</v>
      </c>
      <c r="AG98" s="18">
        <v>0</v>
      </c>
      <c r="AH98" s="17">
        <v>0</v>
      </c>
      <c r="AI98" s="18">
        <v>0</v>
      </c>
      <c r="AJ98" s="17">
        <v>0</v>
      </c>
      <c r="AK98" s="18">
        <v>0</v>
      </c>
      <c r="AL98" s="17">
        <v>0</v>
      </c>
      <c r="AM98" s="17">
        <f t="shared" si="25"/>
        <v>0</v>
      </c>
      <c r="AN98" s="17">
        <f t="shared" si="26"/>
        <v>0</v>
      </c>
      <c r="AO98" s="18">
        <v>0</v>
      </c>
      <c r="AP98" s="17">
        <v>0</v>
      </c>
      <c r="AQ98" s="18">
        <v>0</v>
      </c>
      <c r="AR98" s="17">
        <v>0</v>
      </c>
      <c r="AS98" s="18">
        <v>0</v>
      </c>
      <c r="AT98" s="17">
        <v>0</v>
      </c>
      <c r="AU98" s="18">
        <v>0</v>
      </c>
      <c r="AV98" s="17">
        <v>0</v>
      </c>
      <c r="AW98" s="18">
        <v>0</v>
      </c>
      <c r="AX98" s="17">
        <v>0</v>
      </c>
      <c r="AY98" s="18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7">
        <f t="shared" si="27"/>
        <v>0</v>
      </c>
      <c r="BF98" s="17">
        <f t="shared" si="28"/>
        <v>0</v>
      </c>
      <c r="BG98" s="18">
        <v>0</v>
      </c>
      <c r="BH98" s="17">
        <v>0</v>
      </c>
      <c r="BI98" s="18">
        <v>0</v>
      </c>
      <c r="BJ98" s="17">
        <v>0</v>
      </c>
      <c r="BK98" s="18">
        <v>0</v>
      </c>
      <c r="BL98" s="17">
        <v>0</v>
      </c>
      <c r="BM98" s="18">
        <v>0</v>
      </c>
      <c r="BN98" s="17">
        <v>0</v>
      </c>
      <c r="BO98" s="18">
        <v>0</v>
      </c>
      <c r="BP98" s="17">
        <v>0</v>
      </c>
      <c r="BQ98" s="18">
        <v>0</v>
      </c>
      <c r="BR98" s="17">
        <v>0</v>
      </c>
      <c r="BS98" s="18">
        <v>0</v>
      </c>
      <c r="BT98" s="17">
        <v>0</v>
      </c>
      <c r="BU98" s="18">
        <v>0</v>
      </c>
      <c r="BV98" s="17">
        <v>0</v>
      </c>
      <c r="BW98" s="17">
        <f t="shared" si="29"/>
        <v>0</v>
      </c>
      <c r="BX98" s="17">
        <f t="shared" si="30"/>
        <v>0</v>
      </c>
      <c r="BY98" s="18">
        <v>0</v>
      </c>
      <c r="BZ98" s="17">
        <v>0</v>
      </c>
      <c r="CA98" s="18">
        <v>0</v>
      </c>
      <c r="CB98" s="17">
        <v>0</v>
      </c>
      <c r="CC98" s="18">
        <v>0</v>
      </c>
      <c r="CD98" s="17">
        <v>0</v>
      </c>
      <c r="CE98" s="18">
        <v>0</v>
      </c>
      <c r="CF98" s="17">
        <v>0</v>
      </c>
      <c r="CG98" s="18">
        <v>0</v>
      </c>
      <c r="CH98" s="17">
        <v>0</v>
      </c>
      <c r="CI98" s="18">
        <v>0</v>
      </c>
      <c r="CJ98" s="17">
        <v>0</v>
      </c>
      <c r="CK98" s="18">
        <v>0</v>
      </c>
      <c r="CL98" s="17">
        <v>0</v>
      </c>
      <c r="CM98" s="18">
        <v>0</v>
      </c>
      <c r="CN98" s="17">
        <v>0</v>
      </c>
      <c r="CO98" s="36"/>
    </row>
    <row r="99" spans="1:93" x14ac:dyDescent="0.25">
      <c r="A99" s="26">
        <f>1+A97</f>
        <v>77</v>
      </c>
      <c r="B99" s="28" t="s">
        <v>76</v>
      </c>
      <c r="C99" s="17">
        <f t="shared" si="21"/>
        <v>25451305.289999999</v>
      </c>
      <c r="D99" s="17">
        <f t="shared" si="22"/>
        <v>8016758.9800000004</v>
      </c>
      <c r="E99" s="18">
        <f t="shared" si="32"/>
        <v>3771</v>
      </c>
      <c r="F99" s="17">
        <f t="shared" si="32"/>
        <v>3032169.78</v>
      </c>
      <c r="G99" s="18">
        <f t="shared" si="32"/>
        <v>557</v>
      </c>
      <c r="H99" s="17">
        <f t="shared" si="32"/>
        <v>261577.3</v>
      </c>
      <c r="I99" s="18">
        <f t="shared" si="32"/>
        <v>2247</v>
      </c>
      <c r="J99" s="17">
        <f t="shared" si="32"/>
        <v>4723011.9000000004</v>
      </c>
      <c r="K99" s="18">
        <f t="shared" si="32"/>
        <v>435</v>
      </c>
      <c r="L99" s="17">
        <f t="shared" si="32"/>
        <v>12725670.689999999</v>
      </c>
      <c r="M99" s="18">
        <f t="shared" si="32"/>
        <v>237</v>
      </c>
      <c r="N99" s="17">
        <f t="shared" si="32"/>
        <v>4708875.62</v>
      </c>
      <c r="O99" s="18">
        <f t="shared" si="32"/>
        <v>0</v>
      </c>
      <c r="P99" s="17">
        <f t="shared" si="32"/>
        <v>0</v>
      </c>
      <c r="Q99" s="18">
        <f t="shared" si="32"/>
        <v>0</v>
      </c>
      <c r="R99" s="17">
        <f t="shared" si="32"/>
        <v>0</v>
      </c>
      <c r="S99" s="18">
        <f t="shared" si="32"/>
        <v>0</v>
      </c>
      <c r="T99" s="17">
        <f t="shared" si="32"/>
        <v>0</v>
      </c>
      <c r="U99" s="17">
        <f t="shared" si="23"/>
        <v>4905294.95</v>
      </c>
      <c r="V99" s="17">
        <f t="shared" si="24"/>
        <v>1731725.21</v>
      </c>
      <c r="W99" s="18">
        <v>1187</v>
      </c>
      <c r="X99" s="17">
        <v>722606.14</v>
      </c>
      <c r="Y99" s="18">
        <v>137</v>
      </c>
      <c r="Z99" s="17">
        <v>67257.31</v>
      </c>
      <c r="AA99" s="18">
        <v>631</v>
      </c>
      <c r="AB99" s="17">
        <v>941861.76</v>
      </c>
      <c r="AC99" s="18">
        <v>80</v>
      </c>
      <c r="AD99" s="17">
        <v>1935970.42</v>
      </c>
      <c r="AE99" s="18">
        <v>56</v>
      </c>
      <c r="AF99" s="17">
        <v>1237599.32</v>
      </c>
      <c r="AG99" s="18">
        <v>0</v>
      </c>
      <c r="AH99" s="17">
        <v>0</v>
      </c>
      <c r="AI99" s="18">
        <v>0</v>
      </c>
      <c r="AJ99" s="17">
        <v>0</v>
      </c>
      <c r="AK99" s="18">
        <v>0</v>
      </c>
      <c r="AL99" s="17">
        <v>0</v>
      </c>
      <c r="AM99" s="17">
        <f t="shared" si="25"/>
        <v>4793830.99</v>
      </c>
      <c r="AN99" s="17">
        <f t="shared" si="26"/>
        <v>2017320.99</v>
      </c>
      <c r="AO99" s="18">
        <v>808</v>
      </c>
      <c r="AP99" s="17">
        <v>633140.56000000006</v>
      </c>
      <c r="AQ99" s="18">
        <v>99</v>
      </c>
      <c r="AR99" s="17">
        <v>58930.2</v>
      </c>
      <c r="AS99" s="18">
        <v>639</v>
      </c>
      <c r="AT99" s="17">
        <v>1325250.23</v>
      </c>
      <c r="AU99" s="18">
        <v>101</v>
      </c>
      <c r="AV99" s="17">
        <v>1746364</v>
      </c>
      <c r="AW99" s="18">
        <v>76</v>
      </c>
      <c r="AX99" s="17">
        <v>1030146</v>
      </c>
      <c r="AY99" s="18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7">
        <f t="shared" si="27"/>
        <v>7899924.1200000001</v>
      </c>
      <c r="BF99" s="17">
        <f t="shared" si="28"/>
        <v>2153943.89</v>
      </c>
      <c r="BG99" s="18">
        <v>699</v>
      </c>
      <c r="BH99" s="17">
        <v>816432.13</v>
      </c>
      <c r="BI99" s="18">
        <v>127</v>
      </c>
      <c r="BJ99" s="17">
        <v>65252.69</v>
      </c>
      <c r="BK99" s="18">
        <v>318</v>
      </c>
      <c r="BL99" s="17">
        <v>1272259.07</v>
      </c>
      <c r="BM99" s="18">
        <v>115</v>
      </c>
      <c r="BN99" s="17">
        <v>4568281.46</v>
      </c>
      <c r="BO99" s="18">
        <v>48</v>
      </c>
      <c r="BP99" s="17">
        <v>1177698.77</v>
      </c>
      <c r="BQ99" s="18">
        <v>0</v>
      </c>
      <c r="BR99" s="17">
        <v>0</v>
      </c>
      <c r="BS99" s="18">
        <v>0</v>
      </c>
      <c r="BT99" s="17">
        <v>0</v>
      </c>
      <c r="BU99" s="18">
        <v>0</v>
      </c>
      <c r="BV99" s="17">
        <v>0</v>
      </c>
      <c r="BW99" s="17">
        <f t="shared" si="29"/>
        <v>7852255.2300000004</v>
      </c>
      <c r="BX99" s="17">
        <f t="shared" si="30"/>
        <v>2113768.89</v>
      </c>
      <c r="BY99" s="18">
        <v>1077</v>
      </c>
      <c r="BZ99" s="17">
        <v>859990.95</v>
      </c>
      <c r="CA99" s="18">
        <v>194</v>
      </c>
      <c r="CB99" s="17">
        <v>70137.100000000006</v>
      </c>
      <c r="CC99" s="18">
        <v>659</v>
      </c>
      <c r="CD99" s="17">
        <v>1183640.8400000001</v>
      </c>
      <c r="CE99" s="18">
        <v>139</v>
      </c>
      <c r="CF99" s="17">
        <v>4475054.8099999996</v>
      </c>
      <c r="CG99" s="18">
        <v>57</v>
      </c>
      <c r="CH99" s="17">
        <v>1263431.53</v>
      </c>
      <c r="CI99" s="18">
        <v>0</v>
      </c>
      <c r="CJ99" s="17">
        <v>0</v>
      </c>
      <c r="CK99" s="18">
        <v>0</v>
      </c>
      <c r="CL99" s="17">
        <v>0</v>
      </c>
      <c r="CM99" s="18">
        <v>0</v>
      </c>
      <c r="CN99" s="17">
        <v>0</v>
      </c>
      <c r="CO99" s="36"/>
    </row>
    <row r="100" spans="1:93" x14ac:dyDescent="0.25">
      <c r="A100" s="26">
        <f t="shared" ref="A100:A114" si="33">1+A99</f>
        <v>78</v>
      </c>
      <c r="B100" s="28" t="s">
        <v>77</v>
      </c>
      <c r="C100" s="17">
        <f t="shared" si="21"/>
        <v>19863860.77</v>
      </c>
      <c r="D100" s="17">
        <f t="shared" si="22"/>
        <v>12649941.439999999</v>
      </c>
      <c r="E100" s="18">
        <f t="shared" si="32"/>
        <v>5572</v>
      </c>
      <c r="F100" s="17">
        <f t="shared" si="32"/>
        <v>4582443.33</v>
      </c>
      <c r="G100" s="18">
        <f t="shared" si="32"/>
        <v>874</v>
      </c>
      <c r="H100" s="17">
        <f t="shared" si="32"/>
        <v>414178.13</v>
      </c>
      <c r="I100" s="18">
        <f t="shared" si="32"/>
        <v>5090</v>
      </c>
      <c r="J100" s="17">
        <f t="shared" si="32"/>
        <v>7653319.9800000004</v>
      </c>
      <c r="K100" s="18">
        <f t="shared" si="32"/>
        <v>174</v>
      </c>
      <c r="L100" s="17">
        <f t="shared" si="32"/>
        <v>1989326.33</v>
      </c>
      <c r="M100" s="18">
        <f t="shared" si="32"/>
        <v>273</v>
      </c>
      <c r="N100" s="17">
        <f t="shared" si="32"/>
        <v>5224593</v>
      </c>
      <c r="O100" s="18">
        <f t="shared" si="32"/>
        <v>0</v>
      </c>
      <c r="P100" s="17">
        <f t="shared" si="32"/>
        <v>0</v>
      </c>
      <c r="Q100" s="18">
        <f t="shared" si="32"/>
        <v>0</v>
      </c>
      <c r="R100" s="17">
        <f t="shared" si="32"/>
        <v>0</v>
      </c>
      <c r="S100" s="18">
        <f t="shared" si="32"/>
        <v>0</v>
      </c>
      <c r="T100" s="17">
        <f t="shared" si="32"/>
        <v>0</v>
      </c>
      <c r="U100" s="17">
        <f t="shared" si="23"/>
        <v>4359401.8</v>
      </c>
      <c r="V100" s="17">
        <f t="shared" si="24"/>
        <v>2679428.69</v>
      </c>
      <c r="W100" s="18">
        <v>1393</v>
      </c>
      <c r="X100" s="17">
        <v>808110.83</v>
      </c>
      <c r="Y100" s="18">
        <v>219</v>
      </c>
      <c r="Z100" s="17">
        <v>103544.53</v>
      </c>
      <c r="AA100" s="18">
        <v>1191</v>
      </c>
      <c r="AB100" s="17">
        <v>1767773.33</v>
      </c>
      <c r="AC100" s="18">
        <v>43</v>
      </c>
      <c r="AD100" s="17">
        <v>495108.78</v>
      </c>
      <c r="AE100" s="18">
        <v>62</v>
      </c>
      <c r="AF100" s="17">
        <v>1184864.33</v>
      </c>
      <c r="AG100" s="18">
        <v>0</v>
      </c>
      <c r="AH100" s="17">
        <v>0</v>
      </c>
      <c r="AI100" s="18">
        <v>0</v>
      </c>
      <c r="AJ100" s="17">
        <v>0</v>
      </c>
      <c r="AK100" s="18">
        <v>0</v>
      </c>
      <c r="AL100" s="17">
        <v>0</v>
      </c>
      <c r="AM100" s="17">
        <f t="shared" si="25"/>
        <v>5285655.3600000003</v>
      </c>
      <c r="AN100" s="17">
        <f t="shared" si="26"/>
        <v>3111655.36</v>
      </c>
      <c r="AO100" s="18">
        <v>1393</v>
      </c>
      <c r="AP100" s="17">
        <v>808110.83</v>
      </c>
      <c r="AQ100" s="18">
        <v>219</v>
      </c>
      <c r="AR100" s="17">
        <v>103544.53</v>
      </c>
      <c r="AS100" s="18">
        <v>1519</v>
      </c>
      <c r="AT100" s="17">
        <v>2200000</v>
      </c>
      <c r="AU100" s="18">
        <v>44</v>
      </c>
      <c r="AV100" s="17">
        <v>504000</v>
      </c>
      <c r="AW100" s="18">
        <v>87</v>
      </c>
      <c r="AX100" s="17">
        <v>1670000</v>
      </c>
      <c r="AY100" s="18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7">
        <f t="shared" si="27"/>
        <v>5809401.7999999998</v>
      </c>
      <c r="BF100" s="17">
        <f t="shared" si="28"/>
        <v>4129428.69</v>
      </c>
      <c r="BG100" s="18">
        <v>1393</v>
      </c>
      <c r="BH100" s="17">
        <v>2108110.83</v>
      </c>
      <c r="BI100" s="18">
        <v>219</v>
      </c>
      <c r="BJ100" s="17">
        <v>103544.53</v>
      </c>
      <c r="BK100" s="18">
        <v>1191</v>
      </c>
      <c r="BL100" s="17">
        <v>1917773.33</v>
      </c>
      <c r="BM100" s="18">
        <v>43</v>
      </c>
      <c r="BN100" s="17">
        <v>495108.78</v>
      </c>
      <c r="BO100" s="18">
        <v>62</v>
      </c>
      <c r="BP100" s="17">
        <v>1184864.33</v>
      </c>
      <c r="BQ100" s="18">
        <v>0</v>
      </c>
      <c r="BR100" s="17">
        <v>0</v>
      </c>
      <c r="BS100" s="18">
        <v>0</v>
      </c>
      <c r="BT100" s="17">
        <v>0</v>
      </c>
      <c r="BU100" s="18">
        <v>0</v>
      </c>
      <c r="BV100" s="17">
        <v>0</v>
      </c>
      <c r="BW100" s="17">
        <f t="shared" si="29"/>
        <v>4409401.8099999996</v>
      </c>
      <c r="BX100" s="17">
        <f t="shared" si="30"/>
        <v>2729428.7</v>
      </c>
      <c r="BY100" s="18">
        <v>1393</v>
      </c>
      <c r="BZ100" s="17">
        <v>858110.84</v>
      </c>
      <c r="CA100" s="18">
        <v>217</v>
      </c>
      <c r="CB100" s="17">
        <v>103544.54</v>
      </c>
      <c r="CC100" s="18">
        <v>1189</v>
      </c>
      <c r="CD100" s="17">
        <v>1767773.32</v>
      </c>
      <c r="CE100" s="18">
        <v>44</v>
      </c>
      <c r="CF100" s="17">
        <v>495108.77</v>
      </c>
      <c r="CG100" s="18">
        <v>62</v>
      </c>
      <c r="CH100" s="17">
        <v>1184864.3400000001</v>
      </c>
      <c r="CI100" s="18">
        <v>0</v>
      </c>
      <c r="CJ100" s="17">
        <v>0</v>
      </c>
      <c r="CK100" s="18">
        <v>0</v>
      </c>
      <c r="CL100" s="17">
        <v>0</v>
      </c>
      <c r="CM100" s="18">
        <v>0</v>
      </c>
      <c r="CN100" s="17">
        <v>0</v>
      </c>
      <c r="CO100" s="36"/>
    </row>
    <row r="101" spans="1:93" x14ac:dyDescent="0.25">
      <c r="A101" s="26">
        <f t="shared" si="33"/>
        <v>79</v>
      </c>
      <c r="B101" s="28" t="s">
        <v>78</v>
      </c>
      <c r="C101" s="17">
        <f t="shared" si="21"/>
        <v>87683807.849999994</v>
      </c>
      <c r="D101" s="17">
        <f t="shared" si="22"/>
        <v>35102693.090000004</v>
      </c>
      <c r="E101" s="18">
        <f t="shared" si="32"/>
        <v>15171</v>
      </c>
      <c r="F101" s="17">
        <f t="shared" si="32"/>
        <v>7694786.4299999997</v>
      </c>
      <c r="G101" s="18">
        <f t="shared" si="32"/>
        <v>5815</v>
      </c>
      <c r="H101" s="17">
        <f t="shared" si="32"/>
        <v>3216963.07</v>
      </c>
      <c r="I101" s="18">
        <f t="shared" si="32"/>
        <v>20569</v>
      </c>
      <c r="J101" s="17">
        <f t="shared" si="32"/>
        <v>24190943.59</v>
      </c>
      <c r="K101" s="18">
        <f t="shared" si="32"/>
        <v>645</v>
      </c>
      <c r="L101" s="17">
        <f t="shared" si="32"/>
        <v>7980875.9000000004</v>
      </c>
      <c r="M101" s="18">
        <f t="shared" si="32"/>
        <v>1540</v>
      </c>
      <c r="N101" s="17">
        <f t="shared" si="32"/>
        <v>44600238.859999999</v>
      </c>
      <c r="O101" s="18">
        <f t="shared" si="32"/>
        <v>0</v>
      </c>
      <c r="P101" s="17">
        <f t="shared" si="32"/>
        <v>0</v>
      </c>
      <c r="Q101" s="18">
        <f t="shared" si="32"/>
        <v>16</v>
      </c>
      <c r="R101" s="17">
        <f t="shared" si="32"/>
        <v>1991753</v>
      </c>
      <c r="S101" s="18">
        <f t="shared" si="32"/>
        <v>0</v>
      </c>
      <c r="T101" s="17">
        <f t="shared" si="32"/>
        <v>0</v>
      </c>
      <c r="U101" s="17">
        <f t="shared" si="23"/>
        <v>24774238.73</v>
      </c>
      <c r="V101" s="17">
        <f t="shared" si="24"/>
        <v>7852693.0899999999</v>
      </c>
      <c r="W101" s="18">
        <v>5038</v>
      </c>
      <c r="X101" s="17">
        <v>2294786.4300000002</v>
      </c>
      <c r="Y101" s="18">
        <v>1405</v>
      </c>
      <c r="Z101" s="17">
        <v>766963.07</v>
      </c>
      <c r="AA101" s="18">
        <v>5148</v>
      </c>
      <c r="AB101" s="17">
        <v>4790943.59</v>
      </c>
      <c r="AC101" s="18">
        <v>157</v>
      </c>
      <c r="AD101" s="17">
        <v>2164947.46</v>
      </c>
      <c r="AE101" s="18">
        <v>553</v>
      </c>
      <c r="AF101" s="17">
        <v>14756598.18</v>
      </c>
      <c r="AG101" s="18">
        <v>0</v>
      </c>
      <c r="AH101" s="17">
        <v>0</v>
      </c>
      <c r="AI101" s="18">
        <v>6</v>
      </c>
      <c r="AJ101" s="17">
        <v>706068.22</v>
      </c>
      <c r="AK101" s="18">
        <v>0</v>
      </c>
      <c r="AL101" s="17">
        <v>0</v>
      </c>
      <c r="AM101" s="17">
        <f t="shared" si="25"/>
        <v>18350000</v>
      </c>
      <c r="AN101" s="17">
        <f t="shared" si="26"/>
        <v>7950000</v>
      </c>
      <c r="AO101" s="18">
        <v>2179</v>
      </c>
      <c r="AP101" s="17">
        <v>800000</v>
      </c>
      <c r="AQ101" s="18">
        <v>1222</v>
      </c>
      <c r="AR101" s="17">
        <v>650000</v>
      </c>
      <c r="AS101" s="18">
        <v>5652</v>
      </c>
      <c r="AT101" s="17">
        <v>6500000</v>
      </c>
      <c r="AU101" s="18">
        <v>141</v>
      </c>
      <c r="AV101" s="17">
        <v>1400000</v>
      </c>
      <c r="AW101" s="18">
        <v>220</v>
      </c>
      <c r="AX101" s="17">
        <v>9000000</v>
      </c>
      <c r="AY101" s="18">
        <v>0</v>
      </c>
      <c r="AZ101" s="17">
        <v>0</v>
      </c>
      <c r="BA101" s="18">
        <v>2</v>
      </c>
      <c r="BB101" s="17">
        <v>270690</v>
      </c>
      <c r="BC101" s="18">
        <v>0</v>
      </c>
      <c r="BD101" s="17">
        <v>0</v>
      </c>
      <c r="BE101" s="17">
        <f t="shared" si="27"/>
        <v>22603374.390000001</v>
      </c>
      <c r="BF101" s="17">
        <f t="shared" si="28"/>
        <v>9800000</v>
      </c>
      <c r="BG101" s="18">
        <v>2968</v>
      </c>
      <c r="BH101" s="17">
        <v>2300000</v>
      </c>
      <c r="BI101" s="18">
        <v>1532</v>
      </c>
      <c r="BJ101" s="17">
        <v>900000</v>
      </c>
      <c r="BK101" s="18">
        <v>4448</v>
      </c>
      <c r="BL101" s="17">
        <v>6600000</v>
      </c>
      <c r="BM101" s="18">
        <v>161</v>
      </c>
      <c r="BN101" s="17">
        <v>2176587.5</v>
      </c>
      <c r="BO101" s="18">
        <v>422</v>
      </c>
      <c r="BP101" s="17">
        <v>10626786.890000001</v>
      </c>
      <c r="BQ101" s="18">
        <v>0</v>
      </c>
      <c r="BR101" s="17">
        <v>0</v>
      </c>
      <c r="BS101" s="18">
        <v>3</v>
      </c>
      <c r="BT101" s="17">
        <v>454651.78</v>
      </c>
      <c r="BU101" s="18">
        <v>0</v>
      </c>
      <c r="BV101" s="17">
        <v>0</v>
      </c>
      <c r="BW101" s="17">
        <f t="shared" si="29"/>
        <v>21956194.73</v>
      </c>
      <c r="BX101" s="17">
        <f t="shared" si="30"/>
        <v>9500000</v>
      </c>
      <c r="BY101" s="18">
        <v>4986</v>
      </c>
      <c r="BZ101" s="17">
        <v>2300000</v>
      </c>
      <c r="CA101" s="18">
        <v>1656</v>
      </c>
      <c r="CB101" s="17">
        <v>900000</v>
      </c>
      <c r="CC101" s="18">
        <v>5321</v>
      </c>
      <c r="CD101" s="17">
        <v>6300000</v>
      </c>
      <c r="CE101" s="18">
        <v>186</v>
      </c>
      <c r="CF101" s="17">
        <v>2239340.94</v>
      </c>
      <c r="CG101" s="18">
        <v>345</v>
      </c>
      <c r="CH101" s="17">
        <v>10216853.789999999</v>
      </c>
      <c r="CI101" s="18">
        <v>0</v>
      </c>
      <c r="CJ101" s="17">
        <v>0</v>
      </c>
      <c r="CK101" s="18">
        <v>5</v>
      </c>
      <c r="CL101" s="17">
        <v>560343</v>
      </c>
      <c r="CM101" s="18">
        <v>0</v>
      </c>
      <c r="CN101" s="17">
        <v>0</v>
      </c>
      <c r="CO101" s="36"/>
    </row>
    <row r="102" spans="1:93" ht="30" x14ac:dyDescent="0.25">
      <c r="A102" s="26">
        <f t="shared" si="33"/>
        <v>80</v>
      </c>
      <c r="B102" s="28" t="s">
        <v>79</v>
      </c>
      <c r="C102" s="17">
        <f t="shared" si="21"/>
        <v>3886851.22</v>
      </c>
      <c r="D102" s="17">
        <f t="shared" si="22"/>
        <v>3886851.22</v>
      </c>
      <c r="E102" s="18">
        <f t="shared" si="32"/>
        <v>3104</v>
      </c>
      <c r="F102" s="17">
        <f t="shared" si="32"/>
        <v>946757.85</v>
      </c>
      <c r="G102" s="18">
        <f t="shared" si="32"/>
        <v>801</v>
      </c>
      <c r="H102" s="17">
        <f t="shared" si="32"/>
        <v>407236.41</v>
      </c>
      <c r="I102" s="18">
        <f t="shared" si="32"/>
        <v>2574</v>
      </c>
      <c r="J102" s="17">
        <f t="shared" si="32"/>
        <v>2532856.96</v>
      </c>
      <c r="K102" s="18">
        <f t="shared" si="32"/>
        <v>0</v>
      </c>
      <c r="L102" s="17">
        <f t="shared" si="32"/>
        <v>0</v>
      </c>
      <c r="M102" s="18">
        <f t="shared" si="32"/>
        <v>0</v>
      </c>
      <c r="N102" s="17">
        <f t="shared" si="32"/>
        <v>0</v>
      </c>
      <c r="O102" s="18">
        <f t="shared" si="32"/>
        <v>0</v>
      </c>
      <c r="P102" s="17">
        <f t="shared" si="32"/>
        <v>0</v>
      </c>
      <c r="Q102" s="18">
        <f t="shared" si="32"/>
        <v>0</v>
      </c>
      <c r="R102" s="17">
        <f t="shared" si="32"/>
        <v>0</v>
      </c>
      <c r="S102" s="18">
        <f t="shared" si="32"/>
        <v>0</v>
      </c>
      <c r="T102" s="17">
        <f t="shared" si="32"/>
        <v>0</v>
      </c>
      <c r="U102" s="17">
        <f t="shared" si="23"/>
        <v>994111.08</v>
      </c>
      <c r="V102" s="17">
        <f t="shared" si="24"/>
        <v>994111.08</v>
      </c>
      <c r="W102" s="18">
        <v>776</v>
      </c>
      <c r="X102" s="17">
        <v>236689.46</v>
      </c>
      <c r="Y102" s="18">
        <v>220</v>
      </c>
      <c r="Z102" s="17">
        <v>111520.2</v>
      </c>
      <c r="AA102" s="18">
        <v>673</v>
      </c>
      <c r="AB102" s="17">
        <v>645901.42000000004</v>
      </c>
      <c r="AC102" s="18">
        <v>0</v>
      </c>
      <c r="AD102" s="17">
        <v>0</v>
      </c>
      <c r="AE102" s="18">
        <v>0</v>
      </c>
      <c r="AF102" s="17">
        <v>0</v>
      </c>
      <c r="AG102" s="18">
        <v>0</v>
      </c>
      <c r="AH102" s="17">
        <v>0</v>
      </c>
      <c r="AI102" s="18">
        <v>0</v>
      </c>
      <c r="AJ102" s="17">
        <v>0</v>
      </c>
      <c r="AK102" s="18">
        <v>0</v>
      </c>
      <c r="AL102" s="17">
        <v>0</v>
      </c>
      <c r="AM102" s="17">
        <f t="shared" si="25"/>
        <v>1290494.57</v>
      </c>
      <c r="AN102" s="17">
        <f t="shared" si="26"/>
        <v>1290494.57</v>
      </c>
      <c r="AO102" s="18">
        <v>776</v>
      </c>
      <c r="AP102" s="17">
        <v>236689.46</v>
      </c>
      <c r="AQ102" s="18">
        <v>200</v>
      </c>
      <c r="AR102" s="17">
        <v>101682</v>
      </c>
      <c r="AS102" s="18">
        <v>742</v>
      </c>
      <c r="AT102" s="17">
        <v>952123.11</v>
      </c>
      <c r="AU102" s="18">
        <v>0</v>
      </c>
      <c r="AV102" s="17">
        <v>0</v>
      </c>
      <c r="AW102" s="18">
        <v>0</v>
      </c>
      <c r="AX102" s="17">
        <v>0</v>
      </c>
      <c r="AY102" s="18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7">
        <f t="shared" si="27"/>
        <v>1075494.57</v>
      </c>
      <c r="BF102" s="17">
        <f t="shared" si="28"/>
        <v>1075494.57</v>
      </c>
      <c r="BG102" s="18">
        <v>776</v>
      </c>
      <c r="BH102" s="17">
        <v>236689.46</v>
      </c>
      <c r="BI102" s="18">
        <v>200</v>
      </c>
      <c r="BJ102" s="17">
        <v>101682</v>
      </c>
      <c r="BK102" s="18">
        <v>742</v>
      </c>
      <c r="BL102" s="17">
        <v>737123.11</v>
      </c>
      <c r="BM102" s="18">
        <v>0</v>
      </c>
      <c r="BN102" s="17">
        <v>0</v>
      </c>
      <c r="BO102" s="18">
        <v>0</v>
      </c>
      <c r="BP102" s="17">
        <v>0</v>
      </c>
      <c r="BQ102" s="18">
        <v>0</v>
      </c>
      <c r="BR102" s="17">
        <v>0</v>
      </c>
      <c r="BS102" s="18">
        <v>0</v>
      </c>
      <c r="BT102" s="17">
        <v>0</v>
      </c>
      <c r="BU102" s="18">
        <v>0</v>
      </c>
      <c r="BV102" s="17">
        <v>0</v>
      </c>
      <c r="BW102" s="17">
        <f t="shared" si="29"/>
        <v>526751</v>
      </c>
      <c r="BX102" s="17">
        <f t="shared" si="30"/>
        <v>526751</v>
      </c>
      <c r="BY102" s="18">
        <v>776</v>
      </c>
      <c r="BZ102" s="17">
        <v>236689.47</v>
      </c>
      <c r="CA102" s="18">
        <v>181</v>
      </c>
      <c r="CB102" s="17">
        <v>92352.21</v>
      </c>
      <c r="CC102" s="18">
        <v>417</v>
      </c>
      <c r="CD102" s="17">
        <v>197709.32</v>
      </c>
      <c r="CE102" s="18">
        <v>0</v>
      </c>
      <c r="CF102" s="17">
        <v>0</v>
      </c>
      <c r="CG102" s="18">
        <v>0</v>
      </c>
      <c r="CH102" s="17">
        <v>0</v>
      </c>
      <c r="CI102" s="18">
        <v>0</v>
      </c>
      <c r="CJ102" s="17">
        <v>0</v>
      </c>
      <c r="CK102" s="18">
        <v>0</v>
      </c>
      <c r="CL102" s="17">
        <v>0</v>
      </c>
      <c r="CM102" s="18">
        <v>0</v>
      </c>
      <c r="CN102" s="17">
        <v>0</v>
      </c>
      <c r="CO102" s="36"/>
    </row>
    <row r="103" spans="1:93" x14ac:dyDescent="0.25">
      <c r="A103" s="26">
        <f t="shared" si="33"/>
        <v>81</v>
      </c>
      <c r="B103" s="28" t="s">
        <v>80</v>
      </c>
      <c r="C103" s="17">
        <f t="shared" si="21"/>
        <v>26418122.969999999</v>
      </c>
      <c r="D103" s="17">
        <f t="shared" si="22"/>
        <v>2431877.16</v>
      </c>
      <c r="E103" s="18">
        <f t="shared" si="32"/>
        <v>2361</v>
      </c>
      <c r="F103" s="17">
        <f t="shared" si="32"/>
        <v>586620.26</v>
      </c>
      <c r="G103" s="18">
        <f t="shared" si="32"/>
        <v>0</v>
      </c>
      <c r="H103" s="17">
        <f t="shared" si="32"/>
        <v>0</v>
      </c>
      <c r="I103" s="18">
        <f t="shared" si="32"/>
        <v>2097</v>
      </c>
      <c r="J103" s="17">
        <f t="shared" si="32"/>
        <v>1845256.9</v>
      </c>
      <c r="K103" s="18">
        <f t="shared" si="32"/>
        <v>234</v>
      </c>
      <c r="L103" s="17">
        <f t="shared" si="32"/>
        <v>2797652.39</v>
      </c>
      <c r="M103" s="18">
        <f t="shared" si="32"/>
        <v>906</v>
      </c>
      <c r="N103" s="17">
        <f t="shared" si="32"/>
        <v>21188593.420000002</v>
      </c>
      <c r="O103" s="18">
        <f t="shared" si="32"/>
        <v>0</v>
      </c>
      <c r="P103" s="17">
        <f t="shared" si="32"/>
        <v>0</v>
      </c>
      <c r="Q103" s="18">
        <f t="shared" si="32"/>
        <v>0</v>
      </c>
      <c r="R103" s="17">
        <f t="shared" si="32"/>
        <v>0</v>
      </c>
      <c r="S103" s="18">
        <f t="shared" si="32"/>
        <v>0</v>
      </c>
      <c r="T103" s="17">
        <f t="shared" si="32"/>
        <v>0</v>
      </c>
      <c r="U103" s="17">
        <f t="shared" si="23"/>
        <v>6052098.25</v>
      </c>
      <c r="V103" s="17">
        <f t="shared" si="24"/>
        <v>703524.03</v>
      </c>
      <c r="W103" s="18">
        <v>590</v>
      </c>
      <c r="X103" s="17">
        <v>166096.79999999999</v>
      </c>
      <c r="Y103" s="18">
        <v>0</v>
      </c>
      <c r="Z103" s="17">
        <v>0</v>
      </c>
      <c r="AA103" s="18">
        <v>524</v>
      </c>
      <c r="AB103" s="17">
        <v>537427.23</v>
      </c>
      <c r="AC103" s="18">
        <v>59</v>
      </c>
      <c r="AD103" s="17">
        <v>632430.78</v>
      </c>
      <c r="AE103" s="18">
        <v>224</v>
      </c>
      <c r="AF103" s="17">
        <v>4716143.4400000004</v>
      </c>
      <c r="AG103" s="18">
        <v>0</v>
      </c>
      <c r="AH103" s="17">
        <v>0</v>
      </c>
      <c r="AI103" s="18">
        <v>0</v>
      </c>
      <c r="AJ103" s="17">
        <v>0</v>
      </c>
      <c r="AK103" s="18">
        <v>0</v>
      </c>
      <c r="AL103" s="17">
        <v>0</v>
      </c>
      <c r="AM103" s="17">
        <f t="shared" si="25"/>
        <v>7615522.5800000001</v>
      </c>
      <c r="AN103" s="17">
        <f t="shared" si="26"/>
        <v>603524.03</v>
      </c>
      <c r="AO103" s="18">
        <v>590</v>
      </c>
      <c r="AP103" s="17">
        <v>116096.8</v>
      </c>
      <c r="AQ103" s="18">
        <v>0</v>
      </c>
      <c r="AR103" s="17">
        <v>0</v>
      </c>
      <c r="AS103" s="18">
        <v>524</v>
      </c>
      <c r="AT103" s="17">
        <v>487427.23</v>
      </c>
      <c r="AU103" s="18">
        <v>59</v>
      </c>
      <c r="AV103" s="17">
        <v>995855.11</v>
      </c>
      <c r="AW103" s="18">
        <v>213</v>
      </c>
      <c r="AX103" s="17">
        <v>6016143.4400000004</v>
      </c>
      <c r="AY103" s="18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7">
        <f t="shared" si="27"/>
        <v>6934056.1799999997</v>
      </c>
      <c r="BF103" s="17">
        <f t="shared" si="28"/>
        <v>514142.94</v>
      </c>
      <c r="BG103" s="18">
        <v>590</v>
      </c>
      <c r="BH103" s="17">
        <v>104120.46</v>
      </c>
      <c r="BI103" s="18">
        <v>0</v>
      </c>
      <c r="BJ103" s="17">
        <v>0</v>
      </c>
      <c r="BK103" s="18">
        <v>524</v>
      </c>
      <c r="BL103" s="17">
        <v>410022.48</v>
      </c>
      <c r="BM103" s="18">
        <v>59</v>
      </c>
      <c r="BN103" s="17">
        <v>591662.43999999994</v>
      </c>
      <c r="BO103" s="18">
        <v>245</v>
      </c>
      <c r="BP103" s="17">
        <v>5828250.7999999998</v>
      </c>
      <c r="BQ103" s="18">
        <v>0</v>
      </c>
      <c r="BR103" s="17">
        <v>0</v>
      </c>
      <c r="BS103" s="18">
        <v>0</v>
      </c>
      <c r="BT103" s="17">
        <v>0</v>
      </c>
      <c r="BU103" s="18">
        <v>0</v>
      </c>
      <c r="BV103" s="17">
        <v>0</v>
      </c>
      <c r="BW103" s="17">
        <f t="shared" si="29"/>
        <v>5816445.96</v>
      </c>
      <c r="BX103" s="17">
        <f t="shared" si="30"/>
        <v>610686.16</v>
      </c>
      <c r="BY103" s="18">
        <v>591</v>
      </c>
      <c r="BZ103" s="17">
        <v>200306.2</v>
      </c>
      <c r="CA103" s="18">
        <v>0</v>
      </c>
      <c r="CB103" s="17">
        <v>0</v>
      </c>
      <c r="CC103" s="18">
        <v>525</v>
      </c>
      <c r="CD103" s="17">
        <v>410379.96</v>
      </c>
      <c r="CE103" s="18">
        <v>57</v>
      </c>
      <c r="CF103" s="17">
        <v>577704.06000000006</v>
      </c>
      <c r="CG103" s="18">
        <v>224</v>
      </c>
      <c r="CH103" s="17">
        <v>4628055.74</v>
      </c>
      <c r="CI103" s="18">
        <v>0</v>
      </c>
      <c r="CJ103" s="17">
        <v>0</v>
      </c>
      <c r="CK103" s="18">
        <v>0</v>
      </c>
      <c r="CL103" s="17">
        <v>0</v>
      </c>
      <c r="CM103" s="18">
        <v>0</v>
      </c>
      <c r="CN103" s="17">
        <v>0</v>
      </c>
      <c r="CO103" s="36"/>
    </row>
    <row r="104" spans="1:93" x14ac:dyDescent="0.25">
      <c r="A104" s="26">
        <f t="shared" si="33"/>
        <v>82</v>
      </c>
      <c r="B104" s="28" t="s">
        <v>81</v>
      </c>
      <c r="C104" s="17">
        <f t="shared" si="21"/>
        <v>44765965.969999999</v>
      </c>
      <c r="D104" s="17">
        <f t="shared" si="22"/>
        <v>29576717.18</v>
      </c>
      <c r="E104" s="18">
        <f t="shared" si="32"/>
        <v>23623</v>
      </c>
      <c r="F104" s="17">
        <f t="shared" si="32"/>
        <v>7099780.4900000002</v>
      </c>
      <c r="G104" s="18">
        <f t="shared" si="32"/>
        <v>2465</v>
      </c>
      <c r="H104" s="17">
        <f t="shared" si="32"/>
        <v>1086337.8</v>
      </c>
      <c r="I104" s="18">
        <f t="shared" si="32"/>
        <v>13556</v>
      </c>
      <c r="J104" s="17">
        <f t="shared" si="32"/>
        <v>21390598.890000001</v>
      </c>
      <c r="K104" s="18">
        <f t="shared" si="32"/>
        <v>168</v>
      </c>
      <c r="L104" s="17">
        <f t="shared" si="32"/>
        <v>3426161.32</v>
      </c>
      <c r="M104" s="18">
        <f t="shared" si="32"/>
        <v>519</v>
      </c>
      <c r="N104" s="17">
        <f t="shared" si="32"/>
        <v>11763087.470000001</v>
      </c>
      <c r="O104" s="18">
        <f t="shared" si="32"/>
        <v>0</v>
      </c>
      <c r="P104" s="17">
        <f t="shared" si="32"/>
        <v>0</v>
      </c>
      <c r="Q104" s="18">
        <f t="shared" si="32"/>
        <v>0</v>
      </c>
      <c r="R104" s="17">
        <f t="shared" si="32"/>
        <v>0</v>
      </c>
      <c r="S104" s="18">
        <f t="shared" si="32"/>
        <v>0</v>
      </c>
      <c r="T104" s="17">
        <f t="shared" si="32"/>
        <v>0</v>
      </c>
      <c r="U104" s="17">
        <f t="shared" si="23"/>
        <v>11075430.15</v>
      </c>
      <c r="V104" s="17">
        <f t="shared" si="24"/>
        <v>7016796.9000000004</v>
      </c>
      <c r="W104" s="18">
        <v>3800</v>
      </c>
      <c r="X104" s="17">
        <v>1998158.22</v>
      </c>
      <c r="Y104" s="18">
        <v>683</v>
      </c>
      <c r="Z104" s="17">
        <v>301935.21000000002</v>
      </c>
      <c r="AA104" s="18">
        <v>3340</v>
      </c>
      <c r="AB104" s="17">
        <v>4716703.47</v>
      </c>
      <c r="AC104" s="18">
        <v>22</v>
      </c>
      <c r="AD104" s="17">
        <v>492235.72</v>
      </c>
      <c r="AE104" s="18">
        <v>193</v>
      </c>
      <c r="AF104" s="17">
        <v>3566397.53</v>
      </c>
      <c r="AG104" s="18">
        <v>0</v>
      </c>
      <c r="AH104" s="17">
        <v>0</v>
      </c>
      <c r="AI104" s="18">
        <v>0</v>
      </c>
      <c r="AJ104" s="17">
        <v>0</v>
      </c>
      <c r="AK104" s="18">
        <v>0</v>
      </c>
      <c r="AL104" s="17">
        <v>0</v>
      </c>
      <c r="AM104" s="17">
        <f t="shared" si="25"/>
        <v>10954543.27</v>
      </c>
      <c r="AN104" s="17">
        <f t="shared" si="26"/>
        <v>6678075.1699999999</v>
      </c>
      <c r="AO104" s="18">
        <v>8618</v>
      </c>
      <c r="AP104" s="17">
        <v>1416511.34</v>
      </c>
      <c r="AQ104" s="18">
        <v>979</v>
      </c>
      <c r="AR104" s="17">
        <v>442085.22</v>
      </c>
      <c r="AS104" s="18">
        <v>3134</v>
      </c>
      <c r="AT104" s="17">
        <v>4819478.6100000003</v>
      </c>
      <c r="AU104" s="18">
        <v>73</v>
      </c>
      <c r="AV104" s="17">
        <v>1142950.48</v>
      </c>
      <c r="AW104" s="18">
        <v>95</v>
      </c>
      <c r="AX104" s="17">
        <v>3133517.62</v>
      </c>
      <c r="AY104" s="18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7">
        <f t="shared" si="27"/>
        <v>11289778.01</v>
      </c>
      <c r="BF104" s="17">
        <f t="shared" si="28"/>
        <v>8574300.5399999991</v>
      </c>
      <c r="BG104" s="18">
        <v>6448</v>
      </c>
      <c r="BH104" s="17">
        <v>2173181.92</v>
      </c>
      <c r="BI104" s="18">
        <v>332</v>
      </c>
      <c r="BJ104" s="17">
        <v>142598.96</v>
      </c>
      <c r="BK104" s="18">
        <v>3119</v>
      </c>
      <c r="BL104" s="17">
        <v>6258519.6600000001</v>
      </c>
      <c r="BM104" s="18">
        <v>23</v>
      </c>
      <c r="BN104" s="17">
        <v>580914.97</v>
      </c>
      <c r="BO104" s="18">
        <v>97</v>
      </c>
      <c r="BP104" s="17">
        <v>2134562.5</v>
      </c>
      <c r="BQ104" s="18">
        <v>0</v>
      </c>
      <c r="BR104" s="17">
        <v>0</v>
      </c>
      <c r="BS104" s="18">
        <v>0</v>
      </c>
      <c r="BT104" s="17">
        <v>0</v>
      </c>
      <c r="BU104" s="18">
        <v>0</v>
      </c>
      <c r="BV104" s="17">
        <v>0</v>
      </c>
      <c r="BW104" s="17">
        <f t="shared" si="29"/>
        <v>11446214.539999999</v>
      </c>
      <c r="BX104" s="17">
        <f t="shared" si="30"/>
        <v>7307544.5700000003</v>
      </c>
      <c r="BY104" s="18">
        <v>4757</v>
      </c>
      <c r="BZ104" s="17">
        <v>1511929.01</v>
      </c>
      <c r="CA104" s="18">
        <v>471</v>
      </c>
      <c r="CB104" s="17">
        <v>199718.41</v>
      </c>
      <c r="CC104" s="18">
        <v>3963</v>
      </c>
      <c r="CD104" s="17">
        <v>5595897.1500000004</v>
      </c>
      <c r="CE104" s="18">
        <v>50</v>
      </c>
      <c r="CF104" s="17">
        <v>1210060.1499999999</v>
      </c>
      <c r="CG104" s="18">
        <v>134</v>
      </c>
      <c r="CH104" s="17">
        <v>2928609.82</v>
      </c>
      <c r="CI104" s="18">
        <v>0</v>
      </c>
      <c r="CJ104" s="17">
        <v>0</v>
      </c>
      <c r="CK104" s="18">
        <v>0</v>
      </c>
      <c r="CL104" s="17">
        <v>0</v>
      </c>
      <c r="CM104" s="18">
        <v>0</v>
      </c>
      <c r="CN104" s="17">
        <v>0</v>
      </c>
      <c r="CO104" s="36"/>
    </row>
    <row r="105" spans="1:93" ht="30" x14ac:dyDescent="0.25">
      <c r="A105" s="26">
        <f t="shared" si="33"/>
        <v>83</v>
      </c>
      <c r="B105" s="28" t="s">
        <v>82</v>
      </c>
      <c r="C105" s="17">
        <f t="shared" si="21"/>
        <v>18961640.109999999</v>
      </c>
      <c r="D105" s="17">
        <f t="shared" si="22"/>
        <v>0</v>
      </c>
      <c r="E105" s="18">
        <f t="shared" si="32"/>
        <v>0</v>
      </c>
      <c r="F105" s="17">
        <f t="shared" si="32"/>
        <v>0</v>
      </c>
      <c r="G105" s="18">
        <f t="shared" si="32"/>
        <v>0</v>
      </c>
      <c r="H105" s="17">
        <f t="shared" si="32"/>
        <v>0</v>
      </c>
      <c r="I105" s="18">
        <f t="shared" si="32"/>
        <v>0</v>
      </c>
      <c r="J105" s="17">
        <f t="shared" si="32"/>
        <v>0</v>
      </c>
      <c r="K105" s="18">
        <f t="shared" si="32"/>
        <v>0</v>
      </c>
      <c r="L105" s="17">
        <f t="shared" si="32"/>
        <v>0</v>
      </c>
      <c r="M105" s="18">
        <f t="shared" si="32"/>
        <v>0</v>
      </c>
      <c r="N105" s="17">
        <f t="shared" si="32"/>
        <v>0</v>
      </c>
      <c r="O105" s="18">
        <f t="shared" si="32"/>
        <v>0</v>
      </c>
      <c r="P105" s="17">
        <f t="shared" si="32"/>
        <v>0</v>
      </c>
      <c r="Q105" s="18">
        <f t="shared" ref="E105:T121" si="34">AI105+BA105+BS105+CK105</f>
        <v>0</v>
      </c>
      <c r="R105" s="17">
        <f t="shared" si="34"/>
        <v>0</v>
      </c>
      <c r="S105" s="18">
        <f t="shared" si="34"/>
        <v>7384</v>
      </c>
      <c r="T105" s="17">
        <f t="shared" si="34"/>
        <v>18961640.109999999</v>
      </c>
      <c r="U105" s="17">
        <f t="shared" si="23"/>
        <v>4803514.71</v>
      </c>
      <c r="V105" s="17">
        <f t="shared" si="24"/>
        <v>0</v>
      </c>
      <c r="W105" s="18">
        <v>0</v>
      </c>
      <c r="X105" s="17">
        <v>0</v>
      </c>
      <c r="Y105" s="18">
        <v>0</v>
      </c>
      <c r="Z105" s="17">
        <v>0</v>
      </c>
      <c r="AA105" s="18">
        <v>0</v>
      </c>
      <c r="AB105" s="17">
        <v>0</v>
      </c>
      <c r="AC105" s="18">
        <v>0</v>
      </c>
      <c r="AD105" s="17">
        <v>0</v>
      </c>
      <c r="AE105" s="18">
        <v>0</v>
      </c>
      <c r="AF105" s="17">
        <v>0</v>
      </c>
      <c r="AG105" s="18">
        <v>0</v>
      </c>
      <c r="AH105" s="17">
        <v>0</v>
      </c>
      <c r="AI105" s="18">
        <v>0</v>
      </c>
      <c r="AJ105" s="17">
        <v>0</v>
      </c>
      <c r="AK105" s="18">
        <v>2664</v>
      </c>
      <c r="AL105" s="17">
        <v>4803514.71</v>
      </c>
      <c r="AM105" s="17">
        <f t="shared" si="25"/>
        <v>4655530.24</v>
      </c>
      <c r="AN105" s="17">
        <f t="shared" si="26"/>
        <v>0</v>
      </c>
      <c r="AO105" s="18">
        <v>0</v>
      </c>
      <c r="AP105" s="17">
        <v>0</v>
      </c>
      <c r="AQ105" s="18">
        <v>0</v>
      </c>
      <c r="AR105" s="17">
        <v>0</v>
      </c>
      <c r="AS105" s="18">
        <v>0</v>
      </c>
      <c r="AT105" s="17">
        <v>0</v>
      </c>
      <c r="AU105" s="18">
        <v>0</v>
      </c>
      <c r="AV105" s="17">
        <v>0</v>
      </c>
      <c r="AW105" s="18">
        <v>0</v>
      </c>
      <c r="AX105" s="17">
        <v>0</v>
      </c>
      <c r="AY105" s="18">
        <v>0</v>
      </c>
      <c r="AZ105" s="17">
        <v>0</v>
      </c>
      <c r="BA105" s="18">
        <v>0</v>
      </c>
      <c r="BB105" s="17">
        <v>0</v>
      </c>
      <c r="BC105" s="18">
        <v>2511</v>
      </c>
      <c r="BD105" s="17">
        <v>4655530.24</v>
      </c>
      <c r="BE105" s="17">
        <f t="shared" si="27"/>
        <v>4751297.58</v>
      </c>
      <c r="BF105" s="17">
        <f t="shared" si="28"/>
        <v>0</v>
      </c>
      <c r="BG105" s="18">
        <v>0</v>
      </c>
      <c r="BH105" s="17">
        <v>0</v>
      </c>
      <c r="BI105" s="18">
        <v>0</v>
      </c>
      <c r="BJ105" s="17">
        <v>0</v>
      </c>
      <c r="BK105" s="18">
        <v>0</v>
      </c>
      <c r="BL105" s="17">
        <v>0</v>
      </c>
      <c r="BM105" s="18">
        <v>0</v>
      </c>
      <c r="BN105" s="17">
        <v>0</v>
      </c>
      <c r="BO105" s="18">
        <v>0</v>
      </c>
      <c r="BP105" s="17">
        <v>0</v>
      </c>
      <c r="BQ105" s="18">
        <v>0</v>
      </c>
      <c r="BR105" s="17">
        <v>0</v>
      </c>
      <c r="BS105" s="18">
        <v>0</v>
      </c>
      <c r="BT105" s="17">
        <v>0</v>
      </c>
      <c r="BU105" s="18">
        <v>2204</v>
      </c>
      <c r="BV105" s="17">
        <v>4751297.58</v>
      </c>
      <c r="BW105" s="17">
        <f t="shared" si="29"/>
        <v>4751297.58</v>
      </c>
      <c r="BX105" s="17">
        <f t="shared" si="30"/>
        <v>0</v>
      </c>
      <c r="BY105" s="18">
        <v>0</v>
      </c>
      <c r="BZ105" s="17">
        <v>0</v>
      </c>
      <c r="CA105" s="18">
        <v>0</v>
      </c>
      <c r="CB105" s="17">
        <v>0</v>
      </c>
      <c r="CC105" s="18">
        <v>0</v>
      </c>
      <c r="CD105" s="17">
        <v>0</v>
      </c>
      <c r="CE105" s="18">
        <v>0</v>
      </c>
      <c r="CF105" s="17">
        <v>0</v>
      </c>
      <c r="CG105" s="18">
        <v>0</v>
      </c>
      <c r="CH105" s="17">
        <v>0</v>
      </c>
      <c r="CI105" s="18">
        <v>0</v>
      </c>
      <c r="CJ105" s="17">
        <v>0</v>
      </c>
      <c r="CK105" s="18">
        <v>0</v>
      </c>
      <c r="CL105" s="17">
        <v>0</v>
      </c>
      <c r="CM105" s="18">
        <v>5</v>
      </c>
      <c r="CN105" s="17">
        <v>4751297.58</v>
      </c>
      <c r="CO105" s="36"/>
    </row>
    <row r="106" spans="1:93" ht="30" x14ac:dyDescent="0.25">
      <c r="A106" s="26">
        <f t="shared" si="33"/>
        <v>84</v>
      </c>
      <c r="B106" s="28" t="s">
        <v>83</v>
      </c>
      <c r="C106" s="17">
        <f t="shared" si="21"/>
        <v>2610005.35</v>
      </c>
      <c r="D106" s="17">
        <f t="shared" si="22"/>
        <v>703368.31</v>
      </c>
      <c r="E106" s="18">
        <f t="shared" si="34"/>
        <v>1669</v>
      </c>
      <c r="F106" s="17">
        <f t="shared" si="34"/>
        <v>311823.31</v>
      </c>
      <c r="G106" s="18">
        <f t="shared" si="34"/>
        <v>0</v>
      </c>
      <c r="H106" s="17">
        <f t="shared" si="34"/>
        <v>0</v>
      </c>
      <c r="I106" s="18">
        <f t="shared" si="34"/>
        <v>990</v>
      </c>
      <c r="J106" s="17">
        <f t="shared" si="34"/>
        <v>391545</v>
      </c>
      <c r="K106" s="18">
        <f t="shared" si="34"/>
        <v>119</v>
      </c>
      <c r="L106" s="17">
        <f t="shared" si="34"/>
        <v>1906637.04</v>
      </c>
      <c r="M106" s="18">
        <f t="shared" si="34"/>
        <v>0</v>
      </c>
      <c r="N106" s="17">
        <f t="shared" si="34"/>
        <v>0</v>
      </c>
      <c r="O106" s="18">
        <f t="shared" si="34"/>
        <v>0</v>
      </c>
      <c r="P106" s="17">
        <f t="shared" si="34"/>
        <v>0</v>
      </c>
      <c r="Q106" s="18">
        <f t="shared" si="34"/>
        <v>0</v>
      </c>
      <c r="R106" s="17">
        <f t="shared" si="34"/>
        <v>0</v>
      </c>
      <c r="S106" s="18">
        <f t="shared" si="34"/>
        <v>0</v>
      </c>
      <c r="T106" s="17">
        <f t="shared" si="34"/>
        <v>0</v>
      </c>
      <c r="U106" s="17">
        <f t="shared" si="23"/>
        <v>954034.3</v>
      </c>
      <c r="V106" s="17">
        <f t="shared" si="24"/>
        <v>233037.1</v>
      </c>
      <c r="W106" s="18">
        <v>618</v>
      </c>
      <c r="X106" s="17">
        <v>114782.6</v>
      </c>
      <c r="Y106" s="18">
        <v>0</v>
      </c>
      <c r="Z106" s="17">
        <v>0</v>
      </c>
      <c r="AA106" s="18">
        <v>299</v>
      </c>
      <c r="AB106" s="17">
        <v>118254.5</v>
      </c>
      <c r="AC106" s="18">
        <v>45</v>
      </c>
      <c r="AD106" s="17">
        <v>720997.2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17">
        <v>0</v>
      </c>
      <c r="AK106" s="18">
        <v>0</v>
      </c>
      <c r="AL106" s="17">
        <v>0</v>
      </c>
      <c r="AM106" s="17">
        <f t="shared" si="25"/>
        <v>903197.6</v>
      </c>
      <c r="AN106" s="17">
        <f t="shared" si="26"/>
        <v>262311.2</v>
      </c>
      <c r="AO106" s="18">
        <v>545</v>
      </c>
      <c r="AP106" s="17">
        <v>101342.7</v>
      </c>
      <c r="AQ106" s="18">
        <v>0</v>
      </c>
      <c r="AR106" s="17">
        <v>0</v>
      </c>
      <c r="AS106" s="18">
        <v>407</v>
      </c>
      <c r="AT106" s="17">
        <v>160968.5</v>
      </c>
      <c r="AU106" s="18">
        <v>40</v>
      </c>
      <c r="AV106" s="17">
        <v>640886.4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7">
        <f t="shared" si="27"/>
        <v>752773.45</v>
      </c>
      <c r="BF106" s="17">
        <f t="shared" si="28"/>
        <v>208020.01</v>
      </c>
      <c r="BG106" s="18">
        <v>506</v>
      </c>
      <c r="BH106" s="17">
        <v>95698.01</v>
      </c>
      <c r="BI106" s="18">
        <v>0</v>
      </c>
      <c r="BJ106" s="17">
        <v>0</v>
      </c>
      <c r="BK106" s="18">
        <v>284</v>
      </c>
      <c r="BL106" s="17">
        <v>112322</v>
      </c>
      <c r="BM106" s="18">
        <v>34</v>
      </c>
      <c r="BN106" s="17">
        <v>544753.43999999994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17">
        <v>0</v>
      </c>
      <c r="BU106" s="18">
        <v>0</v>
      </c>
      <c r="BV106" s="17">
        <v>0</v>
      </c>
      <c r="BW106" s="17">
        <f t="shared" si="29"/>
        <v>0</v>
      </c>
      <c r="BX106" s="17">
        <f t="shared" si="30"/>
        <v>0</v>
      </c>
      <c r="BY106" s="18">
        <v>0</v>
      </c>
      <c r="BZ106" s="17">
        <v>0</v>
      </c>
      <c r="CA106" s="18">
        <v>0</v>
      </c>
      <c r="CB106" s="17"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17">
        <v>0</v>
      </c>
      <c r="CM106" s="18">
        <v>0</v>
      </c>
      <c r="CN106" s="17">
        <v>0</v>
      </c>
      <c r="CO106" s="36"/>
    </row>
    <row r="107" spans="1:93" ht="30" x14ac:dyDescent="0.25">
      <c r="A107" s="26">
        <f t="shared" si="33"/>
        <v>85</v>
      </c>
      <c r="B107" s="28" t="s">
        <v>146</v>
      </c>
      <c r="C107" s="17">
        <f t="shared" si="21"/>
        <v>58069344.920000002</v>
      </c>
      <c r="D107" s="17">
        <f t="shared" si="22"/>
        <v>28063764.260000002</v>
      </c>
      <c r="E107" s="18">
        <f t="shared" si="34"/>
        <v>26164</v>
      </c>
      <c r="F107" s="17">
        <f t="shared" si="34"/>
        <v>10479819.390000001</v>
      </c>
      <c r="G107" s="18">
        <f t="shared" si="34"/>
        <v>6616</v>
      </c>
      <c r="H107" s="17">
        <f t="shared" si="34"/>
        <v>3397614.34</v>
      </c>
      <c r="I107" s="18">
        <f t="shared" si="34"/>
        <v>19887</v>
      </c>
      <c r="J107" s="17">
        <f t="shared" si="34"/>
        <v>14186330.529999999</v>
      </c>
      <c r="K107" s="18">
        <f t="shared" si="34"/>
        <v>521</v>
      </c>
      <c r="L107" s="17">
        <f t="shared" si="34"/>
        <v>4980878.47</v>
      </c>
      <c r="M107" s="18">
        <f t="shared" si="34"/>
        <v>871</v>
      </c>
      <c r="N107" s="17">
        <f t="shared" si="34"/>
        <v>25024702.190000001</v>
      </c>
      <c r="O107" s="18">
        <f t="shared" si="34"/>
        <v>206</v>
      </c>
      <c r="P107" s="17">
        <f t="shared" si="34"/>
        <v>7766079.3099999996</v>
      </c>
      <c r="Q107" s="18">
        <f t="shared" si="34"/>
        <v>13</v>
      </c>
      <c r="R107" s="17">
        <f t="shared" si="34"/>
        <v>2035217.91</v>
      </c>
      <c r="S107" s="18">
        <f t="shared" si="34"/>
        <v>0</v>
      </c>
      <c r="T107" s="17">
        <f t="shared" si="34"/>
        <v>0</v>
      </c>
      <c r="U107" s="17">
        <f t="shared" si="23"/>
        <v>15204817.109999999</v>
      </c>
      <c r="V107" s="17">
        <f t="shared" si="24"/>
        <v>7517825.8099999996</v>
      </c>
      <c r="W107" s="18">
        <v>6541</v>
      </c>
      <c r="X107" s="17">
        <v>2719954.85</v>
      </c>
      <c r="Y107" s="18">
        <v>1654</v>
      </c>
      <c r="Z107" s="17">
        <v>849403.59</v>
      </c>
      <c r="AA107" s="18">
        <v>4972</v>
      </c>
      <c r="AB107" s="17">
        <v>3948467.37</v>
      </c>
      <c r="AC107" s="18">
        <v>130</v>
      </c>
      <c r="AD107" s="17">
        <v>1441714.76</v>
      </c>
      <c r="AE107" s="18">
        <v>218</v>
      </c>
      <c r="AF107" s="17">
        <v>6245276.54</v>
      </c>
      <c r="AG107" s="18">
        <v>54</v>
      </c>
      <c r="AH107" s="17">
        <v>1865413.81</v>
      </c>
      <c r="AI107" s="18">
        <v>3</v>
      </c>
      <c r="AJ107" s="17">
        <v>508879.48</v>
      </c>
      <c r="AK107" s="18">
        <v>0</v>
      </c>
      <c r="AL107" s="17">
        <v>0</v>
      </c>
      <c r="AM107" s="17">
        <f t="shared" si="25"/>
        <v>13612482.689999999</v>
      </c>
      <c r="AN107" s="17">
        <f t="shared" si="26"/>
        <v>6517825.8099999996</v>
      </c>
      <c r="AO107" s="18">
        <v>6541</v>
      </c>
      <c r="AP107" s="17">
        <v>2319954.85</v>
      </c>
      <c r="AQ107" s="18">
        <v>1654</v>
      </c>
      <c r="AR107" s="17">
        <v>849403.59</v>
      </c>
      <c r="AS107" s="18">
        <v>4972</v>
      </c>
      <c r="AT107" s="17">
        <v>3348467.37</v>
      </c>
      <c r="AU107" s="18">
        <v>130</v>
      </c>
      <c r="AV107" s="17">
        <v>1097491.25</v>
      </c>
      <c r="AW107" s="18">
        <v>236</v>
      </c>
      <c r="AX107" s="17">
        <v>5997165.6299999999</v>
      </c>
      <c r="AY107" s="18">
        <v>54</v>
      </c>
      <c r="AZ107" s="17">
        <v>2169837.89</v>
      </c>
      <c r="BA107" s="18">
        <v>3</v>
      </c>
      <c r="BB107" s="17">
        <v>508879.48</v>
      </c>
      <c r="BC107" s="18">
        <v>0</v>
      </c>
      <c r="BD107" s="17">
        <v>0</v>
      </c>
      <c r="BE107" s="17">
        <f t="shared" si="27"/>
        <v>15238988.460000001</v>
      </c>
      <c r="BF107" s="17">
        <f t="shared" si="28"/>
        <v>7335498.1900000004</v>
      </c>
      <c r="BG107" s="18">
        <v>6541</v>
      </c>
      <c r="BH107" s="17">
        <v>2719954.85</v>
      </c>
      <c r="BI107" s="18">
        <v>1654</v>
      </c>
      <c r="BJ107" s="17">
        <v>849403.59</v>
      </c>
      <c r="BK107" s="18">
        <v>4972</v>
      </c>
      <c r="BL107" s="17">
        <v>3766139.75</v>
      </c>
      <c r="BM107" s="18">
        <v>130</v>
      </c>
      <c r="BN107" s="17">
        <v>1151040.3999999999</v>
      </c>
      <c r="BO107" s="18">
        <v>217</v>
      </c>
      <c r="BP107" s="17">
        <v>6752449.8700000001</v>
      </c>
      <c r="BQ107" s="18">
        <v>56</v>
      </c>
      <c r="BR107" s="17">
        <v>1865413.81</v>
      </c>
      <c r="BS107" s="18">
        <v>3</v>
      </c>
      <c r="BT107" s="17">
        <v>508879.48</v>
      </c>
      <c r="BU107" s="18">
        <v>0</v>
      </c>
      <c r="BV107" s="17">
        <v>0</v>
      </c>
      <c r="BW107" s="17">
        <f t="shared" si="29"/>
        <v>14013056.66</v>
      </c>
      <c r="BX107" s="17">
        <f t="shared" si="30"/>
        <v>6692614.4500000002</v>
      </c>
      <c r="BY107" s="18">
        <v>6541</v>
      </c>
      <c r="BZ107" s="17">
        <v>2719954.84</v>
      </c>
      <c r="CA107" s="18">
        <v>1654</v>
      </c>
      <c r="CB107" s="17">
        <v>849403.57</v>
      </c>
      <c r="CC107" s="18">
        <v>4971</v>
      </c>
      <c r="CD107" s="17">
        <v>3123256.04</v>
      </c>
      <c r="CE107" s="18">
        <v>131</v>
      </c>
      <c r="CF107" s="17">
        <v>1290632.06</v>
      </c>
      <c r="CG107" s="18">
        <v>200</v>
      </c>
      <c r="CH107" s="17">
        <v>6029810.1500000004</v>
      </c>
      <c r="CI107" s="18">
        <v>42</v>
      </c>
      <c r="CJ107" s="17">
        <v>1865413.8</v>
      </c>
      <c r="CK107" s="18">
        <v>4</v>
      </c>
      <c r="CL107" s="17">
        <v>508579.47</v>
      </c>
      <c r="CM107" s="18">
        <v>0</v>
      </c>
      <c r="CN107" s="17">
        <v>0</v>
      </c>
      <c r="CO107" s="36"/>
    </row>
    <row r="108" spans="1:93" x14ac:dyDescent="0.25">
      <c r="A108" s="26">
        <f t="shared" si="33"/>
        <v>86</v>
      </c>
      <c r="B108" s="28" t="s">
        <v>84</v>
      </c>
      <c r="C108" s="17">
        <f t="shared" si="21"/>
        <v>3602537.22</v>
      </c>
      <c r="D108" s="17">
        <f t="shared" si="22"/>
        <v>3307664.74</v>
      </c>
      <c r="E108" s="18">
        <f t="shared" si="34"/>
        <v>2139</v>
      </c>
      <c r="F108" s="17">
        <f t="shared" si="34"/>
        <v>448916.96</v>
      </c>
      <c r="G108" s="18">
        <f t="shared" si="34"/>
        <v>801</v>
      </c>
      <c r="H108" s="17">
        <f t="shared" si="34"/>
        <v>313688.58</v>
      </c>
      <c r="I108" s="18">
        <f t="shared" si="34"/>
        <v>3703</v>
      </c>
      <c r="J108" s="17">
        <f t="shared" si="34"/>
        <v>2545059.2000000002</v>
      </c>
      <c r="K108" s="18">
        <f t="shared" si="34"/>
        <v>42</v>
      </c>
      <c r="L108" s="17">
        <f t="shared" si="34"/>
        <v>294872.48</v>
      </c>
      <c r="M108" s="18">
        <f t="shared" si="34"/>
        <v>0</v>
      </c>
      <c r="N108" s="17">
        <f t="shared" si="34"/>
        <v>0</v>
      </c>
      <c r="O108" s="18">
        <f t="shared" si="34"/>
        <v>0</v>
      </c>
      <c r="P108" s="17">
        <f t="shared" si="34"/>
        <v>0</v>
      </c>
      <c r="Q108" s="18">
        <f t="shared" si="34"/>
        <v>0</v>
      </c>
      <c r="R108" s="17">
        <f t="shared" si="34"/>
        <v>0</v>
      </c>
      <c r="S108" s="18">
        <f t="shared" si="34"/>
        <v>0</v>
      </c>
      <c r="T108" s="17">
        <f t="shared" si="34"/>
        <v>0</v>
      </c>
      <c r="U108" s="17">
        <f t="shared" si="23"/>
        <v>859631.56</v>
      </c>
      <c r="V108" s="17">
        <f t="shared" si="24"/>
        <v>825402.4</v>
      </c>
      <c r="W108" s="18">
        <v>529</v>
      </c>
      <c r="X108" s="17">
        <v>107600.03</v>
      </c>
      <c r="Y108" s="18">
        <v>207</v>
      </c>
      <c r="Z108" s="17">
        <v>72557.320000000007</v>
      </c>
      <c r="AA108" s="18">
        <v>925</v>
      </c>
      <c r="AB108" s="17">
        <v>645245.05000000005</v>
      </c>
      <c r="AC108" s="18">
        <v>5</v>
      </c>
      <c r="AD108" s="17">
        <v>34229.160000000003</v>
      </c>
      <c r="AE108" s="18">
        <v>0</v>
      </c>
      <c r="AF108" s="17">
        <v>0</v>
      </c>
      <c r="AG108" s="18">
        <v>0</v>
      </c>
      <c r="AH108" s="17">
        <v>0</v>
      </c>
      <c r="AI108" s="18">
        <v>0</v>
      </c>
      <c r="AJ108" s="17">
        <v>0</v>
      </c>
      <c r="AK108" s="18">
        <v>0</v>
      </c>
      <c r="AL108" s="17">
        <v>0</v>
      </c>
      <c r="AM108" s="17">
        <f t="shared" si="25"/>
        <v>890214.21</v>
      </c>
      <c r="AN108" s="17">
        <f t="shared" si="26"/>
        <v>820946.69</v>
      </c>
      <c r="AO108" s="18">
        <v>539</v>
      </c>
      <c r="AP108" s="17">
        <v>114157.08</v>
      </c>
      <c r="AQ108" s="18">
        <v>201</v>
      </c>
      <c r="AR108" s="17">
        <v>86718.02</v>
      </c>
      <c r="AS108" s="18">
        <v>913</v>
      </c>
      <c r="AT108" s="17">
        <v>620071.59</v>
      </c>
      <c r="AU108" s="18">
        <v>10</v>
      </c>
      <c r="AV108" s="17">
        <v>69267.520000000004</v>
      </c>
      <c r="AW108" s="18">
        <v>0</v>
      </c>
      <c r="AX108" s="17">
        <v>0</v>
      </c>
      <c r="AY108" s="18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7">
        <f t="shared" si="27"/>
        <v>906427.08</v>
      </c>
      <c r="BF108" s="17">
        <f t="shared" si="28"/>
        <v>821946.6</v>
      </c>
      <c r="BG108" s="18">
        <v>537</v>
      </c>
      <c r="BH108" s="17">
        <v>114066.97</v>
      </c>
      <c r="BI108" s="18">
        <v>211</v>
      </c>
      <c r="BJ108" s="17">
        <v>67531.78</v>
      </c>
      <c r="BK108" s="18">
        <v>919</v>
      </c>
      <c r="BL108" s="17">
        <v>640347.85</v>
      </c>
      <c r="BM108" s="18">
        <v>12</v>
      </c>
      <c r="BN108" s="17">
        <v>84480.48</v>
      </c>
      <c r="BO108" s="18">
        <v>0</v>
      </c>
      <c r="BP108" s="17">
        <v>0</v>
      </c>
      <c r="BQ108" s="18">
        <v>0</v>
      </c>
      <c r="BR108" s="17">
        <v>0</v>
      </c>
      <c r="BS108" s="18">
        <v>0</v>
      </c>
      <c r="BT108" s="17">
        <v>0</v>
      </c>
      <c r="BU108" s="18">
        <v>0</v>
      </c>
      <c r="BV108" s="17">
        <v>0</v>
      </c>
      <c r="BW108" s="17">
        <f t="shared" si="29"/>
        <v>946264.37</v>
      </c>
      <c r="BX108" s="17">
        <f t="shared" si="30"/>
        <v>839369.05</v>
      </c>
      <c r="BY108" s="18">
        <v>534</v>
      </c>
      <c r="BZ108" s="17">
        <v>113092.88</v>
      </c>
      <c r="CA108" s="18">
        <v>182</v>
      </c>
      <c r="CB108" s="17">
        <v>86881.46</v>
      </c>
      <c r="CC108" s="18">
        <v>946</v>
      </c>
      <c r="CD108" s="17">
        <v>639394.71</v>
      </c>
      <c r="CE108" s="18">
        <v>15</v>
      </c>
      <c r="CF108" s="17">
        <v>106895.32</v>
      </c>
      <c r="CG108" s="18">
        <v>0</v>
      </c>
      <c r="CH108" s="17">
        <v>0</v>
      </c>
      <c r="CI108" s="18">
        <v>0</v>
      </c>
      <c r="CJ108" s="17">
        <v>0</v>
      </c>
      <c r="CK108" s="18">
        <v>0</v>
      </c>
      <c r="CL108" s="17">
        <v>0</v>
      </c>
      <c r="CM108" s="18">
        <v>0</v>
      </c>
      <c r="CN108" s="17">
        <v>0</v>
      </c>
      <c r="CO108" s="36"/>
    </row>
    <row r="109" spans="1:93" x14ac:dyDescent="0.25">
      <c r="A109" s="26">
        <f t="shared" si="33"/>
        <v>87</v>
      </c>
      <c r="B109" s="28" t="s">
        <v>158</v>
      </c>
      <c r="C109" s="17">
        <f t="shared" si="21"/>
        <v>726065.68</v>
      </c>
      <c r="D109" s="17">
        <f t="shared" si="22"/>
        <v>726065.68</v>
      </c>
      <c r="E109" s="18">
        <f t="shared" si="34"/>
        <v>435</v>
      </c>
      <c r="F109" s="17">
        <f t="shared" si="34"/>
        <v>129058.65</v>
      </c>
      <c r="G109" s="18">
        <f t="shared" si="34"/>
        <v>121</v>
      </c>
      <c r="H109" s="17">
        <f t="shared" si="34"/>
        <v>59835.02</v>
      </c>
      <c r="I109" s="18">
        <f t="shared" si="34"/>
        <v>585</v>
      </c>
      <c r="J109" s="17">
        <f t="shared" si="34"/>
        <v>537172.01</v>
      </c>
      <c r="K109" s="18">
        <f t="shared" si="34"/>
        <v>0</v>
      </c>
      <c r="L109" s="17">
        <f t="shared" si="34"/>
        <v>0</v>
      </c>
      <c r="M109" s="18">
        <f t="shared" si="34"/>
        <v>0</v>
      </c>
      <c r="N109" s="17">
        <f t="shared" si="34"/>
        <v>0</v>
      </c>
      <c r="O109" s="18">
        <f t="shared" si="34"/>
        <v>0</v>
      </c>
      <c r="P109" s="17">
        <f t="shared" si="34"/>
        <v>0</v>
      </c>
      <c r="Q109" s="18">
        <f t="shared" si="34"/>
        <v>0</v>
      </c>
      <c r="R109" s="17">
        <f t="shared" si="34"/>
        <v>0</v>
      </c>
      <c r="S109" s="18">
        <f t="shared" si="34"/>
        <v>0</v>
      </c>
      <c r="T109" s="17">
        <f t="shared" si="34"/>
        <v>0</v>
      </c>
      <c r="U109" s="17">
        <f t="shared" si="23"/>
        <v>0</v>
      </c>
      <c r="V109" s="17">
        <f t="shared" si="24"/>
        <v>0</v>
      </c>
      <c r="W109" s="18">
        <v>0</v>
      </c>
      <c r="X109" s="17">
        <v>0</v>
      </c>
      <c r="Y109" s="18">
        <v>0</v>
      </c>
      <c r="Z109" s="17">
        <v>0</v>
      </c>
      <c r="AA109" s="18">
        <v>0</v>
      </c>
      <c r="AB109" s="17">
        <v>0</v>
      </c>
      <c r="AC109" s="18">
        <v>0</v>
      </c>
      <c r="AD109" s="17">
        <v>0</v>
      </c>
      <c r="AE109" s="18">
        <v>0</v>
      </c>
      <c r="AF109" s="17">
        <v>0</v>
      </c>
      <c r="AG109" s="18">
        <v>0</v>
      </c>
      <c r="AH109" s="17">
        <v>0</v>
      </c>
      <c r="AI109" s="18">
        <v>0</v>
      </c>
      <c r="AJ109" s="17">
        <v>0</v>
      </c>
      <c r="AK109" s="18">
        <v>0</v>
      </c>
      <c r="AL109" s="17">
        <v>0</v>
      </c>
      <c r="AM109" s="17">
        <f t="shared" si="25"/>
        <v>183629.83</v>
      </c>
      <c r="AN109" s="17">
        <f t="shared" si="26"/>
        <v>183629.83</v>
      </c>
      <c r="AO109" s="18">
        <v>27</v>
      </c>
      <c r="AP109" s="17">
        <v>8236.08</v>
      </c>
      <c r="AQ109" s="18">
        <v>35</v>
      </c>
      <c r="AR109" s="17">
        <v>17123.75</v>
      </c>
      <c r="AS109" s="18">
        <v>175</v>
      </c>
      <c r="AT109" s="17">
        <v>158270</v>
      </c>
      <c r="AU109" s="18">
        <v>0</v>
      </c>
      <c r="AV109" s="17">
        <v>0</v>
      </c>
      <c r="AW109" s="18">
        <v>0</v>
      </c>
      <c r="AX109" s="17">
        <v>0</v>
      </c>
      <c r="AY109" s="18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7">
        <f t="shared" si="27"/>
        <v>107746.65</v>
      </c>
      <c r="BF109" s="17">
        <f t="shared" si="28"/>
        <v>107746.65</v>
      </c>
      <c r="BG109" s="18">
        <v>85</v>
      </c>
      <c r="BH109" s="17">
        <v>24668.7</v>
      </c>
      <c r="BI109" s="18">
        <v>21</v>
      </c>
      <c r="BJ109" s="17">
        <v>10333.469999999999</v>
      </c>
      <c r="BK109" s="18">
        <v>81</v>
      </c>
      <c r="BL109" s="17">
        <v>72744.479999999996</v>
      </c>
      <c r="BM109" s="18">
        <v>0</v>
      </c>
      <c r="BN109" s="17">
        <v>0</v>
      </c>
      <c r="BO109" s="18">
        <v>0</v>
      </c>
      <c r="BP109" s="17">
        <v>0</v>
      </c>
      <c r="BQ109" s="18">
        <v>0</v>
      </c>
      <c r="BR109" s="17">
        <v>0</v>
      </c>
      <c r="BS109" s="18">
        <v>0</v>
      </c>
      <c r="BT109" s="17">
        <v>0</v>
      </c>
      <c r="BU109" s="18">
        <v>0</v>
      </c>
      <c r="BV109" s="17">
        <v>0</v>
      </c>
      <c r="BW109" s="17">
        <f t="shared" si="29"/>
        <v>434689.2</v>
      </c>
      <c r="BX109" s="17">
        <f t="shared" si="30"/>
        <v>434689.2</v>
      </c>
      <c r="BY109" s="18">
        <v>323</v>
      </c>
      <c r="BZ109" s="17">
        <v>96153.87</v>
      </c>
      <c r="CA109" s="18">
        <v>65</v>
      </c>
      <c r="CB109" s="17">
        <v>32377.8</v>
      </c>
      <c r="CC109" s="18">
        <v>329</v>
      </c>
      <c r="CD109" s="17">
        <v>306157.53000000003</v>
      </c>
      <c r="CE109" s="18">
        <v>0</v>
      </c>
      <c r="CF109" s="17">
        <v>0</v>
      </c>
      <c r="CG109" s="18">
        <v>0</v>
      </c>
      <c r="CH109" s="17">
        <v>0</v>
      </c>
      <c r="CI109" s="18">
        <v>0</v>
      </c>
      <c r="CJ109" s="17">
        <v>0</v>
      </c>
      <c r="CK109" s="18">
        <v>0</v>
      </c>
      <c r="CL109" s="17">
        <v>0</v>
      </c>
      <c r="CM109" s="18">
        <v>0</v>
      </c>
      <c r="CN109" s="17">
        <v>0</v>
      </c>
      <c r="CO109" s="36"/>
    </row>
    <row r="110" spans="1:93" x14ac:dyDescent="0.25">
      <c r="A110" s="26">
        <f t="shared" si="33"/>
        <v>88</v>
      </c>
      <c r="B110" s="28" t="s">
        <v>85</v>
      </c>
      <c r="C110" s="17">
        <f t="shared" si="21"/>
        <v>1287863.98</v>
      </c>
      <c r="D110" s="17">
        <f t="shared" si="22"/>
        <v>1287863.98</v>
      </c>
      <c r="E110" s="18">
        <f t="shared" si="34"/>
        <v>291</v>
      </c>
      <c r="F110" s="17">
        <f t="shared" si="34"/>
        <v>88907.49</v>
      </c>
      <c r="G110" s="18">
        <f t="shared" si="34"/>
        <v>176</v>
      </c>
      <c r="H110" s="17">
        <f t="shared" si="34"/>
        <v>103434.11</v>
      </c>
      <c r="I110" s="18">
        <f t="shared" si="34"/>
        <v>1141</v>
      </c>
      <c r="J110" s="17">
        <f t="shared" si="34"/>
        <v>1095522.3799999999</v>
      </c>
      <c r="K110" s="18">
        <f t="shared" si="34"/>
        <v>0</v>
      </c>
      <c r="L110" s="17">
        <f t="shared" si="34"/>
        <v>0</v>
      </c>
      <c r="M110" s="18">
        <f t="shared" si="34"/>
        <v>0</v>
      </c>
      <c r="N110" s="17">
        <f t="shared" si="34"/>
        <v>0</v>
      </c>
      <c r="O110" s="18">
        <f t="shared" si="34"/>
        <v>0</v>
      </c>
      <c r="P110" s="17">
        <f t="shared" si="34"/>
        <v>0</v>
      </c>
      <c r="Q110" s="18">
        <f t="shared" si="34"/>
        <v>0</v>
      </c>
      <c r="R110" s="17">
        <f t="shared" si="34"/>
        <v>0</v>
      </c>
      <c r="S110" s="18">
        <f t="shared" si="34"/>
        <v>0</v>
      </c>
      <c r="T110" s="17">
        <f t="shared" si="34"/>
        <v>0</v>
      </c>
      <c r="U110" s="17">
        <f t="shared" si="23"/>
        <v>321966</v>
      </c>
      <c r="V110" s="17">
        <f t="shared" si="24"/>
        <v>321966</v>
      </c>
      <c r="W110" s="18">
        <v>73</v>
      </c>
      <c r="X110" s="17">
        <v>22226.87</v>
      </c>
      <c r="Y110" s="18">
        <v>44</v>
      </c>
      <c r="Z110" s="17">
        <v>25858.53</v>
      </c>
      <c r="AA110" s="18">
        <v>285</v>
      </c>
      <c r="AB110" s="17">
        <v>273880.59999999998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17">
        <v>0</v>
      </c>
      <c r="AK110" s="18">
        <v>0</v>
      </c>
      <c r="AL110" s="17">
        <v>0</v>
      </c>
      <c r="AM110" s="17">
        <f t="shared" si="25"/>
        <v>361551.51</v>
      </c>
      <c r="AN110" s="17">
        <f t="shared" si="26"/>
        <v>361551.51</v>
      </c>
      <c r="AO110" s="18">
        <v>73</v>
      </c>
      <c r="AP110" s="17">
        <v>22226.87</v>
      </c>
      <c r="AQ110" s="18">
        <v>44</v>
      </c>
      <c r="AR110" s="17">
        <v>25858.53</v>
      </c>
      <c r="AS110" s="18">
        <v>285</v>
      </c>
      <c r="AT110" s="17">
        <v>313466.11</v>
      </c>
      <c r="AU110" s="18">
        <v>0</v>
      </c>
      <c r="AV110" s="17">
        <v>0</v>
      </c>
      <c r="AW110" s="18">
        <v>0</v>
      </c>
      <c r="AX110" s="17">
        <v>0</v>
      </c>
      <c r="AY110" s="18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7">
        <f t="shared" si="27"/>
        <v>321966</v>
      </c>
      <c r="BF110" s="17">
        <f t="shared" si="28"/>
        <v>321966</v>
      </c>
      <c r="BG110" s="18">
        <v>73</v>
      </c>
      <c r="BH110" s="17">
        <v>22226.87</v>
      </c>
      <c r="BI110" s="18">
        <v>44</v>
      </c>
      <c r="BJ110" s="17">
        <v>25858.53</v>
      </c>
      <c r="BK110" s="18">
        <v>285</v>
      </c>
      <c r="BL110" s="17">
        <v>273880.59999999998</v>
      </c>
      <c r="BM110" s="18">
        <v>0</v>
      </c>
      <c r="BN110" s="17">
        <v>0</v>
      </c>
      <c r="BO110" s="18">
        <v>0</v>
      </c>
      <c r="BP110" s="17">
        <v>0</v>
      </c>
      <c r="BQ110" s="18">
        <v>0</v>
      </c>
      <c r="BR110" s="17">
        <v>0</v>
      </c>
      <c r="BS110" s="18">
        <v>0</v>
      </c>
      <c r="BT110" s="17">
        <v>0</v>
      </c>
      <c r="BU110" s="18">
        <v>0</v>
      </c>
      <c r="BV110" s="17">
        <v>0</v>
      </c>
      <c r="BW110" s="17">
        <f t="shared" si="29"/>
        <v>282380.46999999997</v>
      </c>
      <c r="BX110" s="17">
        <f t="shared" si="30"/>
        <v>282380.46999999997</v>
      </c>
      <c r="BY110" s="18">
        <v>72</v>
      </c>
      <c r="BZ110" s="17">
        <v>22226.880000000001</v>
      </c>
      <c r="CA110" s="18">
        <v>44</v>
      </c>
      <c r="CB110" s="17">
        <v>25858.52</v>
      </c>
      <c r="CC110" s="18">
        <v>286</v>
      </c>
      <c r="CD110" s="17">
        <v>234295.07</v>
      </c>
      <c r="CE110" s="18">
        <v>0</v>
      </c>
      <c r="CF110" s="17">
        <v>0</v>
      </c>
      <c r="CG110" s="18">
        <v>0</v>
      </c>
      <c r="CH110" s="17">
        <v>0</v>
      </c>
      <c r="CI110" s="18">
        <v>0</v>
      </c>
      <c r="CJ110" s="17">
        <v>0</v>
      </c>
      <c r="CK110" s="18">
        <v>0</v>
      </c>
      <c r="CL110" s="17">
        <v>0</v>
      </c>
      <c r="CM110" s="18">
        <v>0</v>
      </c>
      <c r="CN110" s="17">
        <v>0</v>
      </c>
      <c r="CO110" s="36"/>
    </row>
    <row r="111" spans="1:93" x14ac:dyDescent="0.25">
      <c r="A111" s="26">
        <f t="shared" si="33"/>
        <v>89</v>
      </c>
      <c r="B111" s="28" t="s">
        <v>86</v>
      </c>
      <c r="C111" s="17">
        <f t="shared" si="21"/>
        <v>4131903.63</v>
      </c>
      <c r="D111" s="17">
        <f t="shared" si="22"/>
        <v>52611.37</v>
      </c>
      <c r="E111" s="18">
        <f t="shared" si="34"/>
        <v>331</v>
      </c>
      <c r="F111" s="17">
        <f t="shared" si="34"/>
        <v>52159.15</v>
      </c>
      <c r="G111" s="18">
        <f t="shared" si="34"/>
        <v>0</v>
      </c>
      <c r="H111" s="17">
        <f t="shared" si="34"/>
        <v>0</v>
      </c>
      <c r="I111" s="18">
        <f t="shared" si="34"/>
        <v>1</v>
      </c>
      <c r="J111" s="17">
        <f t="shared" si="34"/>
        <v>452.22</v>
      </c>
      <c r="K111" s="18">
        <f t="shared" si="34"/>
        <v>58</v>
      </c>
      <c r="L111" s="17">
        <f t="shared" si="34"/>
        <v>2280446.2400000002</v>
      </c>
      <c r="M111" s="18">
        <f t="shared" si="34"/>
        <v>27</v>
      </c>
      <c r="N111" s="17">
        <f t="shared" si="34"/>
        <v>1798846.02</v>
      </c>
      <c r="O111" s="18">
        <f t="shared" si="34"/>
        <v>0</v>
      </c>
      <c r="P111" s="17">
        <f t="shared" si="34"/>
        <v>0</v>
      </c>
      <c r="Q111" s="18">
        <f t="shared" si="34"/>
        <v>25</v>
      </c>
      <c r="R111" s="17">
        <f t="shared" si="34"/>
        <v>1701336.17</v>
      </c>
      <c r="S111" s="18">
        <f t="shared" si="34"/>
        <v>0</v>
      </c>
      <c r="T111" s="17">
        <f t="shared" si="34"/>
        <v>0</v>
      </c>
      <c r="U111" s="17">
        <f t="shared" si="23"/>
        <v>876692.19</v>
      </c>
      <c r="V111" s="17">
        <f t="shared" si="24"/>
        <v>11586.77</v>
      </c>
      <c r="W111" s="18">
        <v>75</v>
      </c>
      <c r="X111" s="17">
        <v>11586.77</v>
      </c>
      <c r="Y111" s="18">
        <v>0</v>
      </c>
      <c r="Z111" s="17">
        <v>0</v>
      </c>
      <c r="AA111" s="18">
        <v>0</v>
      </c>
      <c r="AB111" s="17">
        <v>0</v>
      </c>
      <c r="AC111" s="18">
        <v>12</v>
      </c>
      <c r="AD111" s="17">
        <v>473762.25</v>
      </c>
      <c r="AE111" s="18">
        <v>6</v>
      </c>
      <c r="AF111" s="17">
        <v>391343.17</v>
      </c>
      <c r="AG111" s="18">
        <v>0</v>
      </c>
      <c r="AH111" s="17">
        <v>0</v>
      </c>
      <c r="AI111" s="18">
        <v>6</v>
      </c>
      <c r="AJ111" s="17">
        <v>391343.17</v>
      </c>
      <c r="AK111" s="18">
        <v>0</v>
      </c>
      <c r="AL111" s="17">
        <v>0</v>
      </c>
      <c r="AM111" s="17">
        <f t="shared" si="25"/>
        <v>1155563.05</v>
      </c>
      <c r="AN111" s="17">
        <f t="shared" si="26"/>
        <v>16675.11</v>
      </c>
      <c r="AO111" s="18">
        <v>106</v>
      </c>
      <c r="AP111" s="17">
        <v>16675.11</v>
      </c>
      <c r="AQ111" s="18">
        <v>0</v>
      </c>
      <c r="AR111" s="17">
        <v>0</v>
      </c>
      <c r="AS111" s="18">
        <v>0</v>
      </c>
      <c r="AT111" s="17">
        <v>0</v>
      </c>
      <c r="AU111" s="18">
        <v>14</v>
      </c>
      <c r="AV111" s="17">
        <v>564973.11</v>
      </c>
      <c r="AW111" s="18">
        <v>8</v>
      </c>
      <c r="AX111" s="17">
        <v>573914.82999999996</v>
      </c>
      <c r="AY111" s="18">
        <v>0</v>
      </c>
      <c r="AZ111" s="17">
        <v>0</v>
      </c>
      <c r="BA111" s="18">
        <v>8</v>
      </c>
      <c r="BB111" s="17">
        <v>573914.82999999996</v>
      </c>
      <c r="BC111" s="18">
        <v>0</v>
      </c>
      <c r="BD111" s="17">
        <v>0</v>
      </c>
      <c r="BE111" s="17">
        <f t="shared" si="27"/>
        <v>1310761.54</v>
      </c>
      <c r="BF111" s="17">
        <f t="shared" si="28"/>
        <v>11586.77</v>
      </c>
      <c r="BG111" s="18">
        <v>75</v>
      </c>
      <c r="BH111" s="17">
        <v>11586.77</v>
      </c>
      <c r="BI111" s="18">
        <v>0</v>
      </c>
      <c r="BJ111" s="17">
        <v>0</v>
      </c>
      <c r="BK111" s="18">
        <v>0</v>
      </c>
      <c r="BL111" s="17">
        <v>0</v>
      </c>
      <c r="BM111" s="18">
        <v>23</v>
      </c>
      <c r="BN111" s="17">
        <v>907831.6</v>
      </c>
      <c r="BO111" s="18">
        <v>6</v>
      </c>
      <c r="BP111" s="17">
        <v>391343.17</v>
      </c>
      <c r="BQ111" s="18">
        <v>0</v>
      </c>
      <c r="BR111" s="17">
        <v>0</v>
      </c>
      <c r="BS111" s="18">
        <v>6</v>
      </c>
      <c r="BT111" s="17">
        <v>391343.17</v>
      </c>
      <c r="BU111" s="18">
        <v>0</v>
      </c>
      <c r="BV111" s="17">
        <v>0</v>
      </c>
      <c r="BW111" s="17">
        <f t="shared" si="29"/>
        <v>788886.85</v>
      </c>
      <c r="BX111" s="17">
        <f t="shared" si="30"/>
        <v>12762.72</v>
      </c>
      <c r="BY111" s="18">
        <v>75</v>
      </c>
      <c r="BZ111" s="17">
        <v>12310.5</v>
      </c>
      <c r="CA111" s="18">
        <v>0</v>
      </c>
      <c r="CB111" s="17">
        <v>0</v>
      </c>
      <c r="CC111" s="18">
        <v>1</v>
      </c>
      <c r="CD111" s="17">
        <v>452.22</v>
      </c>
      <c r="CE111" s="18">
        <v>9</v>
      </c>
      <c r="CF111" s="17">
        <v>333879.28000000003</v>
      </c>
      <c r="CG111" s="18">
        <v>7</v>
      </c>
      <c r="CH111" s="17">
        <v>442244.85</v>
      </c>
      <c r="CI111" s="18">
        <v>0</v>
      </c>
      <c r="CJ111" s="17">
        <v>0</v>
      </c>
      <c r="CK111" s="18">
        <v>5</v>
      </c>
      <c r="CL111" s="17">
        <v>344735</v>
      </c>
      <c r="CM111" s="18">
        <v>0</v>
      </c>
      <c r="CN111" s="17">
        <v>0</v>
      </c>
      <c r="CO111" s="36"/>
    </row>
    <row r="112" spans="1:93" x14ac:dyDescent="0.25">
      <c r="A112" s="26">
        <f t="shared" si="33"/>
        <v>90</v>
      </c>
      <c r="B112" s="28" t="s">
        <v>87</v>
      </c>
      <c r="C112" s="17">
        <f t="shared" si="21"/>
        <v>621427.68000000005</v>
      </c>
      <c r="D112" s="17">
        <f t="shared" si="22"/>
        <v>621427.68000000005</v>
      </c>
      <c r="E112" s="18">
        <f t="shared" si="34"/>
        <v>0</v>
      </c>
      <c r="F112" s="17">
        <f t="shared" si="34"/>
        <v>0</v>
      </c>
      <c r="G112" s="18">
        <f t="shared" si="34"/>
        <v>0</v>
      </c>
      <c r="H112" s="17">
        <f t="shared" si="34"/>
        <v>0</v>
      </c>
      <c r="I112" s="18">
        <f t="shared" si="34"/>
        <v>0</v>
      </c>
      <c r="J112" s="17">
        <f t="shared" si="34"/>
        <v>621427.68000000005</v>
      </c>
      <c r="K112" s="18">
        <f t="shared" si="34"/>
        <v>0</v>
      </c>
      <c r="L112" s="17">
        <f t="shared" si="34"/>
        <v>0</v>
      </c>
      <c r="M112" s="18">
        <f t="shared" si="34"/>
        <v>0</v>
      </c>
      <c r="N112" s="17">
        <f t="shared" si="34"/>
        <v>0</v>
      </c>
      <c r="O112" s="18">
        <f t="shared" si="34"/>
        <v>0</v>
      </c>
      <c r="P112" s="17">
        <f t="shared" si="34"/>
        <v>0</v>
      </c>
      <c r="Q112" s="18">
        <f t="shared" si="34"/>
        <v>0</v>
      </c>
      <c r="R112" s="17">
        <f t="shared" si="34"/>
        <v>0</v>
      </c>
      <c r="S112" s="18">
        <f t="shared" si="34"/>
        <v>0</v>
      </c>
      <c r="T112" s="17">
        <f t="shared" si="34"/>
        <v>0</v>
      </c>
      <c r="U112" s="17">
        <f t="shared" si="23"/>
        <v>123735.6</v>
      </c>
      <c r="V112" s="17">
        <f t="shared" si="24"/>
        <v>123735.6</v>
      </c>
      <c r="W112" s="18">
        <v>0</v>
      </c>
      <c r="X112" s="17">
        <v>0</v>
      </c>
      <c r="Y112" s="18">
        <v>0</v>
      </c>
      <c r="Z112" s="17">
        <v>0</v>
      </c>
      <c r="AA112" s="18">
        <v>0</v>
      </c>
      <c r="AB112" s="17">
        <v>123735.6</v>
      </c>
      <c r="AC112" s="18">
        <v>0</v>
      </c>
      <c r="AD112" s="17">
        <v>0</v>
      </c>
      <c r="AE112" s="18">
        <v>0</v>
      </c>
      <c r="AF112" s="17">
        <v>0</v>
      </c>
      <c r="AG112" s="18">
        <v>0</v>
      </c>
      <c r="AH112" s="17">
        <v>0</v>
      </c>
      <c r="AI112" s="18">
        <v>0</v>
      </c>
      <c r="AJ112" s="17">
        <v>0</v>
      </c>
      <c r="AK112" s="18">
        <v>0</v>
      </c>
      <c r="AL112" s="17">
        <v>0</v>
      </c>
      <c r="AM112" s="17">
        <f t="shared" si="25"/>
        <v>236472.48</v>
      </c>
      <c r="AN112" s="17">
        <f t="shared" si="26"/>
        <v>236472.48</v>
      </c>
      <c r="AO112" s="18">
        <v>0</v>
      </c>
      <c r="AP112" s="17">
        <v>0</v>
      </c>
      <c r="AQ112" s="18">
        <v>0</v>
      </c>
      <c r="AR112" s="17">
        <v>0</v>
      </c>
      <c r="AS112" s="18">
        <v>0</v>
      </c>
      <c r="AT112" s="17">
        <v>236472.48</v>
      </c>
      <c r="AU112" s="18">
        <v>0</v>
      </c>
      <c r="AV112" s="17">
        <v>0</v>
      </c>
      <c r="AW112" s="18">
        <v>0</v>
      </c>
      <c r="AX112" s="17">
        <v>0</v>
      </c>
      <c r="AY112" s="18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7">
        <f t="shared" si="27"/>
        <v>151232.4</v>
      </c>
      <c r="BF112" s="17">
        <f t="shared" si="28"/>
        <v>151232.4</v>
      </c>
      <c r="BG112" s="18">
        <v>0</v>
      </c>
      <c r="BH112" s="17">
        <v>0</v>
      </c>
      <c r="BI112" s="18">
        <v>0</v>
      </c>
      <c r="BJ112" s="17">
        <v>0</v>
      </c>
      <c r="BK112" s="18">
        <v>0</v>
      </c>
      <c r="BL112" s="17">
        <v>151232.4</v>
      </c>
      <c r="BM112" s="18">
        <v>0</v>
      </c>
      <c r="BN112" s="17">
        <v>0</v>
      </c>
      <c r="BO112" s="18">
        <v>0</v>
      </c>
      <c r="BP112" s="17">
        <v>0</v>
      </c>
      <c r="BQ112" s="18">
        <v>0</v>
      </c>
      <c r="BR112" s="17">
        <v>0</v>
      </c>
      <c r="BS112" s="18">
        <v>0</v>
      </c>
      <c r="BT112" s="17">
        <v>0</v>
      </c>
      <c r="BU112" s="18">
        <v>0</v>
      </c>
      <c r="BV112" s="17">
        <v>0</v>
      </c>
      <c r="BW112" s="17">
        <f t="shared" si="29"/>
        <v>109987.2</v>
      </c>
      <c r="BX112" s="17">
        <f t="shared" si="30"/>
        <v>109987.2</v>
      </c>
      <c r="BY112" s="18">
        <v>0</v>
      </c>
      <c r="BZ112" s="17">
        <v>0</v>
      </c>
      <c r="CA112" s="18">
        <v>0</v>
      </c>
      <c r="CB112" s="17">
        <v>0</v>
      </c>
      <c r="CC112" s="18">
        <v>0</v>
      </c>
      <c r="CD112" s="17">
        <v>109987.2</v>
      </c>
      <c r="CE112" s="18">
        <v>0</v>
      </c>
      <c r="CF112" s="17">
        <v>0</v>
      </c>
      <c r="CG112" s="18">
        <v>0</v>
      </c>
      <c r="CH112" s="17">
        <v>0</v>
      </c>
      <c r="CI112" s="18">
        <v>0</v>
      </c>
      <c r="CJ112" s="17">
        <v>0</v>
      </c>
      <c r="CK112" s="18">
        <v>0</v>
      </c>
      <c r="CL112" s="17">
        <v>0</v>
      </c>
      <c r="CM112" s="18">
        <v>0</v>
      </c>
      <c r="CN112" s="17">
        <v>0</v>
      </c>
      <c r="CO112" s="36"/>
    </row>
    <row r="113" spans="1:93" x14ac:dyDescent="0.25">
      <c r="A113" s="26">
        <f t="shared" si="33"/>
        <v>91</v>
      </c>
      <c r="B113" s="28" t="s">
        <v>141</v>
      </c>
      <c r="C113" s="17">
        <f t="shared" si="21"/>
        <v>216356.7</v>
      </c>
      <c r="D113" s="17">
        <f t="shared" si="22"/>
        <v>216356.7</v>
      </c>
      <c r="E113" s="18">
        <f t="shared" si="34"/>
        <v>300</v>
      </c>
      <c r="F113" s="17">
        <f t="shared" si="34"/>
        <v>91513.8</v>
      </c>
      <c r="G113" s="18">
        <f t="shared" si="34"/>
        <v>0</v>
      </c>
      <c r="H113" s="17">
        <f t="shared" si="34"/>
        <v>0</v>
      </c>
      <c r="I113" s="18">
        <f t="shared" si="34"/>
        <v>130</v>
      </c>
      <c r="J113" s="17">
        <f t="shared" si="34"/>
        <v>124842.9</v>
      </c>
      <c r="K113" s="18">
        <f t="shared" si="34"/>
        <v>0</v>
      </c>
      <c r="L113" s="17">
        <f t="shared" si="34"/>
        <v>0</v>
      </c>
      <c r="M113" s="18">
        <f t="shared" si="34"/>
        <v>0</v>
      </c>
      <c r="N113" s="17">
        <f t="shared" si="34"/>
        <v>0</v>
      </c>
      <c r="O113" s="18">
        <f t="shared" si="34"/>
        <v>0</v>
      </c>
      <c r="P113" s="17">
        <f t="shared" si="34"/>
        <v>0</v>
      </c>
      <c r="Q113" s="18">
        <f t="shared" si="34"/>
        <v>0</v>
      </c>
      <c r="R113" s="17">
        <f t="shared" si="34"/>
        <v>0</v>
      </c>
      <c r="S113" s="18">
        <f t="shared" si="34"/>
        <v>0</v>
      </c>
      <c r="T113" s="17">
        <f t="shared" si="34"/>
        <v>0</v>
      </c>
      <c r="U113" s="17">
        <f t="shared" si="23"/>
        <v>69191.09</v>
      </c>
      <c r="V113" s="17">
        <f t="shared" si="24"/>
        <v>69191.09</v>
      </c>
      <c r="W113" s="18">
        <v>96</v>
      </c>
      <c r="X113" s="17">
        <v>29371.97</v>
      </c>
      <c r="Y113" s="18">
        <v>0</v>
      </c>
      <c r="Z113" s="17">
        <v>0</v>
      </c>
      <c r="AA113" s="18">
        <v>42</v>
      </c>
      <c r="AB113" s="17">
        <v>39819.120000000003</v>
      </c>
      <c r="AC113" s="18">
        <v>0</v>
      </c>
      <c r="AD113" s="17">
        <v>0</v>
      </c>
      <c r="AE113" s="18">
        <v>0</v>
      </c>
      <c r="AF113" s="17">
        <v>0</v>
      </c>
      <c r="AG113" s="18">
        <v>0</v>
      </c>
      <c r="AH113" s="17">
        <v>0</v>
      </c>
      <c r="AI113" s="18">
        <v>0</v>
      </c>
      <c r="AJ113" s="17">
        <v>0</v>
      </c>
      <c r="AK113" s="18">
        <v>0</v>
      </c>
      <c r="AL113" s="17">
        <v>0</v>
      </c>
      <c r="AM113" s="17">
        <f t="shared" si="25"/>
        <v>1997.61</v>
      </c>
      <c r="AN113" s="17">
        <f t="shared" si="26"/>
        <v>1997.61</v>
      </c>
      <c r="AO113" s="18">
        <v>2</v>
      </c>
      <c r="AP113" s="17">
        <v>522.54</v>
      </c>
      <c r="AQ113" s="18">
        <v>0</v>
      </c>
      <c r="AR113" s="17">
        <v>0</v>
      </c>
      <c r="AS113" s="18">
        <v>1</v>
      </c>
      <c r="AT113" s="17">
        <v>1475.07</v>
      </c>
      <c r="AU113" s="18">
        <v>0</v>
      </c>
      <c r="AV113" s="17">
        <v>0</v>
      </c>
      <c r="AW113" s="18">
        <v>0</v>
      </c>
      <c r="AX113" s="17">
        <v>0</v>
      </c>
      <c r="AY113" s="18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7">
        <f t="shared" si="27"/>
        <v>72454.070000000007</v>
      </c>
      <c r="BF113" s="17">
        <f t="shared" si="28"/>
        <v>72454.070000000007</v>
      </c>
      <c r="BG113" s="18">
        <v>99</v>
      </c>
      <c r="BH113" s="17">
        <v>30199.55</v>
      </c>
      <c r="BI113" s="18">
        <v>0</v>
      </c>
      <c r="BJ113" s="17">
        <v>0</v>
      </c>
      <c r="BK113" s="18">
        <v>44</v>
      </c>
      <c r="BL113" s="17">
        <v>42254.52</v>
      </c>
      <c r="BM113" s="18">
        <v>0</v>
      </c>
      <c r="BN113" s="17">
        <v>0</v>
      </c>
      <c r="BO113" s="18">
        <v>0</v>
      </c>
      <c r="BP113" s="17">
        <v>0</v>
      </c>
      <c r="BQ113" s="18">
        <v>0</v>
      </c>
      <c r="BR113" s="17">
        <v>0</v>
      </c>
      <c r="BS113" s="18">
        <v>0</v>
      </c>
      <c r="BT113" s="17">
        <v>0</v>
      </c>
      <c r="BU113" s="18">
        <v>0</v>
      </c>
      <c r="BV113" s="17">
        <v>0</v>
      </c>
      <c r="BW113" s="17">
        <f t="shared" si="29"/>
        <v>72713.929999999993</v>
      </c>
      <c r="BX113" s="17">
        <f t="shared" si="30"/>
        <v>72713.929999999993</v>
      </c>
      <c r="BY113" s="18">
        <v>103</v>
      </c>
      <c r="BZ113" s="17">
        <v>31419.74</v>
      </c>
      <c r="CA113" s="18">
        <v>0</v>
      </c>
      <c r="CB113" s="17">
        <v>0</v>
      </c>
      <c r="CC113" s="18">
        <v>43</v>
      </c>
      <c r="CD113" s="17">
        <v>41294.19</v>
      </c>
      <c r="CE113" s="18">
        <v>0</v>
      </c>
      <c r="CF113" s="17">
        <v>0</v>
      </c>
      <c r="CG113" s="18">
        <v>0</v>
      </c>
      <c r="CH113" s="17">
        <v>0</v>
      </c>
      <c r="CI113" s="18">
        <v>0</v>
      </c>
      <c r="CJ113" s="17">
        <v>0</v>
      </c>
      <c r="CK113" s="18">
        <v>0</v>
      </c>
      <c r="CL113" s="17">
        <v>0</v>
      </c>
      <c r="CM113" s="18">
        <v>0</v>
      </c>
      <c r="CN113" s="17">
        <v>0</v>
      </c>
      <c r="CO113" s="36"/>
    </row>
    <row r="114" spans="1:93" x14ac:dyDescent="0.25">
      <c r="A114" s="26">
        <f t="shared" si="33"/>
        <v>92</v>
      </c>
      <c r="B114" s="28" t="s">
        <v>142</v>
      </c>
      <c r="C114" s="17">
        <f t="shared" si="21"/>
        <v>331796.75</v>
      </c>
      <c r="D114" s="17">
        <f t="shared" si="22"/>
        <v>280948.93</v>
      </c>
      <c r="E114" s="18">
        <f t="shared" si="34"/>
        <v>805</v>
      </c>
      <c r="F114" s="17">
        <f t="shared" si="34"/>
        <v>205896.75</v>
      </c>
      <c r="G114" s="18">
        <f t="shared" si="34"/>
        <v>0</v>
      </c>
      <c r="H114" s="17">
        <f t="shared" si="34"/>
        <v>0</v>
      </c>
      <c r="I114" s="18">
        <f t="shared" si="34"/>
        <v>117</v>
      </c>
      <c r="J114" s="17">
        <f t="shared" si="34"/>
        <v>75052.179999999993</v>
      </c>
      <c r="K114" s="18">
        <f t="shared" si="34"/>
        <v>8</v>
      </c>
      <c r="L114" s="17">
        <f t="shared" si="34"/>
        <v>50847.82</v>
      </c>
      <c r="M114" s="18">
        <f t="shared" si="34"/>
        <v>0</v>
      </c>
      <c r="N114" s="17">
        <f t="shared" si="34"/>
        <v>0</v>
      </c>
      <c r="O114" s="18">
        <f t="shared" si="34"/>
        <v>0</v>
      </c>
      <c r="P114" s="17">
        <f t="shared" si="34"/>
        <v>0</v>
      </c>
      <c r="Q114" s="18">
        <f t="shared" si="34"/>
        <v>0</v>
      </c>
      <c r="R114" s="17">
        <f t="shared" si="34"/>
        <v>0</v>
      </c>
      <c r="S114" s="18">
        <f t="shared" si="34"/>
        <v>0</v>
      </c>
      <c r="T114" s="17">
        <f t="shared" si="34"/>
        <v>0</v>
      </c>
      <c r="U114" s="17">
        <f t="shared" si="23"/>
        <v>25311.75</v>
      </c>
      <c r="V114" s="17">
        <f t="shared" si="24"/>
        <v>18595.39</v>
      </c>
      <c r="W114" s="18">
        <v>34</v>
      </c>
      <c r="X114" s="17">
        <v>7314.06</v>
      </c>
      <c r="Y114" s="18">
        <v>0</v>
      </c>
      <c r="Z114" s="17">
        <v>0</v>
      </c>
      <c r="AA114" s="18">
        <v>18</v>
      </c>
      <c r="AB114" s="17">
        <v>11281.33</v>
      </c>
      <c r="AC114" s="18">
        <v>1</v>
      </c>
      <c r="AD114" s="17">
        <v>6716.36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17">
        <v>0</v>
      </c>
      <c r="AK114" s="18">
        <v>0</v>
      </c>
      <c r="AL114" s="17">
        <v>0</v>
      </c>
      <c r="AM114" s="17">
        <f t="shared" si="25"/>
        <v>100883.9</v>
      </c>
      <c r="AN114" s="17">
        <f t="shared" si="26"/>
        <v>87451.18</v>
      </c>
      <c r="AO114" s="18">
        <v>257</v>
      </c>
      <c r="AP114" s="17">
        <v>66194.23</v>
      </c>
      <c r="AQ114" s="18">
        <v>0</v>
      </c>
      <c r="AR114" s="17">
        <v>0</v>
      </c>
      <c r="AS114" s="18">
        <v>33</v>
      </c>
      <c r="AT114" s="17">
        <v>21256.95</v>
      </c>
      <c r="AU114" s="18">
        <v>2</v>
      </c>
      <c r="AV114" s="17">
        <v>13432.72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7">
        <f t="shared" si="27"/>
        <v>99797.26</v>
      </c>
      <c r="BF114" s="17">
        <f t="shared" si="28"/>
        <v>87451.18</v>
      </c>
      <c r="BG114" s="18">
        <v>257</v>
      </c>
      <c r="BH114" s="17">
        <v>66194.23</v>
      </c>
      <c r="BI114" s="18">
        <v>0</v>
      </c>
      <c r="BJ114" s="17">
        <v>0</v>
      </c>
      <c r="BK114" s="18">
        <v>33</v>
      </c>
      <c r="BL114" s="17">
        <v>21256.95</v>
      </c>
      <c r="BM114" s="18">
        <v>2</v>
      </c>
      <c r="BN114" s="17">
        <v>12346.08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17">
        <v>0</v>
      </c>
      <c r="BU114" s="18">
        <v>0</v>
      </c>
      <c r="BV114" s="17">
        <v>0</v>
      </c>
      <c r="BW114" s="17">
        <f t="shared" si="29"/>
        <v>105803.84</v>
      </c>
      <c r="BX114" s="17">
        <f t="shared" si="30"/>
        <v>87451.18</v>
      </c>
      <c r="BY114" s="18">
        <v>257</v>
      </c>
      <c r="BZ114" s="17">
        <v>66194.23</v>
      </c>
      <c r="CA114" s="18">
        <v>0</v>
      </c>
      <c r="CB114" s="17">
        <v>0</v>
      </c>
      <c r="CC114" s="18">
        <v>33</v>
      </c>
      <c r="CD114" s="17">
        <v>21256.95</v>
      </c>
      <c r="CE114" s="18">
        <v>3</v>
      </c>
      <c r="CF114" s="17">
        <v>18352.66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17">
        <v>0</v>
      </c>
      <c r="CM114" s="18">
        <v>0</v>
      </c>
      <c r="CN114" s="17">
        <v>0</v>
      </c>
      <c r="CO114" s="36"/>
    </row>
    <row r="115" spans="1:93" x14ac:dyDescent="0.25">
      <c r="A115" s="26"/>
      <c r="B115" s="50" t="s">
        <v>88</v>
      </c>
      <c r="C115" s="17">
        <f t="shared" si="21"/>
        <v>0</v>
      </c>
      <c r="D115" s="17">
        <f t="shared" si="22"/>
        <v>0</v>
      </c>
      <c r="E115" s="18">
        <f t="shared" si="34"/>
        <v>0</v>
      </c>
      <c r="F115" s="17">
        <f t="shared" si="34"/>
        <v>0</v>
      </c>
      <c r="G115" s="18">
        <f t="shared" si="34"/>
        <v>0</v>
      </c>
      <c r="H115" s="17">
        <f t="shared" si="34"/>
        <v>0</v>
      </c>
      <c r="I115" s="18">
        <f t="shared" si="34"/>
        <v>0</v>
      </c>
      <c r="J115" s="17">
        <f t="shared" si="34"/>
        <v>0</v>
      </c>
      <c r="K115" s="18">
        <f t="shared" si="34"/>
        <v>0</v>
      </c>
      <c r="L115" s="17">
        <f t="shared" si="34"/>
        <v>0</v>
      </c>
      <c r="M115" s="18">
        <f t="shared" si="34"/>
        <v>0</v>
      </c>
      <c r="N115" s="17">
        <f t="shared" si="34"/>
        <v>0</v>
      </c>
      <c r="O115" s="18">
        <f t="shared" si="34"/>
        <v>0</v>
      </c>
      <c r="P115" s="17">
        <f t="shared" si="34"/>
        <v>0</v>
      </c>
      <c r="Q115" s="18">
        <f t="shared" si="34"/>
        <v>0</v>
      </c>
      <c r="R115" s="17">
        <f t="shared" si="34"/>
        <v>0</v>
      </c>
      <c r="S115" s="18">
        <f t="shared" si="34"/>
        <v>0</v>
      </c>
      <c r="T115" s="17">
        <f t="shared" si="34"/>
        <v>0</v>
      </c>
      <c r="U115" s="17">
        <f t="shared" si="23"/>
        <v>0</v>
      </c>
      <c r="V115" s="17">
        <f t="shared" si="24"/>
        <v>0</v>
      </c>
      <c r="W115" s="18">
        <v>0</v>
      </c>
      <c r="X115" s="17">
        <v>0</v>
      </c>
      <c r="Y115" s="18">
        <v>0</v>
      </c>
      <c r="Z115" s="17"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17">
        <v>0</v>
      </c>
      <c r="AK115" s="18">
        <v>0</v>
      </c>
      <c r="AL115" s="17">
        <v>0</v>
      </c>
      <c r="AM115" s="17">
        <f t="shared" si="25"/>
        <v>0</v>
      </c>
      <c r="AN115" s="17">
        <f t="shared" si="26"/>
        <v>0</v>
      </c>
      <c r="AO115" s="18">
        <v>0</v>
      </c>
      <c r="AP115" s="17">
        <v>0</v>
      </c>
      <c r="AQ115" s="18">
        <v>0</v>
      </c>
      <c r="AR115" s="17"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7">
        <f t="shared" si="27"/>
        <v>0</v>
      </c>
      <c r="BF115" s="17">
        <f t="shared" si="28"/>
        <v>0</v>
      </c>
      <c r="BG115" s="18">
        <v>0</v>
      </c>
      <c r="BH115" s="17">
        <v>0</v>
      </c>
      <c r="BI115" s="18">
        <v>0</v>
      </c>
      <c r="BJ115" s="17"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17">
        <v>0</v>
      </c>
      <c r="BU115" s="18">
        <v>0</v>
      </c>
      <c r="BV115" s="17">
        <v>0</v>
      </c>
      <c r="BW115" s="17">
        <f t="shared" si="29"/>
        <v>0</v>
      </c>
      <c r="BX115" s="17">
        <f t="shared" si="30"/>
        <v>0</v>
      </c>
      <c r="BY115" s="18">
        <v>0</v>
      </c>
      <c r="BZ115" s="17">
        <v>0</v>
      </c>
      <c r="CA115" s="18">
        <v>0</v>
      </c>
      <c r="CB115" s="17"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17">
        <v>0</v>
      </c>
      <c r="CM115" s="18">
        <v>0</v>
      </c>
      <c r="CN115" s="17">
        <v>0</v>
      </c>
      <c r="CO115" s="36"/>
    </row>
    <row r="116" spans="1:93" x14ac:dyDescent="0.25">
      <c r="A116" s="26">
        <f>1+A114</f>
        <v>93</v>
      </c>
      <c r="B116" s="28" t="s">
        <v>89</v>
      </c>
      <c r="C116" s="17">
        <f t="shared" si="21"/>
        <v>42675383.18</v>
      </c>
      <c r="D116" s="17">
        <f t="shared" si="22"/>
        <v>21448205.300000001</v>
      </c>
      <c r="E116" s="18">
        <f t="shared" si="34"/>
        <v>20118</v>
      </c>
      <c r="F116" s="17">
        <f t="shared" si="34"/>
        <v>10061589.98</v>
      </c>
      <c r="G116" s="18">
        <f t="shared" si="34"/>
        <v>2340</v>
      </c>
      <c r="H116" s="17">
        <f t="shared" si="34"/>
        <v>1174510.97</v>
      </c>
      <c r="I116" s="18">
        <f t="shared" si="34"/>
        <v>6439</v>
      </c>
      <c r="J116" s="17">
        <f t="shared" si="34"/>
        <v>10212104.35</v>
      </c>
      <c r="K116" s="18">
        <f t="shared" si="34"/>
        <v>226</v>
      </c>
      <c r="L116" s="17">
        <f t="shared" si="34"/>
        <v>2193899.7599999998</v>
      </c>
      <c r="M116" s="18">
        <f t="shared" si="34"/>
        <v>714</v>
      </c>
      <c r="N116" s="17">
        <f t="shared" si="34"/>
        <v>13188530.16</v>
      </c>
      <c r="O116" s="18">
        <f t="shared" si="34"/>
        <v>0</v>
      </c>
      <c r="P116" s="17">
        <f t="shared" si="34"/>
        <v>0</v>
      </c>
      <c r="Q116" s="18">
        <f t="shared" si="34"/>
        <v>0</v>
      </c>
      <c r="R116" s="17">
        <f t="shared" si="34"/>
        <v>0</v>
      </c>
      <c r="S116" s="18">
        <f t="shared" si="34"/>
        <v>2881</v>
      </c>
      <c r="T116" s="17">
        <f t="shared" si="34"/>
        <v>5844747.96</v>
      </c>
      <c r="U116" s="17">
        <f t="shared" si="23"/>
        <v>13523436.51</v>
      </c>
      <c r="V116" s="17">
        <f t="shared" si="24"/>
        <v>5770692.7300000004</v>
      </c>
      <c r="W116" s="18">
        <v>5709</v>
      </c>
      <c r="X116" s="17">
        <v>2389575.62</v>
      </c>
      <c r="Y116" s="18">
        <v>584</v>
      </c>
      <c r="Z116" s="17">
        <v>274392.06</v>
      </c>
      <c r="AA116" s="18">
        <v>1939</v>
      </c>
      <c r="AB116" s="17">
        <v>3106725.05</v>
      </c>
      <c r="AC116" s="18">
        <v>56</v>
      </c>
      <c r="AD116" s="17">
        <v>698588.75</v>
      </c>
      <c r="AE116" s="18">
        <v>322</v>
      </c>
      <c r="AF116" s="17">
        <v>4961736.62</v>
      </c>
      <c r="AG116" s="18">
        <v>0</v>
      </c>
      <c r="AH116" s="17">
        <v>0</v>
      </c>
      <c r="AI116" s="18">
        <v>0</v>
      </c>
      <c r="AJ116" s="17">
        <v>0</v>
      </c>
      <c r="AK116" s="18">
        <v>781</v>
      </c>
      <c r="AL116" s="17">
        <v>2092418.41</v>
      </c>
      <c r="AM116" s="17">
        <f t="shared" si="25"/>
        <v>7924291.21</v>
      </c>
      <c r="AN116" s="17">
        <f t="shared" si="26"/>
        <v>4399857.1100000003</v>
      </c>
      <c r="AO116" s="18">
        <v>709</v>
      </c>
      <c r="AP116" s="17">
        <v>1772014.36</v>
      </c>
      <c r="AQ116" s="18">
        <v>450</v>
      </c>
      <c r="AR116" s="17">
        <v>200118.91</v>
      </c>
      <c r="AS116" s="18">
        <v>900</v>
      </c>
      <c r="AT116" s="17">
        <v>2427723.84</v>
      </c>
      <c r="AU116" s="18">
        <v>50</v>
      </c>
      <c r="AV116" s="17">
        <v>345311.01</v>
      </c>
      <c r="AW116" s="18">
        <v>92</v>
      </c>
      <c r="AX116" s="17">
        <v>2226793.54</v>
      </c>
      <c r="AY116" s="18">
        <v>0</v>
      </c>
      <c r="AZ116" s="17">
        <v>0</v>
      </c>
      <c r="BA116" s="18">
        <v>0</v>
      </c>
      <c r="BB116" s="17">
        <v>0</v>
      </c>
      <c r="BC116" s="18">
        <v>700</v>
      </c>
      <c r="BD116" s="17">
        <v>952329.55</v>
      </c>
      <c r="BE116" s="17">
        <f t="shared" si="27"/>
        <v>10738827.73</v>
      </c>
      <c r="BF116" s="17">
        <f t="shared" si="28"/>
        <v>4688827.7300000004</v>
      </c>
      <c r="BG116" s="18">
        <v>5900</v>
      </c>
      <c r="BH116" s="17">
        <v>2000000</v>
      </c>
      <c r="BI116" s="18">
        <v>653</v>
      </c>
      <c r="BJ116" s="17">
        <v>350000</v>
      </c>
      <c r="BK116" s="18">
        <v>800</v>
      </c>
      <c r="BL116" s="17">
        <v>2338827.73</v>
      </c>
      <c r="BM116" s="18">
        <v>60</v>
      </c>
      <c r="BN116" s="17">
        <v>550000</v>
      </c>
      <c r="BO116" s="18">
        <v>225</v>
      </c>
      <c r="BP116" s="17">
        <v>4500000</v>
      </c>
      <c r="BQ116" s="18">
        <v>0</v>
      </c>
      <c r="BR116" s="17">
        <v>0</v>
      </c>
      <c r="BS116" s="18">
        <v>0</v>
      </c>
      <c r="BT116" s="17">
        <v>0</v>
      </c>
      <c r="BU116" s="18">
        <v>700</v>
      </c>
      <c r="BV116" s="17">
        <v>1000000</v>
      </c>
      <c r="BW116" s="17">
        <f t="shared" si="29"/>
        <v>10488827.73</v>
      </c>
      <c r="BX116" s="17">
        <f t="shared" si="30"/>
        <v>6588827.7300000004</v>
      </c>
      <c r="BY116" s="18">
        <v>7800</v>
      </c>
      <c r="BZ116" s="17">
        <v>3900000</v>
      </c>
      <c r="CA116" s="18">
        <v>653</v>
      </c>
      <c r="CB116" s="17">
        <v>350000</v>
      </c>
      <c r="CC116" s="18">
        <v>2800</v>
      </c>
      <c r="CD116" s="17">
        <v>2338827.73</v>
      </c>
      <c r="CE116" s="18">
        <v>60</v>
      </c>
      <c r="CF116" s="17">
        <v>600000</v>
      </c>
      <c r="CG116" s="18">
        <v>75</v>
      </c>
      <c r="CH116" s="17">
        <v>1500000</v>
      </c>
      <c r="CI116" s="18">
        <v>0</v>
      </c>
      <c r="CJ116" s="17">
        <v>0</v>
      </c>
      <c r="CK116" s="18">
        <v>0</v>
      </c>
      <c r="CL116" s="17">
        <v>0</v>
      </c>
      <c r="CM116" s="18">
        <v>700</v>
      </c>
      <c r="CN116" s="17">
        <v>1800000</v>
      </c>
      <c r="CO116" s="36"/>
    </row>
    <row r="117" spans="1:93" x14ac:dyDescent="0.25">
      <c r="A117" s="26">
        <f>1+A116</f>
        <v>94</v>
      </c>
      <c r="B117" s="28" t="s">
        <v>90</v>
      </c>
      <c r="C117" s="17">
        <f t="shared" si="21"/>
        <v>3872359.81</v>
      </c>
      <c r="D117" s="17">
        <f t="shared" si="22"/>
        <v>681018.24</v>
      </c>
      <c r="E117" s="18">
        <f t="shared" si="34"/>
        <v>327</v>
      </c>
      <c r="F117" s="17">
        <f t="shared" si="34"/>
        <v>48977.05</v>
      </c>
      <c r="G117" s="18">
        <f t="shared" si="34"/>
        <v>390</v>
      </c>
      <c r="H117" s="17">
        <f t="shared" si="34"/>
        <v>152928.38</v>
      </c>
      <c r="I117" s="18">
        <f t="shared" si="34"/>
        <v>990</v>
      </c>
      <c r="J117" s="17">
        <f t="shared" si="34"/>
        <v>479112.81</v>
      </c>
      <c r="K117" s="18">
        <f t="shared" si="34"/>
        <v>256</v>
      </c>
      <c r="L117" s="17">
        <f t="shared" si="34"/>
        <v>3191341.57</v>
      </c>
      <c r="M117" s="18">
        <f t="shared" si="34"/>
        <v>0</v>
      </c>
      <c r="N117" s="17">
        <f t="shared" si="34"/>
        <v>0</v>
      </c>
      <c r="O117" s="18">
        <f t="shared" si="34"/>
        <v>0</v>
      </c>
      <c r="P117" s="17">
        <f t="shared" si="34"/>
        <v>0</v>
      </c>
      <c r="Q117" s="18">
        <f t="shared" si="34"/>
        <v>0</v>
      </c>
      <c r="R117" s="17">
        <f t="shared" si="34"/>
        <v>0</v>
      </c>
      <c r="S117" s="18">
        <f t="shared" si="34"/>
        <v>0</v>
      </c>
      <c r="T117" s="17">
        <f t="shared" si="34"/>
        <v>0</v>
      </c>
      <c r="U117" s="17">
        <f t="shared" si="23"/>
        <v>540262.03</v>
      </c>
      <c r="V117" s="17">
        <f t="shared" si="24"/>
        <v>145857.95000000001</v>
      </c>
      <c r="W117" s="18">
        <v>52</v>
      </c>
      <c r="X117" s="17">
        <v>7694.08</v>
      </c>
      <c r="Y117" s="18">
        <v>65</v>
      </c>
      <c r="Z117" s="17">
        <v>24954.27</v>
      </c>
      <c r="AA117" s="18">
        <v>294</v>
      </c>
      <c r="AB117" s="17">
        <v>113209.60000000001</v>
      </c>
      <c r="AC117" s="18">
        <v>52</v>
      </c>
      <c r="AD117" s="17">
        <v>394404.08</v>
      </c>
      <c r="AE117" s="18">
        <v>0</v>
      </c>
      <c r="AF117" s="17">
        <v>0</v>
      </c>
      <c r="AG117" s="18">
        <v>0</v>
      </c>
      <c r="AH117" s="17">
        <v>0</v>
      </c>
      <c r="AI117" s="18">
        <v>0</v>
      </c>
      <c r="AJ117" s="17">
        <v>0</v>
      </c>
      <c r="AK117" s="18">
        <v>0</v>
      </c>
      <c r="AL117" s="17">
        <v>0</v>
      </c>
      <c r="AM117" s="17">
        <f t="shared" si="25"/>
        <v>1235196.33</v>
      </c>
      <c r="AN117" s="17">
        <f t="shared" si="26"/>
        <v>125919.88</v>
      </c>
      <c r="AO117" s="18">
        <v>108</v>
      </c>
      <c r="AP117" s="17">
        <v>16352.27</v>
      </c>
      <c r="AQ117" s="18">
        <v>65</v>
      </c>
      <c r="AR117" s="17">
        <v>26440.89</v>
      </c>
      <c r="AS117" s="18">
        <v>120</v>
      </c>
      <c r="AT117" s="17">
        <v>83126.720000000001</v>
      </c>
      <c r="AU117" s="18">
        <v>72</v>
      </c>
      <c r="AV117" s="17">
        <v>1109276.45</v>
      </c>
      <c r="AW117" s="18">
        <v>0</v>
      </c>
      <c r="AX117" s="17">
        <v>0</v>
      </c>
      <c r="AY117" s="18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7">
        <f t="shared" si="27"/>
        <v>1044891.14</v>
      </c>
      <c r="BF117" s="17">
        <f t="shared" si="28"/>
        <v>201060.62</v>
      </c>
      <c r="BG117" s="18">
        <v>83</v>
      </c>
      <c r="BH117" s="17">
        <v>12341.6</v>
      </c>
      <c r="BI117" s="18">
        <v>121</v>
      </c>
      <c r="BJ117" s="17">
        <v>47162.43</v>
      </c>
      <c r="BK117" s="18">
        <v>287</v>
      </c>
      <c r="BL117" s="17">
        <v>141556.59</v>
      </c>
      <c r="BM117" s="18">
        <v>66</v>
      </c>
      <c r="BN117" s="17">
        <v>843830.52</v>
      </c>
      <c r="BO117" s="18">
        <v>0</v>
      </c>
      <c r="BP117" s="17">
        <v>0</v>
      </c>
      <c r="BQ117" s="18">
        <v>0</v>
      </c>
      <c r="BR117" s="17">
        <v>0</v>
      </c>
      <c r="BS117" s="18">
        <v>0</v>
      </c>
      <c r="BT117" s="17">
        <v>0</v>
      </c>
      <c r="BU117" s="18">
        <v>0</v>
      </c>
      <c r="BV117" s="17">
        <v>0</v>
      </c>
      <c r="BW117" s="17">
        <f t="shared" si="29"/>
        <v>1052010.31</v>
      </c>
      <c r="BX117" s="17">
        <f t="shared" si="30"/>
        <v>208179.79</v>
      </c>
      <c r="BY117" s="18">
        <v>84</v>
      </c>
      <c r="BZ117" s="17">
        <v>12589.1</v>
      </c>
      <c r="CA117" s="18">
        <v>139</v>
      </c>
      <c r="CB117" s="17">
        <v>54370.79</v>
      </c>
      <c r="CC117" s="18">
        <v>289</v>
      </c>
      <c r="CD117" s="17">
        <v>141219.9</v>
      </c>
      <c r="CE117" s="18">
        <v>66</v>
      </c>
      <c r="CF117" s="17">
        <v>843830.52</v>
      </c>
      <c r="CG117" s="18">
        <v>0</v>
      </c>
      <c r="CH117" s="17">
        <v>0</v>
      </c>
      <c r="CI117" s="18">
        <v>0</v>
      </c>
      <c r="CJ117" s="17">
        <v>0</v>
      </c>
      <c r="CK117" s="18">
        <v>0</v>
      </c>
      <c r="CL117" s="17">
        <v>0</v>
      </c>
      <c r="CM117" s="18">
        <v>0</v>
      </c>
      <c r="CN117" s="17">
        <v>0</v>
      </c>
      <c r="CO117" s="36"/>
    </row>
    <row r="118" spans="1:93" x14ac:dyDescent="0.25">
      <c r="A118" s="26">
        <f>1+A117</f>
        <v>95</v>
      </c>
      <c r="B118" s="28" t="s">
        <v>91</v>
      </c>
      <c r="C118" s="17">
        <f t="shared" si="21"/>
        <v>2488349.96</v>
      </c>
      <c r="D118" s="17">
        <f t="shared" si="22"/>
        <v>1658652.94</v>
      </c>
      <c r="E118" s="18">
        <f t="shared" si="34"/>
        <v>0</v>
      </c>
      <c r="F118" s="17">
        <f t="shared" si="34"/>
        <v>0</v>
      </c>
      <c r="G118" s="18">
        <f t="shared" si="34"/>
        <v>0</v>
      </c>
      <c r="H118" s="17">
        <f t="shared" si="34"/>
        <v>0</v>
      </c>
      <c r="I118" s="18">
        <f t="shared" si="34"/>
        <v>2878</v>
      </c>
      <c r="J118" s="17">
        <f t="shared" si="34"/>
        <v>1658652.94</v>
      </c>
      <c r="K118" s="18">
        <f t="shared" si="34"/>
        <v>51</v>
      </c>
      <c r="L118" s="17">
        <f t="shared" si="34"/>
        <v>392133.32</v>
      </c>
      <c r="M118" s="18">
        <f t="shared" si="34"/>
        <v>25</v>
      </c>
      <c r="N118" s="17">
        <f t="shared" si="34"/>
        <v>437563.7</v>
      </c>
      <c r="O118" s="18">
        <f t="shared" si="34"/>
        <v>0</v>
      </c>
      <c r="P118" s="17">
        <f t="shared" si="34"/>
        <v>0</v>
      </c>
      <c r="Q118" s="18">
        <f t="shared" si="34"/>
        <v>0</v>
      </c>
      <c r="R118" s="17">
        <f t="shared" si="34"/>
        <v>0</v>
      </c>
      <c r="S118" s="18">
        <f t="shared" si="34"/>
        <v>0</v>
      </c>
      <c r="T118" s="17">
        <f t="shared" si="34"/>
        <v>0</v>
      </c>
      <c r="U118" s="17">
        <f t="shared" si="23"/>
        <v>547762.94999999995</v>
      </c>
      <c r="V118" s="17">
        <f t="shared" si="24"/>
        <v>368716.79999999999</v>
      </c>
      <c r="W118" s="18">
        <v>0</v>
      </c>
      <c r="X118" s="17">
        <v>0</v>
      </c>
      <c r="Y118" s="18">
        <v>0</v>
      </c>
      <c r="Z118" s="17">
        <v>0</v>
      </c>
      <c r="AA118" s="18">
        <v>640</v>
      </c>
      <c r="AB118" s="17">
        <v>368716.79999999999</v>
      </c>
      <c r="AC118" s="18">
        <v>12</v>
      </c>
      <c r="AD118" s="17">
        <v>78573.320000000007</v>
      </c>
      <c r="AE118" s="18">
        <v>6</v>
      </c>
      <c r="AF118" s="17">
        <v>100472.83</v>
      </c>
      <c r="AG118" s="18">
        <v>0</v>
      </c>
      <c r="AH118" s="17">
        <v>0</v>
      </c>
      <c r="AI118" s="18">
        <v>0</v>
      </c>
      <c r="AJ118" s="17">
        <v>0</v>
      </c>
      <c r="AK118" s="18">
        <v>0</v>
      </c>
      <c r="AL118" s="17">
        <v>0</v>
      </c>
      <c r="AM118" s="17">
        <f t="shared" si="25"/>
        <v>643370.09</v>
      </c>
      <c r="AN118" s="17">
        <f t="shared" si="26"/>
        <v>429819.8</v>
      </c>
      <c r="AO118" s="18">
        <v>0</v>
      </c>
      <c r="AP118" s="17">
        <v>0</v>
      </c>
      <c r="AQ118" s="18">
        <v>0</v>
      </c>
      <c r="AR118" s="17">
        <v>0</v>
      </c>
      <c r="AS118" s="18">
        <v>746</v>
      </c>
      <c r="AT118" s="17">
        <v>429819.8</v>
      </c>
      <c r="AU118" s="18">
        <v>13</v>
      </c>
      <c r="AV118" s="17">
        <v>104520</v>
      </c>
      <c r="AW118" s="18">
        <v>6</v>
      </c>
      <c r="AX118" s="17">
        <v>109030.29</v>
      </c>
      <c r="AY118" s="18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7">
        <f t="shared" si="27"/>
        <v>643490.53</v>
      </c>
      <c r="BF118" s="17">
        <f t="shared" si="28"/>
        <v>429940.24</v>
      </c>
      <c r="BG118" s="18">
        <v>0</v>
      </c>
      <c r="BH118" s="17">
        <v>0</v>
      </c>
      <c r="BI118" s="18">
        <v>0</v>
      </c>
      <c r="BJ118" s="17">
        <v>0</v>
      </c>
      <c r="BK118" s="18">
        <v>746</v>
      </c>
      <c r="BL118" s="17">
        <v>429940.24</v>
      </c>
      <c r="BM118" s="18">
        <v>13</v>
      </c>
      <c r="BN118" s="17">
        <v>104520</v>
      </c>
      <c r="BO118" s="18">
        <v>6</v>
      </c>
      <c r="BP118" s="17">
        <v>109030.29</v>
      </c>
      <c r="BQ118" s="18">
        <v>0</v>
      </c>
      <c r="BR118" s="17">
        <v>0</v>
      </c>
      <c r="BS118" s="18">
        <v>0</v>
      </c>
      <c r="BT118" s="17">
        <v>0</v>
      </c>
      <c r="BU118" s="18">
        <v>0</v>
      </c>
      <c r="BV118" s="17">
        <v>0</v>
      </c>
      <c r="BW118" s="17">
        <f t="shared" si="29"/>
        <v>653726.39</v>
      </c>
      <c r="BX118" s="17">
        <f t="shared" si="30"/>
        <v>430176.1</v>
      </c>
      <c r="BY118" s="18">
        <v>0</v>
      </c>
      <c r="BZ118" s="17">
        <v>0</v>
      </c>
      <c r="CA118" s="18">
        <v>0</v>
      </c>
      <c r="CB118" s="17">
        <v>0</v>
      </c>
      <c r="CC118" s="18">
        <v>746</v>
      </c>
      <c r="CD118" s="17">
        <v>430176.1</v>
      </c>
      <c r="CE118" s="18">
        <v>13</v>
      </c>
      <c r="CF118" s="17">
        <v>104520</v>
      </c>
      <c r="CG118" s="18">
        <v>7</v>
      </c>
      <c r="CH118" s="17">
        <v>119030.29</v>
      </c>
      <c r="CI118" s="18">
        <v>0</v>
      </c>
      <c r="CJ118" s="17">
        <v>0</v>
      </c>
      <c r="CK118" s="18">
        <v>0</v>
      </c>
      <c r="CL118" s="17">
        <v>0</v>
      </c>
      <c r="CM118" s="18">
        <v>0</v>
      </c>
      <c r="CN118" s="17">
        <v>0</v>
      </c>
      <c r="CO118" s="36"/>
    </row>
    <row r="119" spans="1:93" x14ac:dyDescent="0.25">
      <c r="A119" s="26">
        <f>1+A118</f>
        <v>96</v>
      </c>
      <c r="B119" s="28" t="s">
        <v>159</v>
      </c>
      <c r="C119" s="17">
        <f t="shared" si="21"/>
        <v>259035.31</v>
      </c>
      <c r="D119" s="17">
        <f t="shared" si="22"/>
        <v>259035.31</v>
      </c>
      <c r="E119" s="18">
        <f t="shared" si="34"/>
        <v>0</v>
      </c>
      <c r="F119" s="17">
        <f t="shared" si="34"/>
        <v>0</v>
      </c>
      <c r="G119" s="18">
        <f t="shared" si="34"/>
        <v>0</v>
      </c>
      <c r="H119" s="17">
        <f t="shared" si="34"/>
        <v>0</v>
      </c>
      <c r="I119" s="18">
        <f t="shared" si="34"/>
        <v>554</v>
      </c>
      <c r="J119" s="17">
        <f t="shared" si="34"/>
        <v>259035.31</v>
      </c>
      <c r="K119" s="18">
        <f t="shared" si="34"/>
        <v>0</v>
      </c>
      <c r="L119" s="17">
        <f t="shared" si="34"/>
        <v>0</v>
      </c>
      <c r="M119" s="18">
        <f t="shared" si="34"/>
        <v>0</v>
      </c>
      <c r="N119" s="17">
        <f t="shared" si="34"/>
        <v>0</v>
      </c>
      <c r="O119" s="18">
        <f t="shared" si="34"/>
        <v>0</v>
      </c>
      <c r="P119" s="17">
        <f t="shared" si="34"/>
        <v>0</v>
      </c>
      <c r="Q119" s="18">
        <f t="shared" si="34"/>
        <v>0</v>
      </c>
      <c r="R119" s="17">
        <f t="shared" si="34"/>
        <v>0</v>
      </c>
      <c r="S119" s="18">
        <f t="shared" si="34"/>
        <v>0</v>
      </c>
      <c r="T119" s="17">
        <f t="shared" si="34"/>
        <v>0</v>
      </c>
      <c r="U119" s="17">
        <f t="shared" si="23"/>
        <v>29466.67</v>
      </c>
      <c r="V119" s="17">
        <f t="shared" si="24"/>
        <v>29466.67</v>
      </c>
      <c r="W119" s="18">
        <v>0</v>
      </c>
      <c r="X119" s="17">
        <v>0</v>
      </c>
      <c r="Y119" s="18">
        <v>0</v>
      </c>
      <c r="Z119" s="17">
        <v>0</v>
      </c>
      <c r="AA119" s="18">
        <v>54</v>
      </c>
      <c r="AB119" s="17">
        <v>29466.67</v>
      </c>
      <c r="AC119" s="18">
        <v>0</v>
      </c>
      <c r="AD119" s="17">
        <v>0</v>
      </c>
      <c r="AE119" s="18">
        <v>0</v>
      </c>
      <c r="AF119" s="17">
        <v>0</v>
      </c>
      <c r="AG119" s="18">
        <v>0</v>
      </c>
      <c r="AH119" s="17">
        <v>0</v>
      </c>
      <c r="AI119" s="18">
        <v>0</v>
      </c>
      <c r="AJ119" s="17">
        <v>0</v>
      </c>
      <c r="AK119" s="18">
        <v>0</v>
      </c>
      <c r="AL119" s="17">
        <v>0</v>
      </c>
      <c r="AM119" s="17">
        <f t="shared" si="25"/>
        <v>62354.22</v>
      </c>
      <c r="AN119" s="17">
        <f t="shared" si="26"/>
        <v>62354.22</v>
      </c>
      <c r="AO119" s="18">
        <v>0</v>
      </c>
      <c r="AP119" s="17">
        <v>0</v>
      </c>
      <c r="AQ119" s="18">
        <v>0</v>
      </c>
      <c r="AR119" s="17">
        <v>0</v>
      </c>
      <c r="AS119" s="18">
        <v>134</v>
      </c>
      <c r="AT119" s="17">
        <v>62354.22</v>
      </c>
      <c r="AU119" s="18">
        <v>0</v>
      </c>
      <c r="AV119" s="17">
        <v>0</v>
      </c>
      <c r="AW119" s="18">
        <v>0</v>
      </c>
      <c r="AX119" s="17">
        <v>0</v>
      </c>
      <c r="AY119" s="18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7">
        <f t="shared" si="27"/>
        <v>83518.240000000005</v>
      </c>
      <c r="BF119" s="17">
        <f t="shared" si="28"/>
        <v>83518.240000000005</v>
      </c>
      <c r="BG119" s="18">
        <v>0</v>
      </c>
      <c r="BH119" s="17">
        <v>0</v>
      </c>
      <c r="BI119" s="18">
        <v>0</v>
      </c>
      <c r="BJ119" s="17">
        <v>0</v>
      </c>
      <c r="BK119" s="18">
        <v>183</v>
      </c>
      <c r="BL119" s="17">
        <v>83518.240000000005</v>
      </c>
      <c r="BM119" s="18">
        <v>0</v>
      </c>
      <c r="BN119" s="17">
        <v>0</v>
      </c>
      <c r="BO119" s="18">
        <v>0</v>
      </c>
      <c r="BP119" s="17">
        <v>0</v>
      </c>
      <c r="BQ119" s="18">
        <v>0</v>
      </c>
      <c r="BR119" s="17">
        <v>0</v>
      </c>
      <c r="BS119" s="18">
        <v>0</v>
      </c>
      <c r="BT119" s="17">
        <v>0</v>
      </c>
      <c r="BU119" s="18">
        <v>0</v>
      </c>
      <c r="BV119" s="17">
        <v>0</v>
      </c>
      <c r="BW119" s="17">
        <f t="shared" si="29"/>
        <v>83696.179999999993</v>
      </c>
      <c r="BX119" s="17">
        <f t="shared" si="30"/>
        <v>83696.179999999993</v>
      </c>
      <c r="BY119" s="18">
        <v>0</v>
      </c>
      <c r="BZ119" s="17">
        <v>0</v>
      </c>
      <c r="CA119" s="18">
        <v>0</v>
      </c>
      <c r="CB119" s="17">
        <v>0</v>
      </c>
      <c r="CC119" s="18">
        <v>183</v>
      </c>
      <c r="CD119" s="17">
        <v>83696.179999999993</v>
      </c>
      <c r="CE119" s="18">
        <v>0</v>
      </c>
      <c r="CF119" s="17">
        <v>0</v>
      </c>
      <c r="CG119" s="18">
        <v>0</v>
      </c>
      <c r="CH119" s="17">
        <v>0</v>
      </c>
      <c r="CI119" s="18">
        <v>0</v>
      </c>
      <c r="CJ119" s="17">
        <v>0</v>
      </c>
      <c r="CK119" s="18">
        <v>0</v>
      </c>
      <c r="CL119" s="17">
        <v>0</v>
      </c>
      <c r="CM119" s="18">
        <v>0</v>
      </c>
      <c r="CN119" s="17">
        <v>0</v>
      </c>
      <c r="CO119" s="36"/>
    </row>
    <row r="120" spans="1:93" x14ac:dyDescent="0.25">
      <c r="A120" s="26">
        <f>1+A119</f>
        <v>97</v>
      </c>
      <c r="B120" s="28" t="s">
        <v>143</v>
      </c>
      <c r="C120" s="17">
        <f t="shared" si="21"/>
        <v>116046.05</v>
      </c>
      <c r="D120" s="17">
        <f t="shared" si="22"/>
        <v>116046.05</v>
      </c>
      <c r="E120" s="18">
        <f t="shared" si="34"/>
        <v>0</v>
      </c>
      <c r="F120" s="17">
        <f t="shared" si="34"/>
        <v>0</v>
      </c>
      <c r="G120" s="18">
        <f t="shared" si="34"/>
        <v>0</v>
      </c>
      <c r="H120" s="17">
        <f t="shared" si="34"/>
        <v>0</v>
      </c>
      <c r="I120" s="18">
        <f t="shared" si="34"/>
        <v>205</v>
      </c>
      <c r="J120" s="17">
        <f t="shared" si="34"/>
        <v>116046.05</v>
      </c>
      <c r="K120" s="18">
        <f t="shared" si="34"/>
        <v>0</v>
      </c>
      <c r="L120" s="17">
        <f t="shared" si="34"/>
        <v>0</v>
      </c>
      <c r="M120" s="18">
        <f t="shared" si="34"/>
        <v>0</v>
      </c>
      <c r="N120" s="17">
        <f t="shared" si="34"/>
        <v>0</v>
      </c>
      <c r="O120" s="18">
        <f t="shared" si="34"/>
        <v>0</v>
      </c>
      <c r="P120" s="17">
        <f t="shared" si="34"/>
        <v>0</v>
      </c>
      <c r="Q120" s="18">
        <f t="shared" si="34"/>
        <v>0</v>
      </c>
      <c r="R120" s="17">
        <f t="shared" si="34"/>
        <v>0</v>
      </c>
      <c r="S120" s="18">
        <f t="shared" si="34"/>
        <v>0</v>
      </c>
      <c r="T120" s="17">
        <f t="shared" si="34"/>
        <v>0</v>
      </c>
      <c r="U120" s="17">
        <f t="shared" si="23"/>
        <v>34177.65</v>
      </c>
      <c r="V120" s="17">
        <f t="shared" si="24"/>
        <v>34177.65</v>
      </c>
      <c r="W120" s="18">
        <v>0</v>
      </c>
      <c r="X120" s="17">
        <v>0</v>
      </c>
      <c r="Y120" s="18">
        <v>0</v>
      </c>
      <c r="Z120" s="17">
        <v>0</v>
      </c>
      <c r="AA120" s="18">
        <v>61</v>
      </c>
      <c r="AB120" s="17">
        <v>34177.65</v>
      </c>
      <c r="AC120" s="18">
        <v>0</v>
      </c>
      <c r="AD120" s="17">
        <v>0</v>
      </c>
      <c r="AE120" s="18">
        <v>0</v>
      </c>
      <c r="AF120" s="17">
        <v>0</v>
      </c>
      <c r="AG120" s="18">
        <v>0</v>
      </c>
      <c r="AH120" s="17">
        <v>0</v>
      </c>
      <c r="AI120" s="18">
        <v>0</v>
      </c>
      <c r="AJ120" s="17">
        <v>0</v>
      </c>
      <c r="AK120" s="18">
        <v>0</v>
      </c>
      <c r="AL120" s="17">
        <v>0</v>
      </c>
      <c r="AM120" s="17">
        <f t="shared" si="25"/>
        <v>35200</v>
      </c>
      <c r="AN120" s="17">
        <f t="shared" si="26"/>
        <v>35200</v>
      </c>
      <c r="AO120" s="18">
        <v>0</v>
      </c>
      <c r="AP120" s="17">
        <v>0</v>
      </c>
      <c r="AQ120" s="18">
        <v>0</v>
      </c>
      <c r="AR120" s="17">
        <v>0</v>
      </c>
      <c r="AS120" s="18">
        <v>63</v>
      </c>
      <c r="AT120" s="17">
        <v>35200</v>
      </c>
      <c r="AU120" s="18">
        <v>0</v>
      </c>
      <c r="AV120" s="17">
        <v>0</v>
      </c>
      <c r="AW120" s="18">
        <v>0</v>
      </c>
      <c r="AX120" s="17">
        <v>0</v>
      </c>
      <c r="AY120" s="18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7">
        <f t="shared" si="27"/>
        <v>23334.2</v>
      </c>
      <c r="BF120" s="17">
        <f t="shared" si="28"/>
        <v>23334.2</v>
      </c>
      <c r="BG120" s="18">
        <v>0</v>
      </c>
      <c r="BH120" s="17">
        <v>0</v>
      </c>
      <c r="BI120" s="18">
        <v>0</v>
      </c>
      <c r="BJ120" s="17">
        <v>0</v>
      </c>
      <c r="BK120" s="18">
        <v>40</v>
      </c>
      <c r="BL120" s="17">
        <v>23334.2</v>
      </c>
      <c r="BM120" s="18">
        <v>0</v>
      </c>
      <c r="BN120" s="17">
        <v>0</v>
      </c>
      <c r="BO120" s="18">
        <v>0</v>
      </c>
      <c r="BP120" s="17">
        <v>0</v>
      </c>
      <c r="BQ120" s="18">
        <v>0</v>
      </c>
      <c r="BR120" s="17">
        <v>0</v>
      </c>
      <c r="BS120" s="18">
        <v>0</v>
      </c>
      <c r="BT120" s="17">
        <v>0</v>
      </c>
      <c r="BU120" s="18">
        <v>0</v>
      </c>
      <c r="BV120" s="17">
        <v>0</v>
      </c>
      <c r="BW120" s="17">
        <f t="shared" si="29"/>
        <v>23334.2</v>
      </c>
      <c r="BX120" s="17">
        <f t="shared" si="30"/>
        <v>23334.2</v>
      </c>
      <c r="BY120" s="18">
        <v>0</v>
      </c>
      <c r="BZ120" s="17">
        <v>0</v>
      </c>
      <c r="CA120" s="18">
        <v>0</v>
      </c>
      <c r="CB120" s="17">
        <v>0</v>
      </c>
      <c r="CC120" s="18">
        <v>41</v>
      </c>
      <c r="CD120" s="17">
        <v>23334.2</v>
      </c>
      <c r="CE120" s="18">
        <v>0</v>
      </c>
      <c r="CF120" s="17">
        <v>0</v>
      </c>
      <c r="CG120" s="18">
        <v>0</v>
      </c>
      <c r="CH120" s="17">
        <v>0</v>
      </c>
      <c r="CI120" s="18">
        <v>0</v>
      </c>
      <c r="CJ120" s="17">
        <v>0</v>
      </c>
      <c r="CK120" s="18">
        <v>0</v>
      </c>
      <c r="CL120" s="17">
        <v>0</v>
      </c>
      <c r="CM120" s="18">
        <v>0</v>
      </c>
      <c r="CN120" s="17">
        <v>0</v>
      </c>
      <c r="CO120" s="36"/>
    </row>
    <row r="121" spans="1:93" x14ac:dyDescent="0.25">
      <c r="A121" s="26"/>
      <c r="B121" s="50" t="s">
        <v>92</v>
      </c>
      <c r="C121" s="17">
        <f t="shared" si="21"/>
        <v>0</v>
      </c>
      <c r="D121" s="17">
        <f t="shared" si="22"/>
        <v>0</v>
      </c>
      <c r="E121" s="18">
        <f t="shared" si="34"/>
        <v>0</v>
      </c>
      <c r="F121" s="17">
        <f t="shared" si="34"/>
        <v>0</v>
      </c>
      <c r="G121" s="18">
        <f t="shared" si="34"/>
        <v>0</v>
      </c>
      <c r="H121" s="17">
        <f t="shared" si="34"/>
        <v>0</v>
      </c>
      <c r="I121" s="18">
        <f t="shared" si="34"/>
        <v>0</v>
      </c>
      <c r="J121" s="17">
        <f t="shared" si="34"/>
        <v>0</v>
      </c>
      <c r="K121" s="18">
        <f t="shared" si="34"/>
        <v>0</v>
      </c>
      <c r="L121" s="17">
        <f t="shared" si="34"/>
        <v>0</v>
      </c>
      <c r="M121" s="18">
        <f t="shared" si="34"/>
        <v>0</v>
      </c>
      <c r="N121" s="17">
        <f t="shared" si="34"/>
        <v>0</v>
      </c>
      <c r="O121" s="18">
        <f t="shared" si="34"/>
        <v>0</v>
      </c>
      <c r="P121" s="17">
        <f t="shared" ref="E121:T137" si="35">AH121+AZ121+BR121+CJ121</f>
        <v>0</v>
      </c>
      <c r="Q121" s="18">
        <f t="shared" si="35"/>
        <v>0</v>
      </c>
      <c r="R121" s="17">
        <f t="shared" si="35"/>
        <v>0</v>
      </c>
      <c r="S121" s="18">
        <f t="shared" si="35"/>
        <v>0</v>
      </c>
      <c r="T121" s="17">
        <f t="shared" si="35"/>
        <v>0</v>
      </c>
      <c r="U121" s="17">
        <f t="shared" si="23"/>
        <v>0</v>
      </c>
      <c r="V121" s="17">
        <f t="shared" si="24"/>
        <v>0</v>
      </c>
      <c r="W121" s="18">
        <v>0</v>
      </c>
      <c r="X121" s="17">
        <v>0</v>
      </c>
      <c r="Y121" s="18">
        <v>0</v>
      </c>
      <c r="Z121" s="17">
        <v>0</v>
      </c>
      <c r="AA121" s="18">
        <v>0</v>
      </c>
      <c r="AB121" s="17">
        <v>0</v>
      </c>
      <c r="AC121" s="18">
        <v>0</v>
      </c>
      <c r="AD121" s="17">
        <v>0</v>
      </c>
      <c r="AE121" s="18">
        <v>0</v>
      </c>
      <c r="AF121" s="17">
        <v>0</v>
      </c>
      <c r="AG121" s="18">
        <v>0</v>
      </c>
      <c r="AH121" s="17">
        <v>0</v>
      </c>
      <c r="AI121" s="18">
        <v>0</v>
      </c>
      <c r="AJ121" s="17">
        <v>0</v>
      </c>
      <c r="AK121" s="18">
        <v>0</v>
      </c>
      <c r="AL121" s="17">
        <v>0</v>
      </c>
      <c r="AM121" s="17">
        <f t="shared" si="25"/>
        <v>0</v>
      </c>
      <c r="AN121" s="17">
        <f t="shared" si="26"/>
        <v>0</v>
      </c>
      <c r="AO121" s="18">
        <v>0</v>
      </c>
      <c r="AP121" s="17">
        <v>0</v>
      </c>
      <c r="AQ121" s="18">
        <v>0</v>
      </c>
      <c r="AR121" s="17">
        <v>0</v>
      </c>
      <c r="AS121" s="18">
        <v>0</v>
      </c>
      <c r="AT121" s="17">
        <v>0</v>
      </c>
      <c r="AU121" s="18">
        <v>0</v>
      </c>
      <c r="AV121" s="17">
        <v>0</v>
      </c>
      <c r="AW121" s="18">
        <v>0</v>
      </c>
      <c r="AX121" s="17">
        <v>0</v>
      </c>
      <c r="AY121" s="18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7">
        <f t="shared" si="27"/>
        <v>0</v>
      </c>
      <c r="BF121" s="17">
        <f t="shared" si="28"/>
        <v>0</v>
      </c>
      <c r="BG121" s="18">
        <v>0</v>
      </c>
      <c r="BH121" s="17">
        <v>0</v>
      </c>
      <c r="BI121" s="18">
        <v>0</v>
      </c>
      <c r="BJ121" s="17">
        <v>0</v>
      </c>
      <c r="BK121" s="18">
        <v>0</v>
      </c>
      <c r="BL121" s="17">
        <v>0</v>
      </c>
      <c r="BM121" s="18">
        <v>0</v>
      </c>
      <c r="BN121" s="17">
        <v>0</v>
      </c>
      <c r="BO121" s="18">
        <v>0</v>
      </c>
      <c r="BP121" s="17">
        <v>0</v>
      </c>
      <c r="BQ121" s="18">
        <v>0</v>
      </c>
      <c r="BR121" s="17">
        <v>0</v>
      </c>
      <c r="BS121" s="18">
        <v>0</v>
      </c>
      <c r="BT121" s="17">
        <v>0</v>
      </c>
      <c r="BU121" s="18">
        <v>0</v>
      </c>
      <c r="BV121" s="17">
        <v>0</v>
      </c>
      <c r="BW121" s="17">
        <f t="shared" si="29"/>
        <v>0</v>
      </c>
      <c r="BX121" s="17">
        <f t="shared" si="30"/>
        <v>0</v>
      </c>
      <c r="BY121" s="18">
        <v>0</v>
      </c>
      <c r="BZ121" s="17">
        <v>0</v>
      </c>
      <c r="CA121" s="18">
        <v>0</v>
      </c>
      <c r="CB121" s="17">
        <v>0</v>
      </c>
      <c r="CC121" s="18">
        <v>0</v>
      </c>
      <c r="CD121" s="17">
        <v>0</v>
      </c>
      <c r="CE121" s="18">
        <v>0</v>
      </c>
      <c r="CF121" s="17">
        <v>0</v>
      </c>
      <c r="CG121" s="18">
        <v>0</v>
      </c>
      <c r="CH121" s="17">
        <v>0</v>
      </c>
      <c r="CI121" s="18">
        <v>0</v>
      </c>
      <c r="CJ121" s="17">
        <v>0</v>
      </c>
      <c r="CK121" s="18">
        <v>0</v>
      </c>
      <c r="CL121" s="17">
        <v>0</v>
      </c>
      <c r="CM121" s="18">
        <v>0</v>
      </c>
      <c r="CN121" s="17">
        <v>0</v>
      </c>
      <c r="CO121" s="36"/>
    </row>
    <row r="122" spans="1:93" ht="30" x14ac:dyDescent="0.25">
      <c r="A122" s="26">
        <f>1+A120</f>
        <v>98</v>
      </c>
      <c r="B122" s="28" t="s">
        <v>93</v>
      </c>
      <c r="C122" s="17">
        <f t="shared" si="21"/>
        <v>47211954.609999999</v>
      </c>
      <c r="D122" s="17">
        <f t="shared" si="22"/>
        <v>29996821.719999999</v>
      </c>
      <c r="E122" s="18">
        <f t="shared" si="35"/>
        <v>14008</v>
      </c>
      <c r="F122" s="17">
        <f t="shared" si="35"/>
        <v>10995752.619999999</v>
      </c>
      <c r="G122" s="18">
        <f t="shared" si="35"/>
        <v>767</v>
      </c>
      <c r="H122" s="17">
        <f t="shared" si="35"/>
        <v>305395.88</v>
      </c>
      <c r="I122" s="18">
        <f t="shared" si="35"/>
        <v>7556</v>
      </c>
      <c r="J122" s="17">
        <f t="shared" si="35"/>
        <v>18695673.219999999</v>
      </c>
      <c r="K122" s="18">
        <f t="shared" si="35"/>
        <v>207</v>
      </c>
      <c r="L122" s="17">
        <f t="shared" si="35"/>
        <v>1207870.19</v>
      </c>
      <c r="M122" s="18">
        <f t="shared" si="35"/>
        <v>725</v>
      </c>
      <c r="N122" s="17">
        <f t="shared" si="35"/>
        <v>11346563.550000001</v>
      </c>
      <c r="O122" s="18">
        <f t="shared" si="35"/>
        <v>0</v>
      </c>
      <c r="P122" s="17">
        <f t="shared" si="35"/>
        <v>0</v>
      </c>
      <c r="Q122" s="18">
        <f t="shared" si="35"/>
        <v>0</v>
      </c>
      <c r="R122" s="17">
        <f t="shared" si="35"/>
        <v>0</v>
      </c>
      <c r="S122" s="18">
        <f t="shared" si="35"/>
        <v>1930</v>
      </c>
      <c r="T122" s="17">
        <f t="shared" si="35"/>
        <v>4660699.1500000004</v>
      </c>
      <c r="U122" s="17">
        <f t="shared" si="23"/>
        <v>11889243.43</v>
      </c>
      <c r="V122" s="17">
        <f t="shared" si="24"/>
        <v>6940976.1600000001</v>
      </c>
      <c r="W122" s="18">
        <v>4056</v>
      </c>
      <c r="X122" s="17">
        <v>2838233.39</v>
      </c>
      <c r="Y122" s="18">
        <v>237</v>
      </c>
      <c r="Z122" s="17">
        <v>99044.03</v>
      </c>
      <c r="AA122" s="18">
        <v>1910</v>
      </c>
      <c r="AB122" s="17">
        <v>4003698.74</v>
      </c>
      <c r="AC122" s="18">
        <v>53</v>
      </c>
      <c r="AD122" s="17">
        <v>371485.92</v>
      </c>
      <c r="AE122" s="18">
        <v>208</v>
      </c>
      <c r="AF122" s="17">
        <v>3229860.72</v>
      </c>
      <c r="AG122" s="18">
        <v>0</v>
      </c>
      <c r="AH122" s="17">
        <v>0</v>
      </c>
      <c r="AI122" s="18">
        <v>0</v>
      </c>
      <c r="AJ122" s="17">
        <v>0</v>
      </c>
      <c r="AK122" s="18">
        <v>455</v>
      </c>
      <c r="AL122" s="17">
        <v>1346920.63</v>
      </c>
      <c r="AM122" s="17">
        <f t="shared" si="25"/>
        <v>9631293.6899999995</v>
      </c>
      <c r="AN122" s="17">
        <f t="shared" si="26"/>
        <v>5692148.2300000004</v>
      </c>
      <c r="AO122" s="18">
        <v>3675</v>
      </c>
      <c r="AP122" s="17">
        <v>1760387.97</v>
      </c>
      <c r="AQ122" s="18">
        <v>249</v>
      </c>
      <c r="AR122" s="17">
        <v>95640.51</v>
      </c>
      <c r="AS122" s="18">
        <v>2246</v>
      </c>
      <c r="AT122" s="17">
        <v>3836119.75</v>
      </c>
      <c r="AU122" s="18">
        <v>26</v>
      </c>
      <c r="AV122" s="17">
        <v>182935.6</v>
      </c>
      <c r="AW122" s="18">
        <v>171</v>
      </c>
      <c r="AX122" s="17">
        <v>2614203.56</v>
      </c>
      <c r="AY122" s="18">
        <v>0</v>
      </c>
      <c r="AZ122" s="17">
        <v>0</v>
      </c>
      <c r="BA122" s="18">
        <v>0</v>
      </c>
      <c r="BB122" s="17">
        <v>0</v>
      </c>
      <c r="BC122" s="18">
        <v>604</v>
      </c>
      <c r="BD122" s="17">
        <v>1142006.3</v>
      </c>
      <c r="BE122" s="17">
        <f t="shared" si="27"/>
        <v>12910860.890000001</v>
      </c>
      <c r="BF122" s="17">
        <f t="shared" si="28"/>
        <v>8670381.1099999994</v>
      </c>
      <c r="BG122" s="18">
        <v>3447</v>
      </c>
      <c r="BH122" s="17">
        <v>3430771.86</v>
      </c>
      <c r="BI122" s="18">
        <v>181</v>
      </c>
      <c r="BJ122" s="17">
        <v>71018.539999999994</v>
      </c>
      <c r="BK122" s="18">
        <v>1911</v>
      </c>
      <c r="BL122" s="17">
        <v>5168590.71</v>
      </c>
      <c r="BM122" s="18">
        <v>57</v>
      </c>
      <c r="BN122" s="17">
        <v>271024.45</v>
      </c>
      <c r="BO122" s="18">
        <v>172</v>
      </c>
      <c r="BP122" s="17">
        <v>2881800.31</v>
      </c>
      <c r="BQ122" s="18">
        <v>0</v>
      </c>
      <c r="BR122" s="17">
        <v>0</v>
      </c>
      <c r="BS122" s="18">
        <v>0</v>
      </c>
      <c r="BT122" s="17">
        <v>0</v>
      </c>
      <c r="BU122" s="18">
        <v>561</v>
      </c>
      <c r="BV122" s="17">
        <v>1087655.02</v>
      </c>
      <c r="BW122" s="17">
        <f t="shared" si="29"/>
        <v>12780556.6</v>
      </c>
      <c r="BX122" s="17">
        <f t="shared" si="30"/>
        <v>8693316.2200000007</v>
      </c>
      <c r="BY122" s="18">
        <v>2830</v>
      </c>
      <c r="BZ122" s="17">
        <v>2966359.4</v>
      </c>
      <c r="CA122" s="18">
        <v>100</v>
      </c>
      <c r="CB122" s="17">
        <v>39692.800000000003</v>
      </c>
      <c r="CC122" s="18">
        <v>1489</v>
      </c>
      <c r="CD122" s="17">
        <v>5687264.0199999996</v>
      </c>
      <c r="CE122" s="18">
        <v>71</v>
      </c>
      <c r="CF122" s="17">
        <v>382424.22</v>
      </c>
      <c r="CG122" s="18">
        <v>174</v>
      </c>
      <c r="CH122" s="17">
        <v>2620698.96</v>
      </c>
      <c r="CI122" s="18">
        <v>0</v>
      </c>
      <c r="CJ122" s="17">
        <v>0</v>
      </c>
      <c r="CK122" s="18">
        <v>0</v>
      </c>
      <c r="CL122" s="17">
        <v>0</v>
      </c>
      <c r="CM122" s="18">
        <v>310</v>
      </c>
      <c r="CN122" s="17">
        <v>1084117.2</v>
      </c>
      <c r="CO122" s="36"/>
    </row>
    <row r="123" spans="1:93" x14ac:dyDescent="0.25">
      <c r="A123" s="26"/>
      <c r="B123" s="50" t="s">
        <v>94</v>
      </c>
      <c r="C123" s="17">
        <f t="shared" si="21"/>
        <v>0</v>
      </c>
      <c r="D123" s="17">
        <f t="shared" si="22"/>
        <v>0</v>
      </c>
      <c r="E123" s="18">
        <f t="shared" si="35"/>
        <v>0</v>
      </c>
      <c r="F123" s="17">
        <f t="shared" si="35"/>
        <v>0</v>
      </c>
      <c r="G123" s="18">
        <f t="shared" si="35"/>
        <v>0</v>
      </c>
      <c r="H123" s="17">
        <f t="shared" si="35"/>
        <v>0</v>
      </c>
      <c r="I123" s="18">
        <f t="shared" si="35"/>
        <v>0</v>
      </c>
      <c r="J123" s="17">
        <f t="shared" si="35"/>
        <v>0</v>
      </c>
      <c r="K123" s="18">
        <f t="shared" si="35"/>
        <v>0</v>
      </c>
      <c r="L123" s="17">
        <f t="shared" si="35"/>
        <v>0</v>
      </c>
      <c r="M123" s="18">
        <f t="shared" si="35"/>
        <v>0</v>
      </c>
      <c r="N123" s="17">
        <f t="shared" si="35"/>
        <v>0</v>
      </c>
      <c r="O123" s="18">
        <f t="shared" si="35"/>
        <v>0</v>
      </c>
      <c r="P123" s="17">
        <f t="shared" si="35"/>
        <v>0</v>
      </c>
      <c r="Q123" s="18">
        <f t="shared" si="35"/>
        <v>0</v>
      </c>
      <c r="R123" s="17">
        <f t="shared" si="35"/>
        <v>0</v>
      </c>
      <c r="S123" s="18">
        <f t="shared" si="35"/>
        <v>0</v>
      </c>
      <c r="T123" s="17">
        <f t="shared" si="35"/>
        <v>0</v>
      </c>
      <c r="U123" s="17">
        <f t="shared" si="23"/>
        <v>0</v>
      </c>
      <c r="V123" s="17">
        <f t="shared" si="24"/>
        <v>0</v>
      </c>
      <c r="W123" s="18">
        <v>0</v>
      </c>
      <c r="X123" s="17">
        <v>0</v>
      </c>
      <c r="Y123" s="18">
        <v>0</v>
      </c>
      <c r="Z123" s="17"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17">
        <v>0</v>
      </c>
      <c r="AK123" s="18">
        <v>0</v>
      </c>
      <c r="AL123" s="17">
        <v>0</v>
      </c>
      <c r="AM123" s="17">
        <f t="shared" si="25"/>
        <v>0</v>
      </c>
      <c r="AN123" s="17">
        <f t="shared" si="26"/>
        <v>0</v>
      </c>
      <c r="AO123" s="18">
        <v>0</v>
      </c>
      <c r="AP123" s="17">
        <v>0</v>
      </c>
      <c r="AQ123" s="18">
        <v>0</v>
      </c>
      <c r="AR123" s="17"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7">
        <f t="shared" si="27"/>
        <v>0</v>
      </c>
      <c r="BF123" s="17">
        <f t="shared" si="28"/>
        <v>0</v>
      </c>
      <c r="BG123" s="18">
        <v>0</v>
      </c>
      <c r="BH123" s="17">
        <v>0</v>
      </c>
      <c r="BI123" s="18">
        <v>0</v>
      </c>
      <c r="BJ123" s="17"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17">
        <v>0</v>
      </c>
      <c r="BU123" s="18">
        <v>0</v>
      </c>
      <c r="BV123" s="17">
        <v>0</v>
      </c>
      <c r="BW123" s="17">
        <f t="shared" si="29"/>
        <v>0</v>
      </c>
      <c r="BX123" s="17">
        <f t="shared" si="30"/>
        <v>0</v>
      </c>
      <c r="BY123" s="18">
        <v>0</v>
      </c>
      <c r="BZ123" s="17">
        <v>0</v>
      </c>
      <c r="CA123" s="18">
        <v>0</v>
      </c>
      <c r="CB123" s="17"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17">
        <v>0</v>
      </c>
      <c r="CM123" s="18">
        <v>0</v>
      </c>
      <c r="CN123" s="17">
        <v>0</v>
      </c>
      <c r="CO123" s="36"/>
    </row>
    <row r="124" spans="1:93" x14ac:dyDescent="0.25">
      <c r="A124" s="26">
        <f>1+A122</f>
        <v>99</v>
      </c>
      <c r="B124" s="28" t="s">
        <v>95</v>
      </c>
      <c r="C124" s="17">
        <f t="shared" si="21"/>
        <v>117083042.56999999</v>
      </c>
      <c r="D124" s="17">
        <f t="shared" si="22"/>
        <v>58095472.43</v>
      </c>
      <c r="E124" s="18">
        <f t="shared" si="35"/>
        <v>45361</v>
      </c>
      <c r="F124" s="17">
        <f t="shared" si="35"/>
        <v>22069430.940000001</v>
      </c>
      <c r="G124" s="18">
        <f t="shared" si="35"/>
        <v>12685</v>
      </c>
      <c r="H124" s="17">
        <f t="shared" si="35"/>
        <v>5672425.2599999998</v>
      </c>
      <c r="I124" s="18">
        <f t="shared" si="35"/>
        <v>26975</v>
      </c>
      <c r="J124" s="17">
        <f t="shared" si="35"/>
        <v>30353616.23</v>
      </c>
      <c r="K124" s="18">
        <f t="shared" si="35"/>
        <v>874</v>
      </c>
      <c r="L124" s="17">
        <f t="shared" si="35"/>
        <v>12026536.939999999</v>
      </c>
      <c r="M124" s="18">
        <f t="shared" si="35"/>
        <v>1952</v>
      </c>
      <c r="N124" s="17">
        <f t="shared" si="35"/>
        <v>34890622.600000001</v>
      </c>
      <c r="O124" s="18">
        <f t="shared" si="35"/>
        <v>0</v>
      </c>
      <c r="P124" s="17">
        <f t="shared" si="35"/>
        <v>0</v>
      </c>
      <c r="Q124" s="18">
        <f t="shared" si="35"/>
        <v>0</v>
      </c>
      <c r="R124" s="17">
        <f t="shared" si="35"/>
        <v>0</v>
      </c>
      <c r="S124" s="18">
        <f t="shared" si="35"/>
        <v>7813</v>
      </c>
      <c r="T124" s="17">
        <f t="shared" si="35"/>
        <v>12070410.6</v>
      </c>
      <c r="U124" s="17">
        <f t="shared" si="23"/>
        <v>31722247.629999999</v>
      </c>
      <c r="V124" s="17">
        <f t="shared" si="24"/>
        <v>16852122.359999999</v>
      </c>
      <c r="W124" s="18">
        <v>13217</v>
      </c>
      <c r="X124" s="17">
        <v>7369750.3600000003</v>
      </c>
      <c r="Y124" s="18">
        <v>3419</v>
      </c>
      <c r="Z124" s="17">
        <v>1534711.82</v>
      </c>
      <c r="AA124" s="18">
        <v>7186</v>
      </c>
      <c r="AB124" s="17">
        <v>7947660.1799999997</v>
      </c>
      <c r="AC124" s="18">
        <v>241</v>
      </c>
      <c r="AD124" s="17">
        <v>3446552.47</v>
      </c>
      <c r="AE124" s="18">
        <v>558</v>
      </c>
      <c r="AF124" s="17">
        <v>8301424.04</v>
      </c>
      <c r="AG124" s="18">
        <v>0</v>
      </c>
      <c r="AH124" s="17">
        <v>0</v>
      </c>
      <c r="AI124" s="18">
        <v>0</v>
      </c>
      <c r="AJ124" s="17">
        <v>0</v>
      </c>
      <c r="AK124" s="18">
        <v>2000</v>
      </c>
      <c r="AL124" s="17">
        <v>3122148.76</v>
      </c>
      <c r="AM124" s="17">
        <f t="shared" si="25"/>
        <v>24255788.949999999</v>
      </c>
      <c r="AN124" s="17">
        <f t="shared" si="26"/>
        <v>9303790.3000000007</v>
      </c>
      <c r="AO124" s="18">
        <v>7178</v>
      </c>
      <c r="AP124" s="17">
        <v>3567628.66</v>
      </c>
      <c r="AQ124" s="18">
        <v>1668</v>
      </c>
      <c r="AR124" s="17">
        <v>761817.73</v>
      </c>
      <c r="AS124" s="18">
        <v>1660</v>
      </c>
      <c r="AT124" s="17">
        <v>4974343.91</v>
      </c>
      <c r="AU124" s="18">
        <v>243</v>
      </c>
      <c r="AV124" s="17">
        <v>3325366.81</v>
      </c>
      <c r="AW124" s="18">
        <v>382</v>
      </c>
      <c r="AX124" s="17">
        <v>8820540</v>
      </c>
      <c r="AY124" s="18">
        <v>0</v>
      </c>
      <c r="AZ124" s="17">
        <v>0</v>
      </c>
      <c r="BA124" s="18">
        <v>0</v>
      </c>
      <c r="BB124" s="17">
        <v>0</v>
      </c>
      <c r="BC124" s="18">
        <v>1970</v>
      </c>
      <c r="BD124" s="17">
        <v>2806091.84</v>
      </c>
      <c r="BE124" s="17">
        <f t="shared" si="27"/>
        <v>23628439.309999999</v>
      </c>
      <c r="BF124" s="17">
        <f t="shared" si="28"/>
        <v>12578109.529999999</v>
      </c>
      <c r="BG124" s="18">
        <v>7735</v>
      </c>
      <c r="BH124" s="17">
        <v>3246280.04</v>
      </c>
      <c r="BI124" s="18">
        <v>1824</v>
      </c>
      <c r="BJ124" s="17">
        <v>820831.27</v>
      </c>
      <c r="BK124" s="18">
        <v>8747</v>
      </c>
      <c r="BL124" s="17">
        <v>8510998.2200000007</v>
      </c>
      <c r="BM124" s="18">
        <v>200</v>
      </c>
      <c r="BN124" s="17">
        <v>2705737.11</v>
      </c>
      <c r="BO124" s="18">
        <v>324</v>
      </c>
      <c r="BP124" s="17">
        <v>5273507.67</v>
      </c>
      <c r="BQ124" s="18">
        <v>0</v>
      </c>
      <c r="BR124" s="17">
        <v>0</v>
      </c>
      <c r="BS124" s="18">
        <v>0</v>
      </c>
      <c r="BT124" s="17">
        <v>0</v>
      </c>
      <c r="BU124" s="18">
        <v>1921</v>
      </c>
      <c r="BV124" s="17">
        <v>3071085</v>
      </c>
      <c r="BW124" s="17">
        <f t="shared" si="29"/>
        <v>37476566.68</v>
      </c>
      <c r="BX124" s="17">
        <f t="shared" si="30"/>
        <v>19361450.239999998</v>
      </c>
      <c r="BY124" s="18">
        <v>17231</v>
      </c>
      <c r="BZ124" s="17">
        <v>7885771.8799999999</v>
      </c>
      <c r="CA124" s="18">
        <v>5774</v>
      </c>
      <c r="CB124" s="17">
        <v>2555064.44</v>
      </c>
      <c r="CC124" s="18">
        <v>9382</v>
      </c>
      <c r="CD124" s="17">
        <v>8920613.9199999999</v>
      </c>
      <c r="CE124" s="18">
        <v>190</v>
      </c>
      <c r="CF124" s="17">
        <v>2548880.5499999998</v>
      </c>
      <c r="CG124" s="18">
        <v>688</v>
      </c>
      <c r="CH124" s="17">
        <v>12495150.890000001</v>
      </c>
      <c r="CI124" s="18">
        <v>0</v>
      </c>
      <c r="CJ124" s="17">
        <v>0</v>
      </c>
      <c r="CK124" s="18">
        <v>0</v>
      </c>
      <c r="CL124" s="17">
        <v>0</v>
      </c>
      <c r="CM124" s="18">
        <v>1922</v>
      </c>
      <c r="CN124" s="17">
        <v>3071085</v>
      </c>
      <c r="CO124" s="36"/>
    </row>
    <row r="125" spans="1:93" x14ac:dyDescent="0.25">
      <c r="A125" s="26"/>
      <c r="B125" s="50" t="s">
        <v>96</v>
      </c>
      <c r="C125" s="17">
        <f t="shared" si="21"/>
        <v>0</v>
      </c>
      <c r="D125" s="17">
        <f t="shared" si="22"/>
        <v>0</v>
      </c>
      <c r="E125" s="18">
        <f t="shared" si="35"/>
        <v>0</v>
      </c>
      <c r="F125" s="17">
        <f t="shared" si="35"/>
        <v>0</v>
      </c>
      <c r="G125" s="18">
        <f t="shared" si="35"/>
        <v>0</v>
      </c>
      <c r="H125" s="17">
        <f t="shared" si="35"/>
        <v>0</v>
      </c>
      <c r="I125" s="18">
        <f t="shared" si="35"/>
        <v>0</v>
      </c>
      <c r="J125" s="17">
        <f t="shared" si="35"/>
        <v>0</v>
      </c>
      <c r="K125" s="18">
        <f t="shared" si="35"/>
        <v>0</v>
      </c>
      <c r="L125" s="17">
        <f t="shared" si="35"/>
        <v>0</v>
      </c>
      <c r="M125" s="18">
        <f t="shared" si="35"/>
        <v>0</v>
      </c>
      <c r="N125" s="17">
        <f t="shared" si="35"/>
        <v>0</v>
      </c>
      <c r="O125" s="18">
        <f t="shared" si="35"/>
        <v>0</v>
      </c>
      <c r="P125" s="17">
        <f t="shared" si="35"/>
        <v>0</v>
      </c>
      <c r="Q125" s="18">
        <f t="shared" si="35"/>
        <v>0</v>
      </c>
      <c r="R125" s="17">
        <f t="shared" si="35"/>
        <v>0</v>
      </c>
      <c r="S125" s="18">
        <f t="shared" si="35"/>
        <v>0</v>
      </c>
      <c r="T125" s="17">
        <f t="shared" si="35"/>
        <v>0</v>
      </c>
      <c r="U125" s="17">
        <f t="shared" si="23"/>
        <v>0</v>
      </c>
      <c r="V125" s="17">
        <f t="shared" si="24"/>
        <v>0</v>
      </c>
      <c r="W125" s="18">
        <v>0</v>
      </c>
      <c r="X125" s="17">
        <v>0</v>
      </c>
      <c r="Y125" s="18">
        <v>0</v>
      </c>
      <c r="Z125" s="17"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17">
        <v>0</v>
      </c>
      <c r="AK125" s="18">
        <v>0</v>
      </c>
      <c r="AL125" s="17">
        <v>0</v>
      </c>
      <c r="AM125" s="17">
        <f t="shared" si="25"/>
        <v>0</v>
      </c>
      <c r="AN125" s="17">
        <f t="shared" si="26"/>
        <v>0</v>
      </c>
      <c r="AO125" s="18">
        <v>0</v>
      </c>
      <c r="AP125" s="17">
        <v>0</v>
      </c>
      <c r="AQ125" s="18">
        <v>0</v>
      </c>
      <c r="AR125" s="17"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7">
        <f t="shared" si="27"/>
        <v>0</v>
      </c>
      <c r="BF125" s="17">
        <f t="shared" si="28"/>
        <v>0</v>
      </c>
      <c r="BG125" s="18">
        <v>0</v>
      </c>
      <c r="BH125" s="17">
        <v>0</v>
      </c>
      <c r="BI125" s="18">
        <v>0</v>
      </c>
      <c r="BJ125" s="17"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17">
        <v>0</v>
      </c>
      <c r="BU125" s="18">
        <v>0</v>
      </c>
      <c r="BV125" s="17">
        <v>0</v>
      </c>
      <c r="BW125" s="17">
        <f t="shared" si="29"/>
        <v>0</v>
      </c>
      <c r="BX125" s="17">
        <f t="shared" si="30"/>
        <v>0</v>
      </c>
      <c r="BY125" s="18">
        <v>0</v>
      </c>
      <c r="BZ125" s="17">
        <v>0</v>
      </c>
      <c r="CA125" s="18">
        <v>0</v>
      </c>
      <c r="CB125" s="17"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17">
        <v>0</v>
      </c>
      <c r="CM125" s="18">
        <v>0</v>
      </c>
      <c r="CN125" s="17">
        <v>0</v>
      </c>
      <c r="CO125" s="36"/>
    </row>
    <row r="126" spans="1:93" ht="30" x14ac:dyDescent="0.25">
      <c r="A126" s="26">
        <f>A124+1</f>
        <v>100</v>
      </c>
      <c r="B126" s="28" t="s">
        <v>97</v>
      </c>
      <c r="C126" s="17">
        <f t="shared" si="21"/>
        <v>26967139.809999999</v>
      </c>
      <c r="D126" s="17">
        <f t="shared" si="22"/>
        <v>14510405.210000001</v>
      </c>
      <c r="E126" s="18">
        <f t="shared" si="35"/>
        <v>10982</v>
      </c>
      <c r="F126" s="17">
        <f t="shared" si="35"/>
        <v>3144792.91</v>
      </c>
      <c r="G126" s="18">
        <f t="shared" si="35"/>
        <v>4215</v>
      </c>
      <c r="H126" s="17">
        <f t="shared" si="35"/>
        <v>2224607.14</v>
      </c>
      <c r="I126" s="18">
        <f t="shared" si="35"/>
        <v>10412</v>
      </c>
      <c r="J126" s="17">
        <f t="shared" si="35"/>
        <v>9141005.1600000001</v>
      </c>
      <c r="K126" s="18">
        <f t="shared" si="35"/>
        <v>212</v>
      </c>
      <c r="L126" s="17">
        <f t="shared" si="35"/>
        <v>1927919.69</v>
      </c>
      <c r="M126" s="18">
        <f t="shared" si="35"/>
        <v>360</v>
      </c>
      <c r="N126" s="17">
        <f t="shared" si="35"/>
        <v>7292650.6600000001</v>
      </c>
      <c r="O126" s="18">
        <f t="shared" si="35"/>
        <v>0</v>
      </c>
      <c r="P126" s="17">
        <f t="shared" si="35"/>
        <v>0</v>
      </c>
      <c r="Q126" s="18">
        <f t="shared" si="35"/>
        <v>0</v>
      </c>
      <c r="R126" s="17">
        <f t="shared" si="35"/>
        <v>0</v>
      </c>
      <c r="S126" s="18">
        <f t="shared" si="35"/>
        <v>1895</v>
      </c>
      <c r="T126" s="17">
        <f t="shared" si="35"/>
        <v>3236164.25</v>
      </c>
      <c r="U126" s="17">
        <f t="shared" si="23"/>
        <v>5959338.9199999999</v>
      </c>
      <c r="V126" s="17">
        <f t="shared" si="24"/>
        <v>3118740.58</v>
      </c>
      <c r="W126" s="18">
        <v>598</v>
      </c>
      <c r="X126" s="17">
        <v>656771.18999999994</v>
      </c>
      <c r="Y126" s="18">
        <v>1054</v>
      </c>
      <c r="Z126" s="17">
        <v>523711.4</v>
      </c>
      <c r="AA126" s="18">
        <v>2603</v>
      </c>
      <c r="AB126" s="17">
        <v>1938257.99</v>
      </c>
      <c r="AC126" s="18">
        <v>58</v>
      </c>
      <c r="AD126" s="17">
        <v>533425.77</v>
      </c>
      <c r="AE126" s="18">
        <v>94</v>
      </c>
      <c r="AF126" s="17">
        <v>1525334.97</v>
      </c>
      <c r="AG126" s="18">
        <v>0</v>
      </c>
      <c r="AH126" s="17">
        <v>0</v>
      </c>
      <c r="AI126" s="18">
        <v>0</v>
      </c>
      <c r="AJ126" s="17">
        <v>0</v>
      </c>
      <c r="AK126" s="18">
        <v>543</v>
      </c>
      <c r="AL126" s="17">
        <v>781837.6</v>
      </c>
      <c r="AM126" s="17">
        <f t="shared" si="25"/>
        <v>6897332.46</v>
      </c>
      <c r="AN126" s="17">
        <f t="shared" si="26"/>
        <v>3789103.26</v>
      </c>
      <c r="AO126" s="18">
        <v>1427</v>
      </c>
      <c r="AP126" s="17">
        <v>375474.59</v>
      </c>
      <c r="AQ126" s="18">
        <v>1104</v>
      </c>
      <c r="AR126" s="17">
        <v>661793.11</v>
      </c>
      <c r="AS126" s="18">
        <v>2687</v>
      </c>
      <c r="AT126" s="17">
        <v>2751835.56</v>
      </c>
      <c r="AU126" s="18">
        <v>50</v>
      </c>
      <c r="AV126" s="17">
        <v>470892.45</v>
      </c>
      <c r="AW126" s="18">
        <v>65</v>
      </c>
      <c r="AX126" s="17">
        <v>1902507.52</v>
      </c>
      <c r="AY126" s="18">
        <v>0</v>
      </c>
      <c r="AZ126" s="17">
        <v>0</v>
      </c>
      <c r="BA126" s="18">
        <v>0</v>
      </c>
      <c r="BB126" s="17">
        <v>0</v>
      </c>
      <c r="BC126" s="18">
        <v>107</v>
      </c>
      <c r="BD126" s="17">
        <v>734829.23</v>
      </c>
      <c r="BE126" s="17">
        <f t="shared" si="27"/>
        <v>6223946.1399999997</v>
      </c>
      <c r="BF126" s="17">
        <f t="shared" si="28"/>
        <v>3427696</v>
      </c>
      <c r="BG126" s="18">
        <v>4478</v>
      </c>
      <c r="BH126" s="17">
        <v>990193.26</v>
      </c>
      <c r="BI126" s="18">
        <v>1029</v>
      </c>
      <c r="BJ126" s="17">
        <v>519551.32</v>
      </c>
      <c r="BK126" s="18">
        <v>2561</v>
      </c>
      <c r="BL126" s="17">
        <v>1917951.42</v>
      </c>
      <c r="BM126" s="18">
        <v>45</v>
      </c>
      <c r="BN126" s="17">
        <v>384386.18</v>
      </c>
      <c r="BO126" s="18">
        <v>93</v>
      </c>
      <c r="BP126" s="17">
        <v>1651515.25</v>
      </c>
      <c r="BQ126" s="18">
        <v>0</v>
      </c>
      <c r="BR126" s="17">
        <v>0</v>
      </c>
      <c r="BS126" s="18">
        <v>0</v>
      </c>
      <c r="BT126" s="17">
        <v>0</v>
      </c>
      <c r="BU126" s="18">
        <v>450</v>
      </c>
      <c r="BV126" s="17">
        <v>760348.71</v>
      </c>
      <c r="BW126" s="17">
        <f t="shared" si="29"/>
        <v>7886522.29</v>
      </c>
      <c r="BX126" s="17">
        <f t="shared" si="30"/>
        <v>4174865.37</v>
      </c>
      <c r="BY126" s="18">
        <v>4479</v>
      </c>
      <c r="BZ126" s="17">
        <v>1122353.8700000001</v>
      </c>
      <c r="CA126" s="18">
        <v>1028</v>
      </c>
      <c r="CB126" s="17">
        <v>519551.31</v>
      </c>
      <c r="CC126" s="18">
        <v>2561</v>
      </c>
      <c r="CD126" s="17">
        <v>2532960.19</v>
      </c>
      <c r="CE126" s="18">
        <v>59</v>
      </c>
      <c r="CF126" s="17">
        <v>539215.29</v>
      </c>
      <c r="CG126" s="18">
        <v>108</v>
      </c>
      <c r="CH126" s="17">
        <v>2213292.92</v>
      </c>
      <c r="CI126" s="18">
        <v>0</v>
      </c>
      <c r="CJ126" s="17">
        <v>0</v>
      </c>
      <c r="CK126" s="18">
        <v>0</v>
      </c>
      <c r="CL126" s="17">
        <v>0</v>
      </c>
      <c r="CM126" s="18">
        <v>795</v>
      </c>
      <c r="CN126" s="17">
        <v>959148.71</v>
      </c>
      <c r="CO126" s="36"/>
    </row>
    <row r="127" spans="1:93" x14ac:dyDescent="0.25">
      <c r="A127" s="26"/>
      <c r="B127" s="50" t="s">
        <v>99</v>
      </c>
      <c r="C127" s="17">
        <f t="shared" si="21"/>
        <v>0</v>
      </c>
      <c r="D127" s="17">
        <f t="shared" si="22"/>
        <v>0</v>
      </c>
      <c r="E127" s="18">
        <f t="shared" si="35"/>
        <v>0</v>
      </c>
      <c r="F127" s="17">
        <f t="shared" si="35"/>
        <v>0</v>
      </c>
      <c r="G127" s="18">
        <f t="shared" si="35"/>
        <v>0</v>
      </c>
      <c r="H127" s="17">
        <f t="shared" si="35"/>
        <v>0</v>
      </c>
      <c r="I127" s="18">
        <f t="shared" si="35"/>
        <v>0</v>
      </c>
      <c r="J127" s="17">
        <f t="shared" si="35"/>
        <v>0</v>
      </c>
      <c r="K127" s="18">
        <f t="shared" si="35"/>
        <v>0</v>
      </c>
      <c r="L127" s="17">
        <f t="shared" si="35"/>
        <v>0</v>
      </c>
      <c r="M127" s="18">
        <f t="shared" si="35"/>
        <v>0</v>
      </c>
      <c r="N127" s="17">
        <f t="shared" si="35"/>
        <v>0</v>
      </c>
      <c r="O127" s="18">
        <f t="shared" si="35"/>
        <v>0</v>
      </c>
      <c r="P127" s="17">
        <f t="shared" si="35"/>
        <v>0</v>
      </c>
      <c r="Q127" s="18">
        <f t="shared" si="35"/>
        <v>0</v>
      </c>
      <c r="R127" s="17">
        <f t="shared" si="35"/>
        <v>0</v>
      </c>
      <c r="S127" s="18">
        <f t="shared" si="35"/>
        <v>0</v>
      </c>
      <c r="T127" s="17">
        <f t="shared" si="35"/>
        <v>0</v>
      </c>
      <c r="U127" s="17">
        <f t="shared" si="23"/>
        <v>0</v>
      </c>
      <c r="V127" s="17">
        <f t="shared" si="24"/>
        <v>0</v>
      </c>
      <c r="W127" s="18">
        <v>0</v>
      </c>
      <c r="X127" s="17">
        <v>0</v>
      </c>
      <c r="Y127" s="18">
        <v>0</v>
      </c>
      <c r="Z127" s="17"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17">
        <v>0</v>
      </c>
      <c r="AK127" s="18">
        <v>0</v>
      </c>
      <c r="AL127" s="17">
        <v>0</v>
      </c>
      <c r="AM127" s="17">
        <f t="shared" si="25"/>
        <v>0</v>
      </c>
      <c r="AN127" s="17">
        <f t="shared" si="26"/>
        <v>0</v>
      </c>
      <c r="AO127" s="18">
        <v>0</v>
      </c>
      <c r="AP127" s="17">
        <v>0</v>
      </c>
      <c r="AQ127" s="18">
        <v>0</v>
      </c>
      <c r="AR127" s="17"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7">
        <f t="shared" si="27"/>
        <v>0</v>
      </c>
      <c r="BF127" s="17">
        <f t="shared" si="28"/>
        <v>0</v>
      </c>
      <c r="BG127" s="18">
        <v>0</v>
      </c>
      <c r="BH127" s="17">
        <v>0</v>
      </c>
      <c r="BI127" s="18">
        <v>0</v>
      </c>
      <c r="BJ127" s="17"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17">
        <v>0</v>
      </c>
      <c r="BU127" s="18">
        <v>0</v>
      </c>
      <c r="BV127" s="17">
        <v>0</v>
      </c>
      <c r="BW127" s="17">
        <f t="shared" si="29"/>
        <v>0</v>
      </c>
      <c r="BX127" s="17">
        <f t="shared" si="30"/>
        <v>0</v>
      </c>
      <c r="BY127" s="18">
        <v>0</v>
      </c>
      <c r="BZ127" s="17">
        <v>0</v>
      </c>
      <c r="CA127" s="18">
        <v>0</v>
      </c>
      <c r="CB127" s="17"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17">
        <v>0</v>
      </c>
      <c r="CM127" s="18">
        <v>0</v>
      </c>
      <c r="CN127" s="17">
        <v>0</v>
      </c>
      <c r="CO127" s="36"/>
    </row>
    <row r="128" spans="1:93" x14ac:dyDescent="0.25">
      <c r="A128" s="26">
        <f>1+A126</f>
        <v>101</v>
      </c>
      <c r="B128" s="28" t="s">
        <v>100</v>
      </c>
      <c r="C128" s="17">
        <f t="shared" si="21"/>
        <v>32708613.5</v>
      </c>
      <c r="D128" s="17">
        <f t="shared" si="22"/>
        <v>20507476.879999999</v>
      </c>
      <c r="E128" s="18">
        <f t="shared" si="35"/>
        <v>14460</v>
      </c>
      <c r="F128" s="17">
        <f t="shared" si="35"/>
        <v>7937193.5800000001</v>
      </c>
      <c r="G128" s="18">
        <f t="shared" si="35"/>
        <v>1781</v>
      </c>
      <c r="H128" s="17">
        <f t="shared" si="35"/>
        <v>787946.31</v>
      </c>
      <c r="I128" s="18">
        <f t="shared" si="35"/>
        <v>8316</v>
      </c>
      <c r="J128" s="17">
        <f t="shared" si="35"/>
        <v>11782336.99</v>
      </c>
      <c r="K128" s="18">
        <f t="shared" si="35"/>
        <v>199</v>
      </c>
      <c r="L128" s="17">
        <f t="shared" si="35"/>
        <v>2164951.8199999998</v>
      </c>
      <c r="M128" s="18">
        <f t="shared" si="35"/>
        <v>428</v>
      </c>
      <c r="N128" s="17">
        <f t="shared" si="35"/>
        <v>6932157.9000000004</v>
      </c>
      <c r="O128" s="18">
        <f t="shared" si="35"/>
        <v>0</v>
      </c>
      <c r="P128" s="17">
        <f t="shared" si="35"/>
        <v>0</v>
      </c>
      <c r="Q128" s="18">
        <f t="shared" si="35"/>
        <v>0</v>
      </c>
      <c r="R128" s="17">
        <f t="shared" si="35"/>
        <v>0</v>
      </c>
      <c r="S128" s="18">
        <f t="shared" si="35"/>
        <v>1442</v>
      </c>
      <c r="T128" s="17">
        <f t="shared" si="35"/>
        <v>3104026.9</v>
      </c>
      <c r="U128" s="17">
        <f t="shared" si="23"/>
        <v>7862495.6100000003</v>
      </c>
      <c r="V128" s="17">
        <f t="shared" si="24"/>
        <v>5028672.88</v>
      </c>
      <c r="W128" s="18">
        <v>3633</v>
      </c>
      <c r="X128" s="17">
        <v>1818622.59</v>
      </c>
      <c r="Y128" s="18">
        <v>446</v>
      </c>
      <c r="Z128" s="17">
        <v>188001.2</v>
      </c>
      <c r="AA128" s="18">
        <v>2095</v>
      </c>
      <c r="AB128" s="17">
        <v>3022049.09</v>
      </c>
      <c r="AC128" s="18">
        <v>51</v>
      </c>
      <c r="AD128" s="17">
        <v>490428.85</v>
      </c>
      <c r="AE128" s="18">
        <v>107</v>
      </c>
      <c r="AF128" s="17">
        <v>1543803.88</v>
      </c>
      <c r="AG128" s="18">
        <v>0</v>
      </c>
      <c r="AH128" s="17">
        <v>0</v>
      </c>
      <c r="AI128" s="18">
        <v>0</v>
      </c>
      <c r="AJ128" s="17">
        <v>0</v>
      </c>
      <c r="AK128" s="18">
        <v>356</v>
      </c>
      <c r="AL128" s="17">
        <v>799590</v>
      </c>
      <c r="AM128" s="17">
        <f t="shared" si="25"/>
        <v>7661167.0099999998</v>
      </c>
      <c r="AN128" s="17">
        <f t="shared" si="26"/>
        <v>4558782.87</v>
      </c>
      <c r="AO128" s="18">
        <v>1925</v>
      </c>
      <c r="AP128" s="17">
        <v>1667934.7</v>
      </c>
      <c r="AQ128" s="18">
        <v>390</v>
      </c>
      <c r="AR128" s="17">
        <v>188001.2</v>
      </c>
      <c r="AS128" s="18">
        <v>1692</v>
      </c>
      <c r="AT128" s="17">
        <v>2702846.97</v>
      </c>
      <c r="AU128" s="18">
        <v>38</v>
      </c>
      <c r="AV128" s="17">
        <v>450776.51</v>
      </c>
      <c r="AW128" s="18">
        <v>122</v>
      </c>
      <c r="AX128" s="17">
        <v>1899026.17</v>
      </c>
      <c r="AY128" s="18">
        <v>0</v>
      </c>
      <c r="AZ128" s="17">
        <v>0</v>
      </c>
      <c r="BA128" s="18">
        <v>0</v>
      </c>
      <c r="BB128" s="17">
        <v>0</v>
      </c>
      <c r="BC128" s="18">
        <v>288</v>
      </c>
      <c r="BD128" s="17">
        <v>752581.46</v>
      </c>
      <c r="BE128" s="17">
        <f t="shared" si="27"/>
        <v>8145532.6600000001</v>
      </c>
      <c r="BF128" s="17">
        <f t="shared" si="28"/>
        <v>5070522.0199999996</v>
      </c>
      <c r="BG128" s="18">
        <v>3616</v>
      </c>
      <c r="BH128" s="17">
        <v>1818509</v>
      </c>
      <c r="BI128" s="18">
        <v>351</v>
      </c>
      <c r="BJ128" s="17">
        <v>152706.14000000001</v>
      </c>
      <c r="BK128" s="18">
        <v>2141</v>
      </c>
      <c r="BL128" s="17">
        <v>3099306.88</v>
      </c>
      <c r="BM128" s="18">
        <v>49</v>
      </c>
      <c r="BN128" s="17">
        <v>540650.62</v>
      </c>
      <c r="BO128" s="18">
        <v>100</v>
      </c>
      <c r="BP128" s="17">
        <v>1758432.3</v>
      </c>
      <c r="BQ128" s="18">
        <v>0</v>
      </c>
      <c r="BR128" s="17">
        <v>0</v>
      </c>
      <c r="BS128" s="18">
        <v>0</v>
      </c>
      <c r="BT128" s="17">
        <v>0</v>
      </c>
      <c r="BU128" s="18">
        <v>436</v>
      </c>
      <c r="BV128" s="17">
        <v>775927.72</v>
      </c>
      <c r="BW128" s="17">
        <f t="shared" si="29"/>
        <v>9039418.2200000007</v>
      </c>
      <c r="BX128" s="17">
        <f t="shared" si="30"/>
        <v>5849499.1100000003</v>
      </c>
      <c r="BY128" s="18">
        <v>5286</v>
      </c>
      <c r="BZ128" s="17">
        <v>2632127.29</v>
      </c>
      <c r="CA128" s="18">
        <v>594</v>
      </c>
      <c r="CB128" s="17">
        <v>259237.77</v>
      </c>
      <c r="CC128" s="18">
        <v>2388</v>
      </c>
      <c r="CD128" s="17">
        <v>2958134.05</v>
      </c>
      <c r="CE128" s="18">
        <v>61</v>
      </c>
      <c r="CF128" s="17">
        <v>683095.84</v>
      </c>
      <c r="CG128" s="18">
        <v>99</v>
      </c>
      <c r="CH128" s="17">
        <v>1730895.55</v>
      </c>
      <c r="CI128" s="18">
        <v>0</v>
      </c>
      <c r="CJ128" s="17">
        <v>0</v>
      </c>
      <c r="CK128" s="18">
        <v>0</v>
      </c>
      <c r="CL128" s="17">
        <v>0</v>
      </c>
      <c r="CM128" s="18">
        <v>362</v>
      </c>
      <c r="CN128" s="17">
        <v>775927.72</v>
      </c>
      <c r="CO128" s="36"/>
    </row>
    <row r="129" spans="1:93" x14ac:dyDescent="0.25">
      <c r="A129" s="26"/>
      <c r="B129" s="50" t="s">
        <v>101</v>
      </c>
      <c r="C129" s="17">
        <f t="shared" si="21"/>
        <v>0</v>
      </c>
      <c r="D129" s="17">
        <f t="shared" si="22"/>
        <v>0</v>
      </c>
      <c r="E129" s="18">
        <f t="shared" si="35"/>
        <v>0</v>
      </c>
      <c r="F129" s="17">
        <f t="shared" si="35"/>
        <v>0</v>
      </c>
      <c r="G129" s="18">
        <f t="shared" si="35"/>
        <v>0</v>
      </c>
      <c r="H129" s="17">
        <f t="shared" si="35"/>
        <v>0</v>
      </c>
      <c r="I129" s="18">
        <f t="shared" si="35"/>
        <v>0</v>
      </c>
      <c r="J129" s="17">
        <f t="shared" si="35"/>
        <v>0</v>
      </c>
      <c r="K129" s="18">
        <f t="shared" si="35"/>
        <v>0</v>
      </c>
      <c r="L129" s="17">
        <f t="shared" si="35"/>
        <v>0</v>
      </c>
      <c r="M129" s="18">
        <f t="shared" si="35"/>
        <v>0</v>
      </c>
      <c r="N129" s="17">
        <f t="shared" si="35"/>
        <v>0</v>
      </c>
      <c r="O129" s="18">
        <f t="shared" si="35"/>
        <v>0</v>
      </c>
      <c r="P129" s="17">
        <f t="shared" si="35"/>
        <v>0</v>
      </c>
      <c r="Q129" s="18">
        <f t="shared" si="35"/>
        <v>0</v>
      </c>
      <c r="R129" s="17">
        <f t="shared" si="35"/>
        <v>0</v>
      </c>
      <c r="S129" s="18">
        <f t="shared" si="35"/>
        <v>0</v>
      </c>
      <c r="T129" s="17">
        <f t="shared" si="35"/>
        <v>0</v>
      </c>
      <c r="U129" s="17">
        <f t="shared" si="23"/>
        <v>0</v>
      </c>
      <c r="V129" s="17">
        <f t="shared" si="24"/>
        <v>0</v>
      </c>
      <c r="W129" s="18">
        <v>0</v>
      </c>
      <c r="X129" s="17">
        <v>0</v>
      </c>
      <c r="Y129" s="18">
        <v>0</v>
      </c>
      <c r="Z129" s="17"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17">
        <v>0</v>
      </c>
      <c r="AK129" s="18">
        <v>0</v>
      </c>
      <c r="AL129" s="17">
        <v>0</v>
      </c>
      <c r="AM129" s="17">
        <f t="shared" si="25"/>
        <v>0</v>
      </c>
      <c r="AN129" s="17">
        <f t="shared" si="26"/>
        <v>0</v>
      </c>
      <c r="AO129" s="18">
        <v>0</v>
      </c>
      <c r="AP129" s="17">
        <v>0</v>
      </c>
      <c r="AQ129" s="18">
        <v>0</v>
      </c>
      <c r="AR129" s="17"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7">
        <f t="shared" si="27"/>
        <v>0</v>
      </c>
      <c r="BF129" s="17">
        <f t="shared" si="28"/>
        <v>0</v>
      </c>
      <c r="BG129" s="18">
        <v>0</v>
      </c>
      <c r="BH129" s="17">
        <v>0</v>
      </c>
      <c r="BI129" s="18">
        <v>0</v>
      </c>
      <c r="BJ129" s="17"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17">
        <v>0</v>
      </c>
      <c r="BU129" s="18">
        <v>0</v>
      </c>
      <c r="BV129" s="17">
        <v>0</v>
      </c>
      <c r="BW129" s="17">
        <f t="shared" si="29"/>
        <v>0</v>
      </c>
      <c r="BX129" s="17">
        <f t="shared" si="30"/>
        <v>0</v>
      </c>
      <c r="BY129" s="18">
        <v>0</v>
      </c>
      <c r="BZ129" s="17">
        <v>0</v>
      </c>
      <c r="CA129" s="18">
        <v>0</v>
      </c>
      <c r="CB129" s="17"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17">
        <v>0</v>
      </c>
      <c r="CM129" s="18">
        <v>0</v>
      </c>
      <c r="CN129" s="17">
        <v>0</v>
      </c>
      <c r="CO129" s="36"/>
    </row>
    <row r="130" spans="1:93" ht="30" x14ac:dyDescent="0.25">
      <c r="A130" s="26">
        <f>1+A128</f>
        <v>102</v>
      </c>
      <c r="B130" s="28" t="s">
        <v>102</v>
      </c>
      <c r="C130" s="17">
        <f t="shared" si="21"/>
        <v>25403352.75</v>
      </c>
      <c r="D130" s="17">
        <f t="shared" si="22"/>
        <v>12169935.4</v>
      </c>
      <c r="E130" s="18">
        <f t="shared" si="35"/>
        <v>12064</v>
      </c>
      <c r="F130" s="17">
        <f t="shared" si="35"/>
        <v>4686310.41</v>
      </c>
      <c r="G130" s="18">
        <f t="shared" si="35"/>
        <v>2365</v>
      </c>
      <c r="H130" s="17">
        <f t="shared" si="35"/>
        <v>1103492.92</v>
      </c>
      <c r="I130" s="18">
        <f t="shared" si="35"/>
        <v>5512</v>
      </c>
      <c r="J130" s="17">
        <f t="shared" si="35"/>
        <v>6380132.0700000003</v>
      </c>
      <c r="K130" s="18">
        <f t="shared" si="35"/>
        <v>177</v>
      </c>
      <c r="L130" s="17">
        <f t="shared" si="35"/>
        <v>1732393.14</v>
      </c>
      <c r="M130" s="18">
        <f t="shared" si="35"/>
        <v>411</v>
      </c>
      <c r="N130" s="17">
        <f t="shared" si="35"/>
        <v>9120136.6799999997</v>
      </c>
      <c r="O130" s="18">
        <f t="shared" si="35"/>
        <v>0</v>
      </c>
      <c r="P130" s="17">
        <f t="shared" si="35"/>
        <v>0</v>
      </c>
      <c r="Q130" s="18">
        <f t="shared" si="35"/>
        <v>0</v>
      </c>
      <c r="R130" s="17">
        <f t="shared" si="35"/>
        <v>0</v>
      </c>
      <c r="S130" s="18">
        <f t="shared" si="35"/>
        <v>1281</v>
      </c>
      <c r="T130" s="17">
        <f t="shared" si="35"/>
        <v>2380887.5299999998</v>
      </c>
      <c r="U130" s="17">
        <f t="shared" si="23"/>
        <v>5938198.8600000003</v>
      </c>
      <c r="V130" s="17">
        <f t="shared" si="24"/>
        <v>3018807.63</v>
      </c>
      <c r="W130" s="18">
        <v>2614</v>
      </c>
      <c r="X130" s="17">
        <v>1031013.42</v>
      </c>
      <c r="Y130" s="18">
        <v>610</v>
      </c>
      <c r="Z130" s="17">
        <v>284836.06</v>
      </c>
      <c r="AA130" s="18">
        <v>1439</v>
      </c>
      <c r="AB130" s="17">
        <v>1702958.15</v>
      </c>
      <c r="AC130" s="18">
        <v>42</v>
      </c>
      <c r="AD130" s="17">
        <v>414336.99</v>
      </c>
      <c r="AE130" s="18">
        <v>103</v>
      </c>
      <c r="AF130" s="17">
        <v>1939508.64</v>
      </c>
      <c r="AG130" s="18">
        <v>0</v>
      </c>
      <c r="AH130" s="17">
        <v>0</v>
      </c>
      <c r="AI130" s="18">
        <v>0</v>
      </c>
      <c r="AJ130" s="17">
        <v>0</v>
      </c>
      <c r="AK130" s="18">
        <v>315</v>
      </c>
      <c r="AL130" s="17">
        <v>565545.6</v>
      </c>
      <c r="AM130" s="17">
        <f t="shared" si="25"/>
        <v>7031705.4800000004</v>
      </c>
      <c r="AN130" s="17">
        <f t="shared" si="26"/>
        <v>2935274.91</v>
      </c>
      <c r="AO130" s="18">
        <v>3102</v>
      </c>
      <c r="AP130" s="17">
        <v>1065129.57</v>
      </c>
      <c r="AQ130" s="18">
        <v>581</v>
      </c>
      <c r="AR130" s="17">
        <v>271199.02</v>
      </c>
      <c r="AS130" s="18">
        <v>1353</v>
      </c>
      <c r="AT130" s="17">
        <v>1598946.32</v>
      </c>
      <c r="AU130" s="18">
        <v>44</v>
      </c>
      <c r="AV130" s="17">
        <v>425920.87</v>
      </c>
      <c r="AW130" s="18">
        <v>150</v>
      </c>
      <c r="AX130" s="17">
        <v>3050959.59</v>
      </c>
      <c r="AY130" s="18">
        <v>0</v>
      </c>
      <c r="AZ130" s="17">
        <v>0</v>
      </c>
      <c r="BA130" s="18">
        <v>0</v>
      </c>
      <c r="BB130" s="17">
        <v>0</v>
      </c>
      <c r="BC130" s="18">
        <v>322</v>
      </c>
      <c r="BD130" s="17">
        <v>619550.11</v>
      </c>
      <c r="BE130" s="17">
        <f t="shared" si="27"/>
        <v>6568684.2999999998</v>
      </c>
      <c r="BF130" s="17">
        <f t="shared" si="28"/>
        <v>2842104.01</v>
      </c>
      <c r="BG130" s="18">
        <v>2873</v>
      </c>
      <c r="BH130" s="17">
        <v>1113996.94</v>
      </c>
      <c r="BI130" s="18">
        <v>538</v>
      </c>
      <c r="BJ130" s="17">
        <v>249386.83</v>
      </c>
      <c r="BK130" s="18">
        <v>1261</v>
      </c>
      <c r="BL130" s="17">
        <v>1478720.24</v>
      </c>
      <c r="BM130" s="18">
        <v>44</v>
      </c>
      <c r="BN130" s="17">
        <v>538711.64</v>
      </c>
      <c r="BO130" s="18">
        <v>82</v>
      </c>
      <c r="BP130" s="17">
        <v>2609852.7400000002</v>
      </c>
      <c r="BQ130" s="18">
        <v>0</v>
      </c>
      <c r="BR130" s="17">
        <v>0</v>
      </c>
      <c r="BS130" s="18">
        <v>0</v>
      </c>
      <c r="BT130" s="17">
        <v>0</v>
      </c>
      <c r="BU130" s="18">
        <v>320</v>
      </c>
      <c r="BV130" s="17">
        <v>578015.91</v>
      </c>
      <c r="BW130" s="17">
        <f t="shared" si="29"/>
        <v>5864764.1100000003</v>
      </c>
      <c r="BX130" s="17">
        <f t="shared" si="30"/>
        <v>3373748.85</v>
      </c>
      <c r="BY130" s="18">
        <v>3475</v>
      </c>
      <c r="BZ130" s="17">
        <v>1476170.48</v>
      </c>
      <c r="CA130" s="18">
        <v>636</v>
      </c>
      <c r="CB130" s="17">
        <v>298071.01</v>
      </c>
      <c r="CC130" s="18">
        <v>1459</v>
      </c>
      <c r="CD130" s="17">
        <v>1599507.36</v>
      </c>
      <c r="CE130" s="18">
        <v>47</v>
      </c>
      <c r="CF130" s="17">
        <v>353423.64</v>
      </c>
      <c r="CG130" s="18">
        <v>76</v>
      </c>
      <c r="CH130" s="17">
        <v>1519815.71</v>
      </c>
      <c r="CI130" s="18">
        <v>0</v>
      </c>
      <c r="CJ130" s="17">
        <v>0</v>
      </c>
      <c r="CK130" s="18">
        <v>0</v>
      </c>
      <c r="CL130" s="17">
        <v>0</v>
      </c>
      <c r="CM130" s="18">
        <v>324</v>
      </c>
      <c r="CN130" s="17">
        <v>617775.91</v>
      </c>
      <c r="CO130" s="36"/>
    </row>
    <row r="131" spans="1:93" x14ac:dyDescent="0.25">
      <c r="A131" s="26"/>
      <c r="B131" s="50" t="s">
        <v>103</v>
      </c>
      <c r="C131" s="17">
        <f t="shared" si="21"/>
        <v>0</v>
      </c>
      <c r="D131" s="17">
        <f t="shared" si="22"/>
        <v>0</v>
      </c>
      <c r="E131" s="18">
        <f t="shared" si="35"/>
        <v>0</v>
      </c>
      <c r="F131" s="17">
        <f t="shared" si="35"/>
        <v>0</v>
      </c>
      <c r="G131" s="18">
        <f t="shared" si="35"/>
        <v>0</v>
      </c>
      <c r="H131" s="17">
        <f t="shared" si="35"/>
        <v>0</v>
      </c>
      <c r="I131" s="18">
        <f t="shared" si="35"/>
        <v>0</v>
      </c>
      <c r="J131" s="17">
        <f t="shared" si="35"/>
        <v>0</v>
      </c>
      <c r="K131" s="18">
        <f t="shared" si="35"/>
        <v>0</v>
      </c>
      <c r="L131" s="17">
        <f t="shared" si="35"/>
        <v>0</v>
      </c>
      <c r="M131" s="18">
        <f t="shared" si="35"/>
        <v>0</v>
      </c>
      <c r="N131" s="17">
        <f t="shared" si="35"/>
        <v>0</v>
      </c>
      <c r="O131" s="18">
        <f t="shared" si="35"/>
        <v>0</v>
      </c>
      <c r="P131" s="17">
        <f t="shared" si="35"/>
        <v>0</v>
      </c>
      <c r="Q131" s="18">
        <f t="shared" si="35"/>
        <v>0</v>
      </c>
      <c r="R131" s="17">
        <f t="shared" si="35"/>
        <v>0</v>
      </c>
      <c r="S131" s="18">
        <f t="shared" si="35"/>
        <v>0</v>
      </c>
      <c r="T131" s="17">
        <f t="shared" si="35"/>
        <v>0</v>
      </c>
      <c r="U131" s="17">
        <f t="shared" si="23"/>
        <v>0</v>
      </c>
      <c r="V131" s="17">
        <f t="shared" si="24"/>
        <v>0</v>
      </c>
      <c r="W131" s="18">
        <v>0</v>
      </c>
      <c r="X131" s="17">
        <v>0</v>
      </c>
      <c r="Y131" s="18">
        <v>0</v>
      </c>
      <c r="Z131" s="17"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17">
        <v>0</v>
      </c>
      <c r="AK131" s="18">
        <v>0</v>
      </c>
      <c r="AL131" s="17">
        <v>0</v>
      </c>
      <c r="AM131" s="17">
        <f t="shared" si="25"/>
        <v>0</v>
      </c>
      <c r="AN131" s="17">
        <f t="shared" si="26"/>
        <v>0</v>
      </c>
      <c r="AO131" s="18">
        <v>0</v>
      </c>
      <c r="AP131" s="17">
        <v>0</v>
      </c>
      <c r="AQ131" s="18">
        <v>0</v>
      </c>
      <c r="AR131" s="17"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7">
        <f t="shared" si="27"/>
        <v>0</v>
      </c>
      <c r="BF131" s="17">
        <f t="shared" si="28"/>
        <v>0</v>
      </c>
      <c r="BG131" s="18">
        <v>0</v>
      </c>
      <c r="BH131" s="17">
        <v>0</v>
      </c>
      <c r="BI131" s="18">
        <v>0</v>
      </c>
      <c r="BJ131" s="17"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17">
        <v>0</v>
      </c>
      <c r="BU131" s="18">
        <v>0</v>
      </c>
      <c r="BV131" s="17">
        <v>0</v>
      </c>
      <c r="BW131" s="17">
        <f t="shared" si="29"/>
        <v>0</v>
      </c>
      <c r="BX131" s="17">
        <f t="shared" si="30"/>
        <v>0</v>
      </c>
      <c r="BY131" s="18">
        <v>0</v>
      </c>
      <c r="BZ131" s="17">
        <v>0</v>
      </c>
      <c r="CA131" s="18">
        <v>0</v>
      </c>
      <c r="CB131" s="17"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17">
        <v>0</v>
      </c>
      <c r="CM131" s="18">
        <v>0</v>
      </c>
      <c r="CN131" s="17">
        <v>0</v>
      </c>
      <c r="CO131" s="36"/>
    </row>
    <row r="132" spans="1:93" ht="30" x14ac:dyDescent="0.25">
      <c r="A132" s="26">
        <f>1+A130</f>
        <v>103</v>
      </c>
      <c r="B132" s="28" t="s">
        <v>160</v>
      </c>
      <c r="C132" s="17">
        <f t="shared" si="21"/>
        <v>7006197.46</v>
      </c>
      <c r="D132" s="17">
        <f t="shared" si="22"/>
        <v>0</v>
      </c>
      <c r="E132" s="18">
        <f t="shared" si="35"/>
        <v>0</v>
      </c>
      <c r="F132" s="17">
        <f t="shared" si="35"/>
        <v>0</v>
      </c>
      <c r="G132" s="18">
        <f t="shared" si="35"/>
        <v>0</v>
      </c>
      <c r="H132" s="17">
        <f t="shared" si="35"/>
        <v>0</v>
      </c>
      <c r="I132" s="18">
        <f t="shared" si="35"/>
        <v>0</v>
      </c>
      <c r="J132" s="17">
        <f t="shared" si="35"/>
        <v>0</v>
      </c>
      <c r="K132" s="18">
        <f t="shared" si="35"/>
        <v>0</v>
      </c>
      <c r="L132" s="17">
        <f t="shared" si="35"/>
        <v>0</v>
      </c>
      <c r="M132" s="18">
        <f t="shared" si="35"/>
        <v>45</v>
      </c>
      <c r="N132" s="17">
        <f t="shared" si="35"/>
        <v>7006197.46</v>
      </c>
      <c r="O132" s="18">
        <f t="shared" si="35"/>
        <v>0</v>
      </c>
      <c r="P132" s="17">
        <f t="shared" si="35"/>
        <v>0</v>
      </c>
      <c r="Q132" s="18">
        <f t="shared" si="35"/>
        <v>45</v>
      </c>
      <c r="R132" s="17">
        <f t="shared" si="35"/>
        <v>7006197.46</v>
      </c>
      <c r="S132" s="18">
        <f t="shared" si="35"/>
        <v>0</v>
      </c>
      <c r="T132" s="17">
        <f t="shared" si="35"/>
        <v>0</v>
      </c>
      <c r="U132" s="17">
        <f t="shared" si="23"/>
        <v>2379819</v>
      </c>
      <c r="V132" s="17">
        <f t="shared" si="24"/>
        <v>0</v>
      </c>
      <c r="W132" s="18">
        <v>0</v>
      </c>
      <c r="X132" s="17">
        <v>0</v>
      </c>
      <c r="Y132" s="18">
        <v>0</v>
      </c>
      <c r="Z132" s="17">
        <v>0</v>
      </c>
      <c r="AA132" s="18">
        <v>0</v>
      </c>
      <c r="AB132" s="17">
        <v>0</v>
      </c>
      <c r="AC132" s="18">
        <v>0</v>
      </c>
      <c r="AD132" s="17">
        <v>0</v>
      </c>
      <c r="AE132" s="18">
        <v>16</v>
      </c>
      <c r="AF132" s="17">
        <v>2379819</v>
      </c>
      <c r="AG132" s="18">
        <v>0</v>
      </c>
      <c r="AH132" s="17">
        <v>0</v>
      </c>
      <c r="AI132" s="18">
        <v>16</v>
      </c>
      <c r="AJ132" s="17">
        <v>2379819</v>
      </c>
      <c r="AK132" s="18">
        <v>0</v>
      </c>
      <c r="AL132" s="17">
        <v>0</v>
      </c>
      <c r="AM132" s="17">
        <f t="shared" si="25"/>
        <v>1261903.1599999999</v>
      </c>
      <c r="AN132" s="17">
        <f t="shared" si="26"/>
        <v>0</v>
      </c>
      <c r="AO132" s="18">
        <v>0</v>
      </c>
      <c r="AP132" s="17">
        <v>0</v>
      </c>
      <c r="AQ132" s="18">
        <v>0</v>
      </c>
      <c r="AR132" s="17">
        <v>0</v>
      </c>
      <c r="AS132" s="18">
        <v>0</v>
      </c>
      <c r="AT132" s="17">
        <v>0</v>
      </c>
      <c r="AU132" s="18">
        <v>0</v>
      </c>
      <c r="AV132" s="17">
        <v>0</v>
      </c>
      <c r="AW132" s="18">
        <v>8</v>
      </c>
      <c r="AX132" s="17">
        <v>1261903.1599999999</v>
      </c>
      <c r="AY132" s="18">
        <v>0</v>
      </c>
      <c r="AZ132" s="17">
        <v>0</v>
      </c>
      <c r="BA132" s="18">
        <v>8</v>
      </c>
      <c r="BB132" s="17">
        <v>1261903.1599999999</v>
      </c>
      <c r="BC132" s="18">
        <v>0</v>
      </c>
      <c r="BD132" s="17">
        <v>0</v>
      </c>
      <c r="BE132" s="17">
        <f t="shared" si="27"/>
        <v>2795295</v>
      </c>
      <c r="BF132" s="17">
        <f t="shared" si="28"/>
        <v>0</v>
      </c>
      <c r="BG132" s="18">
        <v>0</v>
      </c>
      <c r="BH132" s="17">
        <v>0</v>
      </c>
      <c r="BI132" s="18">
        <v>0</v>
      </c>
      <c r="BJ132" s="17">
        <v>0</v>
      </c>
      <c r="BK132" s="18">
        <v>0</v>
      </c>
      <c r="BL132" s="17">
        <v>0</v>
      </c>
      <c r="BM132" s="18">
        <v>0</v>
      </c>
      <c r="BN132" s="17">
        <v>0</v>
      </c>
      <c r="BO132" s="18">
        <v>17</v>
      </c>
      <c r="BP132" s="17">
        <v>2795295</v>
      </c>
      <c r="BQ132" s="18">
        <v>0</v>
      </c>
      <c r="BR132" s="17">
        <v>0</v>
      </c>
      <c r="BS132" s="18">
        <v>17</v>
      </c>
      <c r="BT132" s="17">
        <v>2795295</v>
      </c>
      <c r="BU132" s="18">
        <v>0</v>
      </c>
      <c r="BV132" s="17">
        <v>0</v>
      </c>
      <c r="BW132" s="17">
        <f t="shared" si="29"/>
        <v>569180.30000000005</v>
      </c>
      <c r="BX132" s="17">
        <f t="shared" si="30"/>
        <v>0</v>
      </c>
      <c r="BY132" s="18">
        <v>0</v>
      </c>
      <c r="BZ132" s="17">
        <v>0</v>
      </c>
      <c r="CA132" s="18">
        <v>0</v>
      </c>
      <c r="CB132" s="17">
        <v>0</v>
      </c>
      <c r="CC132" s="18">
        <v>0</v>
      </c>
      <c r="CD132" s="17">
        <v>0</v>
      </c>
      <c r="CE132" s="18">
        <v>0</v>
      </c>
      <c r="CF132" s="17">
        <v>0</v>
      </c>
      <c r="CG132" s="18">
        <v>4</v>
      </c>
      <c r="CH132" s="17">
        <v>569180.30000000005</v>
      </c>
      <c r="CI132" s="18">
        <v>0</v>
      </c>
      <c r="CJ132" s="17">
        <v>0</v>
      </c>
      <c r="CK132" s="18">
        <v>4</v>
      </c>
      <c r="CL132" s="17">
        <v>569180.30000000005</v>
      </c>
      <c r="CM132" s="18">
        <v>0</v>
      </c>
      <c r="CN132" s="17">
        <v>0</v>
      </c>
      <c r="CO132" s="36"/>
    </row>
    <row r="133" spans="1:93" x14ac:dyDescent="0.25">
      <c r="A133" s="26"/>
      <c r="B133" s="50" t="s">
        <v>105</v>
      </c>
      <c r="C133" s="17">
        <f t="shared" si="21"/>
        <v>0</v>
      </c>
      <c r="D133" s="17">
        <f t="shared" si="22"/>
        <v>0</v>
      </c>
      <c r="E133" s="18">
        <f t="shared" si="35"/>
        <v>0</v>
      </c>
      <c r="F133" s="17">
        <f t="shared" si="35"/>
        <v>0</v>
      </c>
      <c r="G133" s="18">
        <f t="shared" si="35"/>
        <v>0</v>
      </c>
      <c r="H133" s="17">
        <f t="shared" si="35"/>
        <v>0</v>
      </c>
      <c r="I133" s="18">
        <f t="shared" si="35"/>
        <v>0</v>
      </c>
      <c r="J133" s="17">
        <f t="shared" si="35"/>
        <v>0</v>
      </c>
      <c r="K133" s="18">
        <f t="shared" si="35"/>
        <v>0</v>
      </c>
      <c r="L133" s="17">
        <f t="shared" si="35"/>
        <v>0</v>
      </c>
      <c r="M133" s="18">
        <f t="shared" si="35"/>
        <v>0</v>
      </c>
      <c r="N133" s="17">
        <f t="shared" si="35"/>
        <v>0</v>
      </c>
      <c r="O133" s="18">
        <f t="shared" si="35"/>
        <v>0</v>
      </c>
      <c r="P133" s="17">
        <f t="shared" si="35"/>
        <v>0</v>
      </c>
      <c r="Q133" s="18">
        <f t="shared" si="35"/>
        <v>0</v>
      </c>
      <c r="R133" s="17">
        <f t="shared" si="35"/>
        <v>0</v>
      </c>
      <c r="S133" s="18">
        <f t="shared" si="35"/>
        <v>0</v>
      </c>
      <c r="T133" s="17">
        <f t="shared" si="35"/>
        <v>0</v>
      </c>
      <c r="U133" s="17">
        <f t="shared" si="23"/>
        <v>0</v>
      </c>
      <c r="V133" s="17">
        <f t="shared" si="24"/>
        <v>0</v>
      </c>
      <c r="W133" s="18">
        <v>0</v>
      </c>
      <c r="X133" s="17">
        <v>0</v>
      </c>
      <c r="Y133" s="18">
        <v>0</v>
      </c>
      <c r="Z133" s="17"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17">
        <v>0</v>
      </c>
      <c r="AK133" s="18">
        <v>0</v>
      </c>
      <c r="AL133" s="17">
        <v>0</v>
      </c>
      <c r="AM133" s="17">
        <f t="shared" si="25"/>
        <v>0</v>
      </c>
      <c r="AN133" s="17">
        <f t="shared" si="26"/>
        <v>0</v>
      </c>
      <c r="AO133" s="18">
        <v>0</v>
      </c>
      <c r="AP133" s="17">
        <v>0</v>
      </c>
      <c r="AQ133" s="18">
        <v>0</v>
      </c>
      <c r="AR133" s="17"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7">
        <f t="shared" si="27"/>
        <v>0</v>
      </c>
      <c r="BF133" s="17">
        <f t="shared" si="28"/>
        <v>0</v>
      </c>
      <c r="BG133" s="18">
        <v>0</v>
      </c>
      <c r="BH133" s="17">
        <v>0</v>
      </c>
      <c r="BI133" s="18">
        <v>0</v>
      </c>
      <c r="BJ133" s="17"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17">
        <v>0</v>
      </c>
      <c r="BU133" s="18">
        <v>0</v>
      </c>
      <c r="BV133" s="17">
        <v>0</v>
      </c>
      <c r="BW133" s="17">
        <f t="shared" si="29"/>
        <v>0</v>
      </c>
      <c r="BX133" s="17">
        <f t="shared" si="30"/>
        <v>0</v>
      </c>
      <c r="BY133" s="18">
        <v>0</v>
      </c>
      <c r="BZ133" s="17">
        <v>0</v>
      </c>
      <c r="CA133" s="18">
        <v>0</v>
      </c>
      <c r="CB133" s="17"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17">
        <v>0</v>
      </c>
      <c r="CM133" s="18">
        <v>0</v>
      </c>
      <c r="CN133" s="17">
        <v>0</v>
      </c>
      <c r="CO133" s="36"/>
    </row>
    <row r="134" spans="1:93" ht="30" x14ac:dyDescent="0.25">
      <c r="A134" s="26">
        <f>1+A132</f>
        <v>104</v>
      </c>
      <c r="B134" s="28" t="s">
        <v>161</v>
      </c>
      <c r="C134" s="17">
        <f t="shared" si="21"/>
        <v>13512645.859999999</v>
      </c>
      <c r="D134" s="17">
        <f t="shared" si="22"/>
        <v>2907919.39</v>
      </c>
      <c r="E134" s="18">
        <f t="shared" si="35"/>
        <v>5474</v>
      </c>
      <c r="F134" s="17">
        <f t="shared" si="35"/>
        <v>1770302.53</v>
      </c>
      <c r="G134" s="18">
        <f t="shared" si="35"/>
        <v>123</v>
      </c>
      <c r="H134" s="17">
        <f t="shared" si="35"/>
        <v>51773.04</v>
      </c>
      <c r="I134" s="18">
        <f t="shared" si="35"/>
        <v>1290</v>
      </c>
      <c r="J134" s="17">
        <f t="shared" si="35"/>
        <v>1085843.82</v>
      </c>
      <c r="K134" s="18">
        <f t="shared" si="35"/>
        <v>202</v>
      </c>
      <c r="L134" s="17">
        <f t="shared" si="35"/>
        <v>2604791.4900000002</v>
      </c>
      <c r="M134" s="18">
        <f t="shared" si="35"/>
        <v>166</v>
      </c>
      <c r="N134" s="17">
        <f t="shared" si="35"/>
        <v>7105374.9400000004</v>
      </c>
      <c r="O134" s="18">
        <f t="shared" si="35"/>
        <v>166</v>
      </c>
      <c r="P134" s="17">
        <f t="shared" si="35"/>
        <v>7105374.9400000004</v>
      </c>
      <c r="Q134" s="18">
        <f t="shared" si="35"/>
        <v>0</v>
      </c>
      <c r="R134" s="17">
        <f t="shared" si="35"/>
        <v>0</v>
      </c>
      <c r="S134" s="18">
        <f t="shared" si="35"/>
        <v>660</v>
      </c>
      <c r="T134" s="17">
        <f t="shared" si="35"/>
        <v>894560.04</v>
      </c>
      <c r="U134" s="17">
        <f t="shared" si="23"/>
        <v>2121356.88</v>
      </c>
      <c r="V134" s="17">
        <f t="shared" si="24"/>
        <v>441688.79</v>
      </c>
      <c r="W134" s="18">
        <v>893</v>
      </c>
      <c r="X134" s="17">
        <v>277945.13</v>
      </c>
      <c r="Y134" s="18">
        <v>26</v>
      </c>
      <c r="Z134" s="17">
        <v>11003.98</v>
      </c>
      <c r="AA134" s="18">
        <v>303</v>
      </c>
      <c r="AB134" s="17">
        <v>152739.68</v>
      </c>
      <c r="AC134" s="18">
        <v>27</v>
      </c>
      <c r="AD134" s="17">
        <v>295544.76</v>
      </c>
      <c r="AE134" s="18">
        <v>35</v>
      </c>
      <c r="AF134" s="17">
        <v>1173692.77</v>
      </c>
      <c r="AG134" s="18">
        <v>35</v>
      </c>
      <c r="AH134" s="17">
        <v>1173692.77</v>
      </c>
      <c r="AI134" s="18">
        <v>0</v>
      </c>
      <c r="AJ134" s="17">
        <v>0</v>
      </c>
      <c r="AK134" s="18">
        <v>121</v>
      </c>
      <c r="AL134" s="17">
        <v>210430.56</v>
      </c>
      <c r="AM134" s="17">
        <f t="shared" si="25"/>
        <v>3712982.28</v>
      </c>
      <c r="AN134" s="17">
        <f t="shared" si="26"/>
        <v>599398.47</v>
      </c>
      <c r="AO134" s="18">
        <v>1537</v>
      </c>
      <c r="AP134" s="17">
        <v>457524.51</v>
      </c>
      <c r="AQ134" s="18">
        <v>26</v>
      </c>
      <c r="AR134" s="17">
        <v>11085.88</v>
      </c>
      <c r="AS134" s="18">
        <v>332</v>
      </c>
      <c r="AT134" s="17">
        <v>130788.08</v>
      </c>
      <c r="AU134" s="18">
        <v>70</v>
      </c>
      <c r="AV134" s="17">
        <v>888626.93</v>
      </c>
      <c r="AW134" s="18">
        <v>46</v>
      </c>
      <c r="AX134" s="17">
        <v>2019577.56</v>
      </c>
      <c r="AY134" s="18">
        <v>46</v>
      </c>
      <c r="AZ134" s="17">
        <v>2019577.56</v>
      </c>
      <c r="BA134" s="18">
        <v>0</v>
      </c>
      <c r="BB134" s="17">
        <v>0</v>
      </c>
      <c r="BC134" s="18">
        <v>179</v>
      </c>
      <c r="BD134" s="17">
        <v>205379.32</v>
      </c>
      <c r="BE134" s="17">
        <f t="shared" si="27"/>
        <v>3503272.35</v>
      </c>
      <c r="BF134" s="17">
        <f t="shared" si="28"/>
        <v>1170789.82</v>
      </c>
      <c r="BG134" s="18">
        <v>1449</v>
      </c>
      <c r="BH134" s="17">
        <v>592755.86</v>
      </c>
      <c r="BI134" s="18">
        <v>35</v>
      </c>
      <c r="BJ134" s="17">
        <v>14410.9</v>
      </c>
      <c r="BK134" s="18">
        <v>305</v>
      </c>
      <c r="BL134" s="17">
        <v>563623.06000000006</v>
      </c>
      <c r="BM134" s="18">
        <v>32</v>
      </c>
      <c r="BN134" s="17">
        <v>504352.84</v>
      </c>
      <c r="BO134" s="18">
        <v>35</v>
      </c>
      <c r="BP134" s="17">
        <v>1588754.61</v>
      </c>
      <c r="BQ134" s="18">
        <v>35</v>
      </c>
      <c r="BR134" s="17">
        <v>1588754.61</v>
      </c>
      <c r="BS134" s="18">
        <v>0</v>
      </c>
      <c r="BT134" s="17">
        <v>0</v>
      </c>
      <c r="BU134" s="18">
        <v>179</v>
      </c>
      <c r="BV134" s="17">
        <v>239375.08</v>
      </c>
      <c r="BW134" s="17">
        <f t="shared" si="29"/>
        <v>4175034.35</v>
      </c>
      <c r="BX134" s="17">
        <f t="shared" si="30"/>
        <v>696042.31</v>
      </c>
      <c r="BY134" s="18">
        <v>1595</v>
      </c>
      <c r="BZ134" s="17">
        <v>442077.03</v>
      </c>
      <c r="CA134" s="18">
        <v>36</v>
      </c>
      <c r="CB134" s="17">
        <v>15272.28</v>
      </c>
      <c r="CC134" s="18">
        <v>350</v>
      </c>
      <c r="CD134" s="17">
        <v>238693</v>
      </c>
      <c r="CE134" s="18">
        <v>73</v>
      </c>
      <c r="CF134" s="17">
        <v>916266.96</v>
      </c>
      <c r="CG134" s="18">
        <v>50</v>
      </c>
      <c r="CH134" s="17">
        <v>2323350</v>
      </c>
      <c r="CI134" s="18">
        <v>50</v>
      </c>
      <c r="CJ134" s="17">
        <v>2323350</v>
      </c>
      <c r="CK134" s="18">
        <v>0</v>
      </c>
      <c r="CL134" s="17">
        <v>0</v>
      </c>
      <c r="CM134" s="18">
        <v>181</v>
      </c>
      <c r="CN134" s="17">
        <v>239375.08</v>
      </c>
      <c r="CO134" s="36"/>
    </row>
    <row r="135" spans="1:93" x14ac:dyDescent="0.25">
      <c r="A135" s="26"/>
      <c r="B135" s="50" t="s">
        <v>106</v>
      </c>
      <c r="C135" s="17">
        <f t="shared" si="21"/>
        <v>0</v>
      </c>
      <c r="D135" s="17">
        <f t="shared" si="22"/>
        <v>0</v>
      </c>
      <c r="E135" s="18">
        <f t="shared" si="35"/>
        <v>0</v>
      </c>
      <c r="F135" s="17">
        <f t="shared" si="35"/>
        <v>0</v>
      </c>
      <c r="G135" s="18">
        <f t="shared" si="35"/>
        <v>0</v>
      </c>
      <c r="H135" s="17">
        <f t="shared" si="35"/>
        <v>0</v>
      </c>
      <c r="I135" s="18">
        <f t="shared" si="35"/>
        <v>0</v>
      </c>
      <c r="J135" s="17">
        <f t="shared" si="35"/>
        <v>0</v>
      </c>
      <c r="K135" s="18">
        <f t="shared" si="35"/>
        <v>0</v>
      </c>
      <c r="L135" s="17">
        <f t="shared" si="35"/>
        <v>0</v>
      </c>
      <c r="M135" s="18">
        <f t="shared" si="35"/>
        <v>0</v>
      </c>
      <c r="N135" s="17">
        <f t="shared" si="35"/>
        <v>0</v>
      </c>
      <c r="O135" s="18">
        <f t="shared" si="35"/>
        <v>0</v>
      </c>
      <c r="P135" s="17">
        <f t="shared" si="35"/>
        <v>0</v>
      </c>
      <c r="Q135" s="18">
        <f t="shared" si="35"/>
        <v>0</v>
      </c>
      <c r="R135" s="17">
        <f t="shared" si="35"/>
        <v>0</v>
      </c>
      <c r="S135" s="18">
        <f t="shared" si="35"/>
        <v>0</v>
      </c>
      <c r="T135" s="17">
        <f t="shared" si="35"/>
        <v>0</v>
      </c>
      <c r="U135" s="17">
        <f t="shared" si="23"/>
        <v>0</v>
      </c>
      <c r="V135" s="17">
        <f t="shared" si="24"/>
        <v>0</v>
      </c>
      <c r="W135" s="18">
        <v>0</v>
      </c>
      <c r="X135" s="17">
        <v>0</v>
      </c>
      <c r="Y135" s="18">
        <v>0</v>
      </c>
      <c r="Z135" s="17"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17">
        <v>0</v>
      </c>
      <c r="AK135" s="18">
        <v>0</v>
      </c>
      <c r="AL135" s="17">
        <v>0</v>
      </c>
      <c r="AM135" s="17">
        <f t="shared" si="25"/>
        <v>0</v>
      </c>
      <c r="AN135" s="17">
        <f t="shared" si="26"/>
        <v>0</v>
      </c>
      <c r="AO135" s="18">
        <v>0</v>
      </c>
      <c r="AP135" s="17">
        <v>0</v>
      </c>
      <c r="AQ135" s="18">
        <v>0</v>
      </c>
      <c r="AR135" s="17"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7">
        <f t="shared" si="27"/>
        <v>0</v>
      </c>
      <c r="BF135" s="17">
        <f t="shared" si="28"/>
        <v>0</v>
      </c>
      <c r="BG135" s="18">
        <v>0</v>
      </c>
      <c r="BH135" s="17">
        <v>0</v>
      </c>
      <c r="BI135" s="18">
        <v>0</v>
      </c>
      <c r="BJ135" s="17"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17">
        <v>0</v>
      </c>
      <c r="BU135" s="18">
        <v>0</v>
      </c>
      <c r="BV135" s="17">
        <v>0</v>
      </c>
      <c r="BW135" s="17">
        <f t="shared" si="29"/>
        <v>0</v>
      </c>
      <c r="BX135" s="17">
        <f t="shared" si="30"/>
        <v>0</v>
      </c>
      <c r="BY135" s="18">
        <v>0</v>
      </c>
      <c r="BZ135" s="17">
        <v>0</v>
      </c>
      <c r="CA135" s="18">
        <v>0</v>
      </c>
      <c r="CB135" s="17"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17">
        <v>0</v>
      </c>
      <c r="CM135" s="18">
        <v>0</v>
      </c>
      <c r="CN135" s="17">
        <v>0</v>
      </c>
      <c r="CO135" s="36"/>
    </row>
    <row r="136" spans="1:93" x14ac:dyDescent="0.25">
      <c r="A136" s="26">
        <f>1+A134</f>
        <v>105</v>
      </c>
      <c r="B136" s="28" t="s">
        <v>107</v>
      </c>
      <c r="C136" s="17">
        <f t="shared" si="21"/>
        <v>133203.91</v>
      </c>
      <c r="D136" s="17">
        <f t="shared" si="22"/>
        <v>0</v>
      </c>
      <c r="E136" s="18">
        <f t="shared" si="35"/>
        <v>0</v>
      </c>
      <c r="F136" s="17">
        <f t="shared" si="35"/>
        <v>0</v>
      </c>
      <c r="G136" s="18">
        <f t="shared" si="35"/>
        <v>0</v>
      </c>
      <c r="H136" s="17">
        <f t="shared" si="35"/>
        <v>0</v>
      </c>
      <c r="I136" s="18">
        <f t="shared" si="35"/>
        <v>0</v>
      </c>
      <c r="J136" s="17">
        <f t="shared" si="35"/>
        <v>0</v>
      </c>
      <c r="K136" s="18">
        <f t="shared" si="35"/>
        <v>1</v>
      </c>
      <c r="L136" s="17">
        <f t="shared" si="35"/>
        <v>133203.91</v>
      </c>
      <c r="M136" s="18">
        <f t="shared" si="35"/>
        <v>0</v>
      </c>
      <c r="N136" s="17">
        <f t="shared" si="35"/>
        <v>0</v>
      </c>
      <c r="O136" s="18">
        <f t="shared" si="35"/>
        <v>0</v>
      </c>
      <c r="P136" s="17">
        <f t="shared" si="35"/>
        <v>0</v>
      </c>
      <c r="Q136" s="18">
        <f t="shared" si="35"/>
        <v>0</v>
      </c>
      <c r="R136" s="17">
        <f t="shared" si="35"/>
        <v>0</v>
      </c>
      <c r="S136" s="18">
        <f t="shared" si="35"/>
        <v>0</v>
      </c>
      <c r="T136" s="17">
        <f t="shared" si="35"/>
        <v>0</v>
      </c>
      <c r="U136" s="17">
        <f t="shared" si="23"/>
        <v>133203.91</v>
      </c>
      <c r="V136" s="17">
        <f t="shared" si="24"/>
        <v>0</v>
      </c>
      <c r="W136" s="18">
        <v>0</v>
      </c>
      <c r="X136" s="17">
        <v>0</v>
      </c>
      <c r="Y136" s="18">
        <v>0</v>
      </c>
      <c r="Z136" s="17">
        <v>0</v>
      </c>
      <c r="AA136" s="18">
        <v>0</v>
      </c>
      <c r="AB136" s="17">
        <v>0</v>
      </c>
      <c r="AC136" s="18">
        <v>1</v>
      </c>
      <c r="AD136" s="17">
        <v>133203.91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17">
        <v>0</v>
      </c>
      <c r="AK136" s="18">
        <v>0</v>
      </c>
      <c r="AL136" s="17">
        <v>0</v>
      </c>
      <c r="AM136" s="17">
        <f t="shared" si="25"/>
        <v>0</v>
      </c>
      <c r="AN136" s="17">
        <f t="shared" si="26"/>
        <v>0</v>
      </c>
      <c r="AO136" s="18">
        <v>0</v>
      </c>
      <c r="AP136" s="17">
        <v>0</v>
      </c>
      <c r="AQ136" s="18">
        <v>0</v>
      </c>
      <c r="AR136" s="17"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7">
        <f t="shared" si="27"/>
        <v>0</v>
      </c>
      <c r="BF136" s="17">
        <f t="shared" si="28"/>
        <v>0</v>
      </c>
      <c r="BG136" s="18">
        <v>0</v>
      </c>
      <c r="BH136" s="17">
        <v>0</v>
      </c>
      <c r="BI136" s="18">
        <v>0</v>
      </c>
      <c r="BJ136" s="17"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17">
        <v>0</v>
      </c>
      <c r="BU136" s="18">
        <v>0</v>
      </c>
      <c r="BV136" s="17">
        <v>0</v>
      </c>
      <c r="BW136" s="17">
        <f t="shared" si="29"/>
        <v>0</v>
      </c>
      <c r="BX136" s="17">
        <f t="shared" si="30"/>
        <v>0</v>
      </c>
      <c r="BY136" s="18">
        <v>0</v>
      </c>
      <c r="BZ136" s="17">
        <v>0</v>
      </c>
      <c r="CA136" s="18">
        <v>0</v>
      </c>
      <c r="CB136" s="17"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17">
        <v>0</v>
      </c>
      <c r="CM136" s="18">
        <v>0</v>
      </c>
      <c r="CN136" s="17">
        <v>0</v>
      </c>
      <c r="CO136" s="36"/>
    </row>
    <row r="137" spans="1:93" x14ac:dyDescent="0.25">
      <c r="A137" s="26"/>
      <c r="B137" s="50" t="s">
        <v>162</v>
      </c>
      <c r="C137" s="17">
        <f t="shared" si="21"/>
        <v>0</v>
      </c>
      <c r="D137" s="17">
        <f t="shared" si="22"/>
        <v>0</v>
      </c>
      <c r="E137" s="18">
        <f t="shared" si="35"/>
        <v>0</v>
      </c>
      <c r="F137" s="17">
        <f t="shared" si="35"/>
        <v>0</v>
      </c>
      <c r="G137" s="18">
        <f t="shared" si="35"/>
        <v>0</v>
      </c>
      <c r="H137" s="17">
        <f t="shared" si="35"/>
        <v>0</v>
      </c>
      <c r="I137" s="18">
        <f t="shared" si="35"/>
        <v>0</v>
      </c>
      <c r="J137" s="17">
        <f t="shared" si="35"/>
        <v>0</v>
      </c>
      <c r="K137" s="18">
        <f t="shared" si="35"/>
        <v>0</v>
      </c>
      <c r="L137" s="17">
        <f t="shared" si="35"/>
        <v>0</v>
      </c>
      <c r="M137" s="18">
        <f t="shared" si="35"/>
        <v>0</v>
      </c>
      <c r="N137" s="17">
        <f t="shared" si="35"/>
        <v>0</v>
      </c>
      <c r="O137" s="18">
        <f t="shared" ref="E137:T153" si="36">AG137+AY137+BQ137+CI137</f>
        <v>0</v>
      </c>
      <c r="P137" s="17">
        <f t="shared" si="36"/>
        <v>0</v>
      </c>
      <c r="Q137" s="18">
        <f t="shared" si="36"/>
        <v>0</v>
      </c>
      <c r="R137" s="17">
        <f t="shared" si="36"/>
        <v>0</v>
      </c>
      <c r="S137" s="18">
        <f t="shared" si="36"/>
        <v>0</v>
      </c>
      <c r="T137" s="17">
        <f t="shared" si="36"/>
        <v>0</v>
      </c>
      <c r="U137" s="17">
        <f t="shared" si="23"/>
        <v>0</v>
      </c>
      <c r="V137" s="17">
        <f t="shared" si="24"/>
        <v>0</v>
      </c>
      <c r="W137" s="18">
        <v>0</v>
      </c>
      <c r="X137" s="17">
        <v>0</v>
      </c>
      <c r="Y137" s="18">
        <v>0</v>
      </c>
      <c r="Z137" s="17">
        <v>0</v>
      </c>
      <c r="AA137" s="18">
        <v>0</v>
      </c>
      <c r="AB137" s="17">
        <v>0</v>
      </c>
      <c r="AC137" s="18">
        <v>0</v>
      </c>
      <c r="AD137" s="17">
        <v>0</v>
      </c>
      <c r="AE137" s="18">
        <v>0</v>
      </c>
      <c r="AF137" s="17">
        <v>0</v>
      </c>
      <c r="AG137" s="18">
        <v>0</v>
      </c>
      <c r="AH137" s="17">
        <v>0</v>
      </c>
      <c r="AI137" s="18">
        <v>0</v>
      </c>
      <c r="AJ137" s="17">
        <v>0</v>
      </c>
      <c r="AK137" s="18">
        <v>0</v>
      </c>
      <c r="AL137" s="17">
        <v>0</v>
      </c>
      <c r="AM137" s="17">
        <f t="shared" si="25"/>
        <v>0</v>
      </c>
      <c r="AN137" s="17">
        <f t="shared" si="26"/>
        <v>0</v>
      </c>
      <c r="AO137" s="18">
        <v>0</v>
      </c>
      <c r="AP137" s="17">
        <v>0</v>
      </c>
      <c r="AQ137" s="18">
        <v>0</v>
      </c>
      <c r="AR137" s="17">
        <v>0</v>
      </c>
      <c r="AS137" s="18">
        <v>0</v>
      </c>
      <c r="AT137" s="17">
        <v>0</v>
      </c>
      <c r="AU137" s="18">
        <v>0</v>
      </c>
      <c r="AV137" s="17">
        <v>0</v>
      </c>
      <c r="AW137" s="18">
        <v>0</v>
      </c>
      <c r="AX137" s="17">
        <v>0</v>
      </c>
      <c r="AY137" s="18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7">
        <f t="shared" si="27"/>
        <v>0</v>
      </c>
      <c r="BF137" s="17">
        <f t="shared" si="28"/>
        <v>0</v>
      </c>
      <c r="BG137" s="18">
        <v>0</v>
      </c>
      <c r="BH137" s="17">
        <v>0</v>
      </c>
      <c r="BI137" s="18">
        <v>0</v>
      </c>
      <c r="BJ137" s="17">
        <v>0</v>
      </c>
      <c r="BK137" s="18">
        <v>0</v>
      </c>
      <c r="BL137" s="17">
        <v>0</v>
      </c>
      <c r="BM137" s="18">
        <v>0</v>
      </c>
      <c r="BN137" s="17">
        <v>0</v>
      </c>
      <c r="BO137" s="18">
        <v>0</v>
      </c>
      <c r="BP137" s="17">
        <v>0</v>
      </c>
      <c r="BQ137" s="18">
        <v>0</v>
      </c>
      <c r="BR137" s="17">
        <v>0</v>
      </c>
      <c r="BS137" s="18">
        <v>0</v>
      </c>
      <c r="BT137" s="17">
        <v>0</v>
      </c>
      <c r="BU137" s="18">
        <v>0</v>
      </c>
      <c r="BV137" s="17">
        <v>0</v>
      </c>
      <c r="BW137" s="17">
        <f t="shared" si="29"/>
        <v>0</v>
      </c>
      <c r="BX137" s="17">
        <f t="shared" si="30"/>
        <v>0</v>
      </c>
      <c r="BY137" s="18">
        <v>0</v>
      </c>
      <c r="BZ137" s="17">
        <v>0</v>
      </c>
      <c r="CA137" s="18">
        <v>0</v>
      </c>
      <c r="CB137" s="17">
        <v>0</v>
      </c>
      <c r="CC137" s="18">
        <v>0</v>
      </c>
      <c r="CD137" s="17">
        <v>0</v>
      </c>
      <c r="CE137" s="18">
        <v>0</v>
      </c>
      <c r="CF137" s="17">
        <v>0</v>
      </c>
      <c r="CG137" s="18">
        <v>0</v>
      </c>
      <c r="CH137" s="17">
        <v>0</v>
      </c>
      <c r="CI137" s="18">
        <v>0</v>
      </c>
      <c r="CJ137" s="17">
        <v>0</v>
      </c>
      <c r="CK137" s="18">
        <v>0</v>
      </c>
      <c r="CL137" s="17">
        <v>0</v>
      </c>
      <c r="CM137" s="18">
        <v>0</v>
      </c>
      <c r="CN137" s="17">
        <v>0</v>
      </c>
      <c r="CO137" s="36"/>
    </row>
    <row r="138" spans="1:93" x14ac:dyDescent="0.25">
      <c r="A138" s="26">
        <f>1+A136</f>
        <v>106</v>
      </c>
      <c r="B138" s="28" t="s">
        <v>108</v>
      </c>
      <c r="C138" s="17">
        <f t="shared" si="21"/>
        <v>835945.32</v>
      </c>
      <c r="D138" s="17">
        <f t="shared" si="22"/>
        <v>0</v>
      </c>
      <c r="E138" s="18">
        <f t="shared" si="36"/>
        <v>0</v>
      </c>
      <c r="F138" s="17">
        <f t="shared" si="36"/>
        <v>0</v>
      </c>
      <c r="G138" s="18">
        <f t="shared" si="36"/>
        <v>0</v>
      </c>
      <c r="H138" s="17">
        <f t="shared" si="36"/>
        <v>0</v>
      </c>
      <c r="I138" s="18">
        <f t="shared" si="36"/>
        <v>0</v>
      </c>
      <c r="J138" s="17">
        <f t="shared" si="36"/>
        <v>0</v>
      </c>
      <c r="K138" s="18">
        <f t="shared" si="36"/>
        <v>7</v>
      </c>
      <c r="L138" s="17">
        <f t="shared" si="36"/>
        <v>835945.32</v>
      </c>
      <c r="M138" s="18">
        <f t="shared" si="36"/>
        <v>0</v>
      </c>
      <c r="N138" s="17">
        <f t="shared" si="36"/>
        <v>0</v>
      </c>
      <c r="O138" s="18">
        <f t="shared" si="36"/>
        <v>0</v>
      </c>
      <c r="P138" s="17">
        <f t="shared" si="36"/>
        <v>0</v>
      </c>
      <c r="Q138" s="18">
        <f t="shared" si="36"/>
        <v>0</v>
      </c>
      <c r="R138" s="17">
        <f t="shared" si="36"/>
        <v>0</v>
      </c>
      <c r="S138" s="18">
        <f t="shared" si="36"/>
        <v>0</v>
      </c>
      <c r="T138" s="17">
        <f t="shared" si="36"/>
        <v>0</v>
      </c>
      <c r="U138" s="17">
        <f t="shared" si="23"/>
        <v>0</v>
      </c>
      <c r="V138" s="17">
        <f t="shared" si="24"/>
        <v>0</v>
      </c>
      <c r="W138" s="18">
        <v>0</v>
      </c>
      <c r="X138" s="17">
        <v>0</v>
      </c>
      <c r="Y138" s="18">
        <v>0</v>
      </c>
      <c r="Z138" s="17"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17">
        <v>0</v>
      </c>
      <c r="AK138" s="18">
        <v>0</v>
      </c>
      <c r="AL138" s="17">
        <v>0</v>
      </c>
      <c r="AM138" s="17">
        <f t="shared" si="25"/>
        <v>387502.3</v>
      </c>
      <c r="AN138" s="17">
        <f t="shared" si="26"/>
        <v>0</v>
      </c>
      <c r="AO138" s="18">
        <v>0</v>
      </c>
      <c r="AP138" s="17">
        <v>0</v>
      </c>
      <c r="AQ138" s="18">
        <v>0</v>
      </c>
      <c r="AR138" s="17">
        <v>0</v>
      </c>
      <c r="AS138" s="18">
        <v>0</v>
      </c>
      <c r="AT138" s="17">
        <v>0</v>
      </c>
      <c r="AU138" s="18">
        <v>3</v>
      </c>
      <c r="AV138" s="17">
        <v>387502.3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7">
        <f t="shared" si="27"/>
        <v>220628.02</v>
      </c>
      <c r="BF138" s="17">
        <f t="shared" si="28"/>
        <v>0</v>
      </c>
      <c r="BG138" s="18">
        <v>0</v>
      </c>
      <c r="BH138" s="17">
        <v>0</v>
      </c>
      <c r="BI138" s="18">
        <v>0</v>
      </c>
      <c r="BJ138" s="17">
        <v>0</v>
      </c>
      <c r="BK138" s="18">
        <v>0</v>
      </c>
      <c r="BL138" s="17">
        <v>0</v>
      </c>
      <c r="BM138" s="18">
        <v>2</v>
      </c>
      <c r="BN138" s="17">
        <v>220628.02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17">
        <v>0</v>
      </c>
      <c r="BU138" s="18">
        <v>0</v>
      </c>
      <c r="BV138" s="17">
        <v>0</v>
      </c>
      <c r="BW138" s="17">
        <f t="shared" si="29"/>
        <v>227815</v>
      </c>
      <c r="BX138" s="17">
        <f t="shared" si="30"/>
        <v>0</v>
      </c>
      <c r="BY138" s="18">
        <v>0</v>
      </c>
      <c r="BZ138" s="17">
        <v>0</v>
      </c>
      <c r="CA138" s="18">
        <v>0</v>
      </c>
      <c r="CB138" s="17">
        <v>0</v>
      </c>
      <c r="CC138" s="18">
        <v>0</v>
      </c>
      <c r="CD138" s="17">
        <v>0</v>
      </c>
      <c r="CE138" s="18">
        <v>2</v>
      </c>
      <c r="CF138" s="17">
        <v>227815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17">
        <v>0</v>
      </c>
      <c r="CM138" s="18">
        <v>0</v>
      </c>
      <c r="CN138" s="17">
        <v>0</v>
      </c>
      <c r="CO138" s="36"/>
    </row>
    <row r="139" spans="1:93" x14ac:dyDescent="0.25">
      <c r="A139" s="26">
        <f>1+A138</f>
        <v>107</v>
      </c>
      <c r="B139" s="28" t="s">
        <v>110</v>
      </c>
      <c r="C139" s="17">
        <f t="shared" ref="C139:C154" si="37">D139+L139+N139+T139</f>
        <v>0</v>
      </c>
      <c r="D139" s="17">
        <f t="shared" ref="D139:D154" si="38">F139+H139+J139</f>
        <v>0</v>
      </c>
      <c r="E139" s="18">
        <f t="shared" si="36"/>
        <v>0</v>
      </c>
      <c r="F139" s="17">
        <f t="shared" si="36"/>
        <v>0</v>
      </c>
      <c r="G139" s="18">
        <f t="shared" si="36"/>
        <v>0</v>
      </c>
      <c r="H139" s="17">
        <f t="shared" si="36"/>
        <v>0</v>
      </c>
      <c r="I139" s="18">
        <f t="shared" si="36"/>
        <v>0</v>
      </c>
      <c r="J139" s="17">
        <f t="shared" si="36"/>
        <v>0</v>
      </c>
      <c r="K139" s="18">
        <f t="shared" si="36"/>
        <v>0</v>
      </c>
      <c r="L139" s="17">
        <f t="shared" si="36"/>
        <v>0</v>
      </c>
      <c r="M139" s="18">
        <f t="shared" si="36"/>
        <v>0</v>
      </c>
      <c r="N139" s="17">
        <f t="shared" si="36"/>
        <v>0</v>
      </c>
      <c r="O139" s="18">
        <f t="shared" si="36"/>
        <v>0</v>
      </c>
      <c r="P139" s="17">
        <f t="shared" si="36"/>
        <v>0</v>
      </c>
      <c r="Q139" s="18">
        <f t="shared" si="36"/>
        <v>0</v>
      </c>
      <c r="R139" s="17">
        <f t="shared" si="36"/>
        <v>0</v>
      </c>
      <c r="S139" s="18">
        <f t="shared" si="36"/>
        <v>0</v>
      </c>
      <c r="T139" s="17">
        <f t="shared" si="36"/>
        <v>0</v>
      </c>
      <c r="U139" s="17">
        <f t="shared" ref="U139:U149" si="39">V139+AD139+AF139+AL139</f>
        <v>0</v>
      </c>
      <c r="V139" s="17">
        <f t="shared" ref="V139:V149" si="40">X139+Z139+AB139</f>
        <v>0</v>
      </c>
      <c r="W139" s="18">
        <v>0</v>
      </c>
      <c r="X139" s="17">
        <v>0</v>
      </c>
      <c r="Y139" s="18">
        <v>0</v>
      </c>
      <c r="Z139" s="17"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0</v>
      </c>
      <c r="AH139" s="17">
        <v>0</v>
      </c>
      <c r="AI139" s="18">
        <v>0</v>
      </c>
      <c r="AJ139" s="17">
        <v>0</v>
      </c>
      <c r="AK139" s="18">
        <v>0</v>
      </c>
      <c r="AL139" s="17">
        <v>0</v>
      </c>
      <c r="AM139" s="17">
        <f t="shared" si="25"/>
        <v>0</v>
      </c>
      <c r="AN139" s="17">
        <f t="shared" si="26"/>
        <v>0</v>
      </c>
      <c r="AO139" s="18">
        <v>0</v>
      </c>
      <c r="AP139" s="17">
        <v>0</v>
      </c>
      <c r="AQ139" s="18">
        <v>0</v>
      </c>
      <c r="AR139" s="17"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7">
        <f t="shared" si="27"/>
        <v>0</v>
      </c>
      <c r="BF139" s="17">
        <f t="shared" si="28"/>
        <v>0</v>
      </c>
      <c r="BG139" s="18">
        <v>0</v>
      </c>
      <c r="BH139" s="17">
        <v>0</v>
      </c>
      <c r="BI139" s="18">
        <v>0</v>
      </c>
      <c r="BJ139" s="17"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0</v>
      </c>
      <c r="BR139" s="17">
        <v>0</v>
      </c>
      <c r="BS139" s="18">
        <v>0</v>
      </c>
      <c r="BT139" s="17">
        <v>0</v>
      </c>
      <c r="BU139" s="18">
        <v>0</v>
      </c>
      <c r="BV139" s="17">
        <v>0</v>
      </c>
      <c r="BW139" s="17">
        <f t="shared" si="29"/>
        <v>0</v>
      </c>
      <c r="BX139" s="17">
        <f t="shared" si="30"/>
        <v>0</v>
      </c>
      <c r="BY139" s="18">
        <v>0</v>
      </c>
      <c r="BZ139" s="17">
        <v>0</v>
      </c>
      <c r="CA139" s="18">
        <v>0</v>
      </c>
      <c r="CB139" s="17"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0</v>
      </c>
      <c r="CJ139" s="17">
        <v>0</v>
      </c>
      <c r="CK139" s="18">
        <v>0</v>
      </c>
      <c r="CL139" s="17">
        <v>0</v>
      </c>
      <c r="CM139" s="18">
        <v>0</v>
      </c>
      <c r="CN139" s="17">
        <v>0</v>
      </c>
      <c r="CO139" s="36"/>
    </row>
    <row r="140" spans="1:93" x14ac:dyDescent="0.25">
      <c r="A140" s="26">
        <f>1+A139</f>
        <v>108</v>
      </c>
      <c r="B140" s="28" t="s">
        <v>104</v>
      </c>
      <c r="C140" s="17">
        <f t="shared" si="37"/>
        <v>227815</v>
      </c>
      <c r="D140" s="17">
        <f t="shared" si="38"/>
        <v>0</v>
      </c>
      <c r="E140" s="18">
        <f t="shared" si="36"/>
        <v>0</v>
      </c>
      <c r="F140" s="17">
        <f t="shared" si="36"/>
        <v>0</v>
      </c>
      <c r="G140" s="18">
        <f t="shared" si="36"/>
        <v>0</v>
      </c>
      <c r="H140" s="17">
        <f t="shared" si="36"/>
        <v>0</v>
      </c>
      <c r="I140" s="18">
        <f t="shared" si="36"/>
        <v>0</v>
      </c>
      <c r="J140" s="17">
        <f t="shared" si="36"/>
        <v>0</v>
      </c>
      <c r="K140" s="18">
        <f t="shared" si="36"/>
        <v>2</v>
      </c>
      <c r="L140" s="17">
        <f t="shared" si="36"/>
        <v>227815</v>
      </c>
      <c r="M140" s="18">
        <f t="shared" si="36"/>
        <v>0</v>
      </c>
      <c r="N140" s="17">
        <f t="shared" si="36"/>
        <v>0</v>
      </c>
      <c r="O140" s="18">
        <f t="shared" si="36"/>
        <v>0</v>
      </c>
      <c r="P140" s="17">
        <f t="shared" si="36"/>
        <v>0</v>
      </c>
      <c r="Q140" s="18">
        <f t="shared" si="36"/>
        <v>0</v>
      </c>
      <c r="R140" s="17">
        <f t="shared" si="36"/>
        <v>0</v>
      </c>
      <c r="S140" s="18">
        <f t="shared" si="36"/>
        <v>0</v>
      </c>
      <c r="T140" s="17">
        <f t="shared" si="36"/>
        <v>0</v>
      </c>
      <c r="U140" s="17">
        <f t="shared" si="39"/>
        <v>0</v>
      </c>
      <c r="V140" s="17">
        <f t="shared" si="40"/>
        <v>0</v>
      </c>
      <c r="W140" s="18">
        <v>0</v>
      </c>
      <c r="X140" s="17">
        <v>0</v>
      </c>
      <c r="Y140" s="18">
        <v>0</v>
      </c>
      <c r="Z140" s="17"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17">
        <v>0</v>
      </c>
      <c r="AK140" s="18">
        <v>0</v>
      </c>
      <c r="AL140" s="17">
        <v>0</v>
      </c>
      <c r="AM140" s="17">
        <f t="shared" ref="AM140:AM149" si="41">AN140+AV140+AX140+BD140</f>
        <v>0</v>
      </c>
      <c r="AN140" s="17">
        <f t="shared" ref="AN140:AN149" si="42">AP140+AR140+AT140</f>
        <v>0</v>
      </c>
      <c r="AO140" s="18">
        <v>0</v>
      </c>
      <c r="AP140" s="17">
        <v>0</v>
      </c>
      <c r="AQ140" s="18">
        <v>0</v>
      </c>
      <c r="AR140" s="17"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7">
        <f t="shared" ref="BE140:BE149" si="43">BF140+BN140+BP140+BV140</f>
        <v>113907.5</v>
      </c>
      <c r="BF140" s="17">
        <f t="shared" ref="BF140:BF149" si="44">BH140+BJ140+BL140</f>
        <v>0</v>
      </c>
      <c r="BG140" s="18">
        <v>0</v>
      </c>
      <c r="BH140" s="17">
        <v>0</v>
      </c>
      <c r="BI140" s="18">
        <v>0</v>
      </c>
      <c r="BJ140" s="17">
        <v>0</v>
      </c>
      <c r="BK140" s="18">
        <v>0</v>
      </c>
      <c r="BL140" s="17">
        <v>0</v>
      </c>
      <c r="BM140" s="18">
        <v>1</v>
      </c>
      <c r="BN140" s="17">
        <v>113907.5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17">
        <v>0</v>
      </c>
      <c r="BU140" s="18">
        <v>0</v>
      </c>
      <c r="BV140" s="17">
        <v>0</v>
      </c>
      <c r="BW140" s="17">
        <f t="shared" ref="BW140:BW149" si="45">BX140+CF140+CH140+CN140</f>
        <v>113907.5</v>
      </c>
      <c r="BX140" s="17">
        <f t="shared" ref="BX140:BX149" si="46">BZ140+CB140+CD140</f>
        <v>0</v>
      </c>
      <c r="BY140" s="18">
        <v>0</v>
      </c>
      <c r="BZ140" s="17">
        <v>0</v>
      </c>
      <c r="CA140" s="18">
        <v>0</v>
      </c>
      <c r="CB140" s="17">
        <v>0</v>
      </c>
      <c r="CC140" s="18">
        <v>0</v>
      </c>
      <c r="CD140" s="17">
        <v>0</v>
      </c>
      <c r="CE140" s="18">
        <v>1</v>
      </c>
      <c r="CF140" s="17">
        <v>113907.5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17">
        <v>0</v>
      </c>
      <c r="CM140" s="18">
        <v>0</v>
      </c>
      <c r="CN140" s="17">
        <v>0</v>
      </c>
      <c r="CO140" s="36"/>
    </row>
    <row r="141" spans="1:93" x14ac:dyDescent="0.25">
      <c r="A141" s="26">
        <f>1+A140</f>
        <v>109</v>
      </c>
      <c r="B141" s="28" t="s">
        <v>163</v>
      </c>
      <c r="C141" s="17">
        <f t="shared" si="37"/>
        <v>0</v>
      </c>
      <c r="D141" s="17">
        <f t="shared" si="38"/>
        <v>0</v>
      </c>
      <c r="E141" s="18">
        <f t="shared" si="36"/>
        <v>0</v>
      </c>
      <c r="F141" s="17">
        <f t="shared" si="36"/>
        <v>0</v>
      </c>
      <c r="G141" s="18">
        <f t="shared" si="36"/>
        <v>0</v>
      </c>
      <c r="H141" s="17">
        <f t="shared" si="36"/>
        <v>0</v>
      </c>
      <c r="I141" s="18">
        <f t="shared" si="36"/>
        <v>0</v>
      </c>
      <c r="J141" s="17">
        <f t="shared" si="36"/>
        <v>0</v>
      </c>
      <c r="K141" s="18">
        <f t="shared" si="36"/>
        <v>0</v>
      </c>
      <c r="L141" s="17">
        <f t="shared" si="36"/>
        <v>0</v>
      </c>
      <c r="M141" s="18">
        <f t="shared" si="36"/>
        <v>0</v>
      </c>
      <c r="N141" s="17">
        <f t="shared" si="36"/>
        <v>0</v>
      </c>
      <c r="O141" s="18">
        <f t="shared" si="36"/>
        <v>0</v>
      </c>
      <c r="P141" s="17">
        <f t="shared" si="36"/>
        <v>0</v>
      </c>
      <c r="Q141" s="18">
        <f t="shared" si="36"/>
        <v>0</v>
      </c>
      <c r="R141" s="17">
        <f t="shared" si="36"/>
        <v>0</v>
      </c>
      <c r="S141" s="18">
        <f t="shared" si="36"/>
        <v>0</v>
      </c>
      <c r="T141" s="17">
        <f t="shared" si="36"/>
        <v>0</v>
      </c>
      <c r="U141" s="17">
        <f t="shared" si="39"/>
        <v>0</v>
      </c>
      <c r="V141" s="17">
        <f t="shared" si="40"/>
        <v>0</v>
      </c>
      <c r="W141" s="18">
        <v>0</v>
      </c>
      <c r="X141" s="17">
        <v>0</v>
      </c>
      <c r="Y141" s="18">
        <v>0</v>
      </c>
      <c r="Z141" s="17"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17">
        <v>0</v>
      </c>
      <c r="AK141" s="18">
        <v>0</v>
      </c>
      <c r="AL141" s="17">
        <v>0</v>
      </c>
      <c r="AM141" s="17">
        <f t="shared" si="41"/>
        <v>0</v>
      </c>
      <c r="AN141" s="17">
        <f t="shared" si="42"/>
        <v>0</v>
      </c>
      <c r="AO141" s="18">
        <v>0</v>
      </c>
      <c r="AP141" s="17">
        <v>0</v>
      </c>
      <c r="AQ141" s="18">
        <v>0</v>
      </c>
      <c r="AR141" s="17"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7">
        <f t="shared" si="43"/>
        <v>0</v>
      </c>
      <c r="BF141" s="17">
        <f t="shared" si="44"/>
        <v>0</v>
      </c>
      <c r="BG141" s="18">
        <v>0</v>
      </c>
      <c r="BH141" s="17">
        <v>0</v>
      </c>
      <c r="BI141" s="18">
        <v>0</v>
      </c>
      <c r="BJ141" s="17"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17">
        <v>0</v>
      </c>
      <c r="BU141" s="18">
        <v>0</v>
      </c>
      <c r="BV141" s="17">
        <v>0</v>
      </c>
      <c r="BW141" s="17">
        <f t="shared" si="45"/>
        <v>0</v>
      </c>
      <c r="BX141" s="17">
        <f t="shared" si="46"/>
        <v>0</v>
      </c>
      <c r="BY141" s="18">
        <v>0</v>
      </c>
      <c r="BZ141" s="17">
        <v>0</v>
      </c>
      <c r="CA141" s="18">
        <v>0</v>
      </c>
      <c r="CB141" s="17"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17">
        <v>0</v>
      </c>
      <c r="CM141" s="18">
        <v>0</v>
      </c>
      <c r="CN141" s="17">
        <v>0</v>
      </c>
      <c r="CO141" s="36"/>
    </row>
    <row r="142" spans="1:93" x14ac:dyDescent="0.25">
      <c r="A142" s="26">
        <f>1+A141</f>
        <v>110</v>
      </c>
      <c r="B142" s="28" t="s">
        <v>144</v>
      </c>
      <c r="C142" s="17">
        <f t="shared" si="37"/>
        <v>371917.42</v>
      </c>
      <c r="D142" s="17">
        <f t="shared" si="38"/>
        <v>0</v>
      </c>
      <c r="E142" s="18">
        <f t="shared" si="36"/>
        <v>0</v>
      </c>
      <c r="F142" s="17">
        <f t="shared" si="36"/>
        <v>0</v>
      </c>
      <c r="G142" s="18">
        <f t="shared" si="36"/>
        <v>0</v>
      </c>
      <c r="H142" s="17">
        <f t="shared" si="36"/>
        <v>0</v>
      </c>
      <c r="I142" s="18">
        <f t="shared" si="36"/>
        <v>0</v>
      </c>
      <c r="J142" s="17">
        <f t="shared" si="36"/>
        <v>0</v>
      </c>
      <c r="K142" s="18">
        <f t="shared" si="36"/>
        <v>4</v>
      </c>
      <c r="L142" s="17">
        <f t="shared" si="36"/>
        <v>371917.42</v>
      </c>
      <c r="M142" s="18">
        <f t="shared" si="36"/>
        <v>0</v>
      </c>
      <c r="N142" s="17">
        <f t="shared" si="36"/>
        <v>0</v>
      </c>
      <c r="O142" s="18">
        <f t="shared" si="36"/>
        <v>0</v>
      </c>
      <c r="P142" s="17">
        <f t="shared" si="36"/>
        <v>0</v>
      </c>
      <c r="Q142" s="18">
        <f t="shared" si="36"/>
        <v>0</v>
      </c>
      <c r="R142" s="17">
        <f t="shared" si="36"/>
        <v>0</v>
      </c>
      <c r="S142" s="18">
        <f t="shared" si="36"/>
        <v>0</v>
      </c>
      <c r="T142" s="17">
        <f t="shared" si="36"/>
        <v>0</v>
      </c>
      <c r="U142" s="17">
        <f t="shared" si="39"/>
        <v>121094.47</v>
      </c>
      <c r="V142" s="17">
        <f t="shared" si="40"/>
        <v>0</v>
      </c>
      <c r="W142" s="18">
        <v>0</v>
      </c>
      <c r="X142" s="17">
        <v>0</v>
      </c>
      <c r="Y142" s="18">
        <v>0</v>
      </c>
      <c r="Z142" s="17">
        <v>0</v>
      </c>
      <c r="AA142" s="18">
        <v>0</v>
      </c>
      <c r="AB142" s="17">
        <v>0</v>
      </c>
      <c r="AC142" s="18">
        <v>1</v>
      </c>
      <c r="AD142" s="17">
        <v>121094.47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17">
        <v>0</v>
      </c>
      <c r="AK142" s="18">
        <v>0</v>
      </c>
      <c r="AL142" s="17">
        <v>0</v>
      </c>
      <c r="AM142" s="17">
        <f t="shared" si="41"/>
        <v>23007.95</v>
      </c>
      <c r="AN142" s="17">
        <f t="shared" si="42"/>
        <v>0</v>
      </c>
      <c r="AO142" s="18">
        <v>0</v>
      </c>
      <c r="AP142" s="17">
        <v>0</v>
      </c>
      <c r="AQ142" s="18">
        <v>0</v>
      </c>
      <c r="AR142" s="17">
        <v>0</v>
      </c>
      <c r="AS142" s="18">
        <v>0</v>
      </c>
      <c r="AT142" s="17">
        <v>0</v>
      </c>
      <c r="AU142" s="18">
        <v>1</v>
      </c>
      <c r="AV142" s="17">
        <v>23007.95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7">
        <f t="shared" si="43"/>
        <v>0</v>
      </c>
      <c r="BF142" s="17">
        <f t="shared" si="44"/>
        <v>0</v>
      </c>
      <c r="BG142" s="18">
        <v>0</v>
      </c>
      <c r="BH142" s="17">
        <v>0</v>
      </c>
      <c r="BI142" s="18">
        <v>0</v>
      </c>
      <c r="BJ142" s="17"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17">
        <v>0</v>
      </c>
      <c r="BU142" s="18">
        <v>0</v>
      </c>
      <c r="BV142" s="17">
        <v>0</v>
      </c>
      <c r="BW142" s="17">
        <f t="shared" si="45"/>
        <v>227815</v>
      </c>
      <c r="BX142" s="17">
        <f t="shared" si="46"/>
        <v>0</v>
      </c>
      <c r="BY142" s="18">
        <v>0</v>
      </c>
      <c r="BZ142" s="17">
        <v>0</v>
      </c>
      <c r="CA142" s="18">
        <v>0</v>
      </c>
      <c r="CB142" s="17">
        <v>0</v>
      </c>
      <c r="CC142" s="18">
        <v>0</v>
      </c>
      <c r="CD142" s="17">
        <v>0</v>
      </c>
      <c r="CE142" s="18">
        <v>2</v>
      </c>
      <c r="CF142" s="17">
        <v>227815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17">
        <v>0</v>
      </c>
      <c r="CM142" s="18">
        <v>0</v>
      </c>
      <c r="CN142" s="17">
        <v>0</v>
      </c>
      <c r="CO142" s="36"/>
    </row>
    <row r="143" spans="1:93" x14ac:dyDescent="0.25">
      <c r="A143" s="26"/>
      <c r="B143" s="50" t="s">
        <v>111</v>
      </c>
      <c r="C143" s="17">
        <f t="shared" si="37"/>
        <v>0</v>
      </c>
      <c r="D143" s="17">
        <f t="shared" si="38"/>
        <v>0</v>
      </c>
      <c r="E143" s="18">
        <f t="shared" si="36"/>
        <v>0</v>
      </c>
      <c r="F143" s="17">
        <f t="shared" si="36"/>
        <v>0</v>
      </c>
      <c r="G143" s="18">
        <f t="shared" si="36"/>
        <v>0</v>
      </c>
      <c r="H143" s="17">
        <f t="shared" si="36"/>
        <v>0</v>
      </c>
      <c r="I143" s="18">
        <f t="shared" si="36"/>
        <v>0</v>
      </c>
      <c r="J143" s="17">
        <f t="shared" si="36"/>
        <v>0</v>
      </c>
      <c r="K143" s="18">
        <f t="shared" si="36"/>
        <v>0</v>
      </c>
      <c r="L143" s="17">
        <f t="shared" si="36"/>
        <v>0</v>
      </c>
      <c r="M143" s="18">
        <f t="shared" si="36"/>
        <v>0</v>
      </c>
      <c r="N143" s="17">
        <f t="shared" si="36"/>
        <v>0</v>
      </c>
      <c r="O143" s="18">
        <f t="shared" si="36"/>
        <v>0</v>
      </c>
      <c r="P143" s="17">
        <f t="shared" si="36"/>
        <v>0</v>
      </c>
      <c r="Q143" s="18">
        <f t="shared" si="36"/>
        <v>0</v>
      </c>
      <c r="R143" s="17">
        <f t="shared" si="36"/>
        <v>0</v>
      </c>
      <c r="S143" s="18">
        <f t="shared" si="36"/>
        <v>0</v>
      </c>
      <c r="T143" s="17">
        <f t="shared" si="36"/>
        <v>0</v>
      </c>
      <c r="U143" s="17">
        <f t="shared" si="39"/>
        <v>0</v>
      </c>
      <c r="V143" s="17">
        <f t="shared" si="40"/>
        <v>0</v>
      </c>
      <c r="W143" s="18">
        <v>0</v>
      </c>
      <c r="X143" s="17">
        <v>0</v>
      </c>
      <c r="Y143" s="18">
        <v>0</v>
      </c>
      <c r="Z143" s="17"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0</v>
      </c>
      <c r="AJ143" s="17">
        <v>0</v>
      </c>
      <c r="AK143" s="18">
        <v>0</v>
      </c>
      <c r="AL143" s="17">
        <v>0</v>
      </c>
      <c r="AM143" s="17">
        <f t="shared" si="41"/>
        <v>0</v>
      </c>
      <c r="AN143" s="17">
        <f t="shared" si="42"/>
        <v>0</v>
      </c>
      <c r="AO143" s="18">
        <v>0</v>
      </c>
      <c r="AP143" s="17">
        <v>0</v>
      </c>
      <c r="AQ143" s="18">
        <v>0</v>
      </c>
      <c r="AR143" s="17"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7">
        <f t="shared" si="43"/>
        <v>0</v>
      </c>
      <c r="BF143" s="17">
        <f t="shared" si="44"/>
        <v>0</v>
      </c>
      <c r="BG143" s="18">
        <v>0</v>
      </c>
      <c r="BH143" s="17">
        <v>0</v>
      </c>
      <c r="BI143" s="18">
        <v>0</v>
      </c>
      <c r="BJ143" s="17"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0</v>
      </c>
      <c r="BT143" s="17">
        <v>0</v>
      </c>
      <c r="BU143" s="18">
        <v>0</v>
      </c>
      <c r="BV143" s="17">
        <v>0</v>
      </c>
      <c r="BW143" s="17">
        <f t="shared" si="45"/>
        <v>0</v>
      </c>
      <c r="BX143" s="17">
        <f t="shared" si="46"/>
        <v>0</v>
      </c>
      <c r="BY143" s="18">
        <v>0</v>
      </c>
      <c r="BZ143" s="17">
        <v>0</v>
      </c>
      <c r="CA143" s="18">
        <v>0</v>
      </c>
      <c r="CB143" s="17"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17">
        <v>0</v>
      </c>
      <c r="CM143" s="18">
        <v>0</v>
      </c>
      <c r="CN143" s="17">
        <v>0</v>
      </c>
      <c r="CO143" s="36"/>
    </row>
    <row r="144" spans="1:93" ht="45" x14ac:dyDescent="0.25">
      <c r="A144" s="26">
        <f>1+A142</f>
        <v>111</v>
      </c>
      <c r="B144" s="28" t="s">
        <v>112</v>
      </c>
      <c r="C144" s="17">
        <f t="shared" si="37"/>
        <v>1895757.63</v>
      </c>
      <c r="D144" s="17">
        <f t="shared" si="38"/>
        <v>0</v>
      </c>
      <c r="E144" s="18">
        <f t="shared" si="36"/>
        <v>0</v>
      </c>
      <c r="F144" s="17">
        <f t="shared" si="36"/>
        <v>0</v>
      </c>
      <c r="G144" s="18">
        <f t="shared" si="36"/>
        <v>0</v>
      </c>
      <c r="H144" s="17">
        <f t="shared" si="36"/>
        <v>0</v>
      </c>
      <c r="I144" s="18">
        <f t="shared" si="36"/>
        <v>0</v>
      </c>
      <c r="J144" s="17">
        <f t="shared" si="36"/>
        <v>0</v>
      </c>
      <c r="K144" s="18">
        <f t="shared" si="36"/>
        <v>30</v>
      </c>
      <c r="L144" s="17">
        <f t="shared" si="36"/>
        <v>442440.01</v>
      </c>
      <c r="M144" s="18">
        <f t="shared" si="36"/>
        <v>33</v>
      </c>
      <c r="N144" s="17">
        <f t="shared" si="36"/>
        <v>1453317.62</v>
      </c>
      <c r="O144" s="18">
        <f t="shared" si="36"/>
        <v>33</v>
      </c>
      <c r="P144" s="17">
        <f t="shared" si="36"/>
        <v>1453317.62</v>
      </c>
      <c r="Q144" s="18">
        <f t="shared" si="36"/>
        <v>0</v>
      </c>
      <c r="R144" s="17">
        <f t="shared" si="36"/>
        <v>0</v>
      </c>
      <c r="S144" s="18">
        <f t="shared" si="36"/>
        <v>0</v>
      </c>
      <c r="T144" s="17">
        <f t="shared" si="36"/>
        <v>0</v>
      </c>
      <c r="U144" s="17">
        <f t="shared" si="39"/>
        <v>0</v>
      </c>
      <c r="V144" s="17">
        <f t="shared" si="40"/>
        <v>0</v>
      </c>
      <c r="W144" s="18">
        <v>0</v>
      </c>
      <c r="X144" s="17">
        <v>0</v>
      </c>
      <c r="Y144" s="18">
        <v>0</v>
      </c>
      <c r="Z144" s="17"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0</v>
      </c>
      <c r="AH144" s="17">
        <v>0</v>
      </c>
      <c r="AI144" s="18">
        <v>0</v>
      </c>
      <c r="AJ144" s="17">
        <v>0</v>
      </c>
      <c r="AK144" s="18">
        <v>0</v>
      </c>
      <c r="AL144" s="17">
        <v>0</v>
      </c>
      <c r="AM144" s="17">
        <f t="shared" si="41"/>
        <v>194389.52</v>
      </c>
      <c r="AN144" s="17">
        <f t="shared" si="42"/>
        <v>0</v>
      </c>
      <c r="AO144" s="18">
        <v>0</v>
      </c>
      <c r="AP144" s="17">
        <v>0</v>
      </c>
      <c r="AQ144" s="18">
        <v>0</v>
      </c>
      <c r="AR144" s="17"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4</v>
      </c>
      <c r="AX144" s="17">
        <v>194389.52</v>
      </c>
      <c r="AY144" s="18">
        <v>4</v>
      </c>
      <c r="AZ144" s="17">
        <v>194389.52</v>
      </c>
      <c r="BA144" s="18">
        <v>0</v>
      </c>
      <c r="BB144" s="17">
        <v>0</v>
      </c>
      <c r="BC144" s="18">
        <v>0</v>
      </c>
      <c r="BD144" s="17">
        <v>0</v>
      </c>
      <c r="BE144" s="17">
        <f t="shared" si="43"/>
        <v>484103.16</v>
      </c>
      <c r="BF144" s="17">
        <f t="shared" si="44"/>
        <v>0</v>
      </c>
      <c r="BG144" s="18">
        <v>0</v>
      </c>
      <c r="BH144" s="17">
        <v>0</v>
      </c>
      <c r="BI144" s="18">
        <v>0</v>
      </c>
      <c r="BJ144" s="17"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12</v>
      </c>
      <c r="BP144" s="17">
        <v>484103.16</v>
      </c>
      <c r="BQ144" s="18">
        <v>12</v>
      </c>
      <c r="BR144" s="17">
        <v>484103.16</v>
      </c>
      <c r="BS144" s="18">
        <v>0</v>
      </c>
      <c r="BT144" s="17">
        <v>0</v>
      </c>
      <c r="BU144" s="18">
        <v>0</v>
      </c>
      <c r="BV144" s="17">
        <v>0</v>
      </c>
      <c r="BW144" s="17">
        <f t="shared" si="45"/>
        <v>1217264.95</v>
      </c>
      <c r="BX144" s="17">
        <f t="shared" si="46"/>
        <v>0</v>
      </c>
      <c r="BY144" s="18">
        <v>0</v>
      </c>
      <c r="BZ144" s="17">
        <v>0</v>
      </c>
      <c r="CA144" s="18">
        <v>0</v>
      </c>
      <c r="CB144" s="17">
        <v>0</v>
      </c>
      <c r="CC144" s="18">
        <v>0</v>
      </c>
      <c r="CD144" s="17">
        <v>0</v>
      </c>
      <c r="CE144" s="18">
        <v>30</v>
      </c>
      <c r="CF144" s="17">
        <v>442440.01</v>
      </c>
      <c r="CG144" s="18">
        <v>17</v>
      </c>
      <c r="CH144" s="17">
        <v>774824.94</v>
      </c>
      <c r="CI144" s="18">
        <v>17</v>
      </c>
      <c r="CJ144" s="17">
        <v>774824.94</v>
      </c>
      <c r="CK144" s="18">
        <v>0</v>
      </c>
      <c r="CL144" s="17">
        <v>0</v>
      </c>
      <c r="CM144" s="18">
        <v>0</v>
      </c>
      <c r="CN144" s="17">
        <v>0</v>
      </c>
      <c r="CO144" s="36"/>
    </row>
    <row r="145" spans="1:93" x14ac:dyDescent="0.25">
      <c r="A145" s="26"/>
      <c r="B145" s="50" t="s">
        <v>164</v>
      </c>
      <c r="C145" s="17">
        <f t="shared" si="37"/>
        <v>0</v>
      </c>
      <c r="D145" s="17">
        <f t="shared" si="38"/>
        <v>0</v>
      </c>
      <c r="E145" s="18">
        <f t="shared" si="36"/>
        <v>0</v>
      </c>
      <c r="F145" s="17">
        <f t="shared" si="36"/>
        <v>0</v>
      </c>
      <c r="G145" s="18">
        <f t="shared" si="36"/>
        <v>0</v>
      </c>
      <c r="H145" s="17">
        <f t="shared" si="36"/>
        <v>0</v>
      </c>
      <c r="I145" s="18">
        <f t="shared" si="36"/>
        <v>0</v>
      </c>
      <c r="J145" s="17">
        <f t="shared" si="36"/>
        <v>0</v>
      </c>
      <c r="K145" s="18">
        <f t="shared" si="36"/>
        <v>0</v>
      </c>
      <c r="L145" s="17">
        <f t="shared" si="36"/>
        <v>0</v>
      </c>
      <c r="M145" s="18">
        <f t="shared" si="36"/>
        <v>0</v>
      </c>
      <c r="N145" s="17">
        <f t="shared" si="36"/>
        <v>0</v>
      </c>
      <c r="O145" s="18">
        <f t="shared" si="36"/>
        <v>0</v>
      </c>
      <c r="P145" s="17">
        <f t="shared" si="36"/>
        <v>0</v>
      </c>
      <c r="Q145" s="18">
        <f t="shared" si="36"/>
        <v>0</v>
      </c>
      <c r="R145" s="17">
        <f t="shared" si="36"/>
        <v>0</v>
      </c>
      <c r="S145" s="18">
        <f t="shared" si="36"/>
        <v>0</v>
      </c>
      <c r="T145" s="17">
        <f t="shared" si="36"/>
        <v>0</v>
      </c>
      <c r="U145" s="17">
        <f t="shared" si="39"/>
        <v>0</v>
      </c>
      <c r="V145" s="17">
        <f t="shared" si="40"/>
        <v>0</v>
      </c>
      <c r="W145" s="18">
        <v>0</v>
      </c>
      <c r="X145" s="17">
        <v>0</v>
      </c>
      <c r="Y145" s="18">
        <v>0</v>
      </c>
      <c r="Z145" s="17"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17">
        <v>0</v>
      </c>
      <c r="AK145" s="18">
        <v>0</v>
      </c>
      <c r="AL145" s="17">
        <v>0</v>
      </c>
      <c r="AM145" s="17">
        <f t="shared" si="41"/>
        <v>0</v>
      </c>
      <c r="AN145" s="17">
        <f t="shared" si="42"/>
        <v>0</v>
      </c>
      <c r="AO145" s="18">
        <v>0</v>
      </c>
      <c r="AP145" s="17">
        <v>0</v>
      </c>
      <c r="AQ145" s="18">
        <v>0</v>
      </c>
      <c r="AR145" s="17"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7">
        <f t="shared" si="43"/>
        <v>0</v>
      </c>
      <c r="BF145" s="17">
        <f t="shared" si="44"/>
        <v>0</v>
      </c>
      <c r="BG145" s="18">
        <v>0</v>
      </c>
      <c r="BH145" s="17">
        <v>0</v>
      </c>
      <c r="BI145" s="18">
        <v>0</v>
      </c>
      <c r="BJ145" s="17"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17">
        <v>0</v>
      </c>
      <c r="BU145" s="18">
        <v>0</v>
      </c>
      <c r="BV145" s="17">
        <v>0</v>
      </c>
      <c r="BW145" s="17">
        <f t="shared" si="45"/>
        <v>0</v>
      </c>
      <c r="BX145" s="17">
        <f t="shared" si="46"/>
        <v>0</v>
      </c>
      <c r="BY145" s="18">
        <v>0</v>
      </c>
      <c r="BZ145" s="17">
        <v>0</v>
      </c>
      <c r="CA145" s="18">
        <v>0</v>
      </c>
      <c r="CB145" s="17"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17">
        <v>0</v>
      </c>
      <c r="CM145" s="18">
        <v>0</v>
      </c>
      <c r="CN145" s="17">
        <v>0</v>
      </c>
      <c r="CO145" s="36"/>
    </row>
    <row r="146" spans="1:93" x14ac:dyDescent="0.25">
      <c r="A146" s="26">
        <f>1+A144</f>
        <v>112</v>
      </c>
      <c r="B146" s="28" t="s">
        <v>165</v>
      </c>
      <c r="C146" s="17">
        <f t="shared" si="37"/>
        <v>127702.44</v>
      </c>
      <c r="D146" s="17">
        <f t="shared" si="38"/>
        <v>127702.44</v>
      </c>
      <c r="E146" s="18">
        <f t="shared" si="36"/>
        <v>0</v>
      </c>
      <c r="F146" s="17">
        <f t="shared" si="36"/>
        <v>0</v>
      </c>
      <c r="G146" s="18">
        <f t="shared" si="36"/>
        <v>0</v>
      </c>
      <c r="H146" s="17">
        <f t="shared" si="36"/>
        <v>0</v>
      </c>
      <c r="I146" s="18">
        <f t="shared" si="36"/>
        <v>159</v>
      </c>
      <c r="J146" s="17">
        <f t="shared" si="36"/>
        <v>127702.44</v>
      </c>
      <c r="K146" s="18">
        <f t="shared" si="36"/>
        <v>0</v>
      </c>
      <c r="L146" s="17">
        <f t="shared" si="36"/>
        <v>0</v>
      </c>
      <c r="M146" s="18">
        <f t="shared" si="36"/>
        <v>0</v>
      </c>
      <c r="N146" s="17">
        <f t="shared" si="36"/>
        <v>0</v>
      </c>
      <c r="O146" s="18">
        <f t="shared" si="36"/>
        <v>0</v>
      </c>
      <c r="P146" s="17">
        <f t="shared" si="36"/>
        <v>0</v>
      </c>
      <c r="Q146" s="18">
        <f t="shared" si="36"/>
        <v>0</v>
      </c>
      <c r="R146" s="17">
        <f t="shared" si="36"/>
        <v>0</v>
      </c>
      <c r="S146" s="18">
        <f t="shared" si="36"/>
        <v>0</v>
      </c>
      <c r="T146" s="17">
        <f t="shared" si="36"/>
        <v>0</v>
      </c>
      <c r="U146" s="17">
        <f t="shared" si="39"/>
        <v>0</v>
      </c>
      <c r="V146" s="17">
        <f t="shared" si="40"/>
        <v>0</v>
      </c>
      <c r="W146" s="18">
        <v>0</v>
      </c>
      <c r="X146" s="17">
        <v>0</v>
      </c>
      <c r="Y146" s="18">
        <v>0</v>
      </c>
      <c r="Z146" s="17"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17">
        <v>0</v>
      </c>
      <c r="AK146" s="18">
        <v>0</v>
      </c>
      <c r="AL146" s="17">
        <v>0</v>
      </c>
      <c r="AM146" s="17">
        <f t="shared" si="41"/>
        <v>0</v>
      </c>
      <c r="AN146" s="17">
        <f t="shared" si="42"/>
        <v>0</v>
      </c>
      <c r="AO146" s="18">
        <v>0</v>
      </c>
      <c r="AP146" s="17">
        <v>0</v>
      </c>
      <c r="AQ146" s="18">
        <v>0</v>
      </c>
      <c r="AR146" s="17"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7">
        <f t="shared" si="43"/>
        <v>64252.800000000003</v>
      </c>
      <c r="BF146" s="17">
        <f t="shared" si="44"/>
        <v>64252.800000000003</v>
      </c>
      <c r="BG146" s="18">
        <v>0</v>
      </c>
      <c r="BH146" s="17">
        <v>0</v>
      </c>
      <c r="BI146" s="18">
        <v>0</v>
      </c>
      <c r="BJ146" s="17">
        <v>0</v>
      </c>
      <c r="BK146" s="18">
        <v>80</v>
      </c>
      <c r="BL146" s="17">
        <v>64252.800000000003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17">
        <v>0</v>
      </c>
      <c r="BU146" s="18">
        <v>0</v>
      </c>
      <c r="BV146" s="17">
        <v>0</v>
      </c>
      <c r="BW146" s="17">
        <f t="shared" si="45"/>
        <v>63449.64</v>
      </c>
      <c r="BX146" s="17">
        <f t="shared" si="46"/>
        <v>63449.64</v>
      </c>
      <c r="BY146" s="18">
        <v>0</v>
      </c>
      <c r="BZ146" s="17">
        <v>0</v>
      </c>
      <c r="CA146" s="18">
        <v>0</v>
      </c>
      <c r="CB146" s="17">
        <v>0</v>
      </c>
      <c r="CC146" s="18">
        <v>79</v>
      </c>
      <c r="CD146" s="17">
        <v>63449.64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17">
        <v>0</v>
      </c>
      <c r="CM146" s="18">
        <v>0</v>
      </c>
      <c r="CN146" s="17">
        <v>0</v>
      </c>
      <c r="CO146" s="36"/>
    </row>
    <row r="147" spans="1:93" ht="28.5" x14ac:dyDescent="0.25">
      <c r="A147" s="29"/>
      <c r="B147" s="50" t="s">
        <v>166</v>
      </c>
      <c r="C147" s="17">
        <f t="shared" si="37"/>
        <v>0</v>
      </c>
      <c r="D147" s="17">
        <f t="shared" si="38"/>
        <v>0</v>
      </c>
      <c r="E147" s="18">
        <f t="shared" si="36"/>
        <v>0</v>
      </c>
      <c r="F147" s="17">
        <f t="shared" si="36"/>
        <v>0</v>
      </c>
      <c r="G147" s="18">
        <f t="shared" si="36"/>
        <v>0</v>
      </c>
      <c r="H147" s="17">
        <f t="shared" si="36"/>
        <v>0</v>
      </c>
      <c r="I147" s="18">
        <f t="shared" si="36"/>
        <v>0</v>
      </c>
      <c r="J147" s="17">
        <f t="shared" si="36"/>
        <v>0</v>
      </c>
      <c r="K147" s="18">
        <f t="shared" si="36"/>
        <v>0</v>
      </c>
      <c r="L147" s="17">
        <f t="shared" si="36"/>
        <v>0</v>
      </c>
      <c r="M147" s="18">
        <f t="shared" si="36"/>
        <v>0</v>
      </c>
      <c r="N147" s="17">
        <f t="shared" si="36"/>
        <v>0</v>
      </c>
      <c r="O147" s="18">
        <f t="shared" si="36"/>
        <v>0</v>
      </c>
      <c r="P147" s="17">
        <f t="shared" si="36"/>
        <v>0</v>
      </c>
      <c r="Q147" s="18">
        <f t="shared" si="36"/>
        <v>0</v>
      </c>
      <c r="R147" s="17">
        <f t="shared" si="36"/>
        <v>0</v>
      </c>
      <c r="S147" s="18">
        <f t="shared" si="36"/>
        <v>0</v>
      </c>
      <c r="T147" s="17">
        <f t="shared" si="36"/>
        <v>0</v>
      </c>
      <c r="U147" s="17">
        <f t="shared" si="39"/>
        <v>0</v>
      </c>
      <c r="V147" s="17">
        <f t="shared" si="40"/>
        <v>0</v>
      </c>
      <c r="W147" s="18">
        <v>0</v>
      </c>
      <c r="X147" s="17">
        <v>0</v>
      </c>
      <c r="Y147" s="18">
        <v>0</v>
      </c>
      <c r="Z147" s="17"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17">
        <v>0</v>
      </c>
      <c r="AK147" s="18">
        <v>0</v>
      </c>
      <c r="AL147" s="17">
        <v>0</v>
      </c>
      <c r="AM147" s="17">
        <f t="shared" si="41"/>
        <v>0</v>
      </c>
      <c r="AN147" s="17">
        <f t="shared" si="42"/>
        <v>0</v>
      </c>
      <c r="AO147" s="18">
        <v>0</v>
      </c>
      <c r="AP147" s="17">
        <v>0</v>
      </c>
      <c r="AQ147" s="18">
        <v>0</v>
      </c>
      <c r="AR147" s="17"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7">
        <f t="shared" si="43"/>
        <v>0</v>
      </c>
      <c r="BF147" s="17">
        <f t="shared" si="44"/>
        <v>0</v>
      </c>
      <c r="BG147" s="18">
        <v>0</v>
      </c>
      <c r="BH147" s="17">
        <v>0</v>
      </c>
      <c r="BI147" s="18">
        <v>0</v>
      </c>
      <c r="BJ147" s="17"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0</v>
      </c>
      <c r="BR147" s="17">
        <v>0</v>
      </c>
      <c r="BS147" s="18">
        <v>0</v>
      </c>
      <c r="BT147" s="17">
        <v>0</v>
      </c>
      <c r="BU147" s="18">
        <v>0</v>
      </c>
      <c r="BV147" s="17">
        <v>0</v>
      </c>
      <c r="BW147" s="17">
        <f t="shared" si="45"/>
        <v>0</v>
      </c>
      <c r="BX147" s="17">
        <f t="shared" si="46"/>
        <v>0</v>
      </c>
      <c r="BY147" s="18">
        <v>0</v>
      </c>
      <c r="BZ147" s="17">
        <v>0</v>
      </c>
      <c r="CA147" s="18">
        <v>0</v>
      </c>
      <c r="CB147" s="17"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17">
        <v>0</v>
      </c>
      <c r="CM147" s="18">
        <v>0</v>
      </c>
      <c r="CN147" s="17">
        <v>0</v>
      </c>
      <c r="CO147" s="36"/>
    </row>
    <row r="148" spans="1:93" s="19" customFormat="1" x14ac:dyDescent="0.2">
      <c r="A148" s="26">
        <f>1+A146</f>
        <v>113</v>
      </c>
      <c r="B148" s="28" t="s">
        <v>167</v>
      </c>
      <c r="C148" s="17">
        <f t="shared" si="37"/>
        <v>14579327.42</v>
      </c>
      <c r="D148" s="17">
        <f t="shared" si="38"/>
        <v>194927.7</v>
      </c>
      <c r="E148" s="18">
        <f t="shared" si="36"/>
        <v>0</v>
      </c>
      <c r="F148" s="17">
        <f t="shared" si="36"/>
        <v>0</v>
      </c>
      <c r="G148" s="18">
        <f t="shared" si="36"/>
        <v>0</v>
      </c>
      <c r="H148" s="17">
        <f t="shared" si="36"/>
        <v>0</v>
      </c>
      <c r="I148" s="18">
        <f t="shared" si="36"/>
        <v>330</v>
      </c>
      <c r="J148" s="17">
        <f t="shared" si="36"/>
        <v>194927.7</v>
      </c>
      <c r="K148" s="18">
        <f t="shared" si="36"/>
        <v>142</v>
      </c>
      <c r="L148" s="17">
        <f t="shared" si="36"/>
        <v>14384399.720000001</v>
      </c>
      <c r="M148" s="18">
        <f t="shared" si="36"/>
        <v>0</v>
      </c>
      <c r="N148" s="17">
        <f t="shared" si="36"/>
        <v>0</v>
      </c>
      <c r="O148" s="18">
        <f t="shared" si="36"/>
        <v>0</v>
      </c>
      <c r="P148" s="17">
        <f t="shared" si="36"/>
        <v>0</v>
      </c>
      <c r="Q148" s="18">
        <f t="shared" si="36"/>
        <v>0</v>
      </c>
      <c r="R148" s="17">
        <f t="shared" si="36"/>
        <v>0</v>
      </c>
      <c r="S148" s="18">
        <f t="shared" si="36"/>
        <v>0</v>
      </c>
      <c r="T148" s="17">
        <f t="shared" si="36"/>
        <v>0</v>
      </c>
      <c r="U148" s="17">
        <f t="shared" si="39"/>
        <v>0</v>
      </c>
      <c r="V148" s="17">
        <f t="shared" si="40"/>
        <v>0</v>
      </c>
      <c r="W148" s="18">
        <v>0</v>
      </c>
      <c r="X148" s="17">
        <v>0</v>
      </c>
      <c r="Y148" s="18">
        <v>0</v>
      </c>
      <c r="Z148" s="17"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17">
        <v>0</v>
      </c>
      <c r="AK148" s="18">
        <v>0</v>
      </c>
      <c r="AL148" s="17">
        <v>0</v>
      </c>
      <c r="AM148" s="17">
        <f t="shared" si="41"/>
        <v>2101411.88</v>
      </c>
      <c r="AN148" s="17">
        <f t="shared" si="42"/>
        <v>64975.9</v>
      </c>
      <c r="AO148" s="18">
        <v>0</v>
      </c>
      <c r="AP148" s="17">
        <v>0</v>
      </c>
      <c r="AQ148" s="18">
        <v>0</v>
      </c>
      <c r="AR148" s="17">
        <v>0</v>
      </c>
      <c r="AS148" s="18">
        <v>110</v>
      </c>
      <c r="AT148" s="17">
        <v>64975.9</v>
      </c>
      <c r="AU148" s="18">
        <v>20</v>
      </c>
      <c r="AV148" s="17">
        <v>2036435.98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7">
        <f t="shared" si="43"/>
        <v>9126620.9600000009</v>
      </c>
      <c r="BF148" s="17">
        <f t="shared" si="44"/>
        <v>64975.9</v>
      </c>
      <c r="BG148" s="18">
        <v>0</v>
      </c>
      <c r="BH148" s="17">
        <v>0</v>
      </c>
      <c r="BI148" s="18">
        <v>0</v>
      </c>
      <c r="BJ148" s="17">
        <v>0</v>
      </c>
      <c r="BK148" s="18">
        <v>110</v>
      </c>
      <c r="BL148" s="17">
        <v>64975.9</v>
      </c>
      <c r="BM148" s="18">
        <v>92</v>
      </c>
      <c r="BN148" s="17">
        <v>9061645.0600000005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17">
        <v>0</v>
      </c>
      <c r="BU148" s="18">
        <v>0</v>
      </c>
      <c r="BV148" s="17">
        <v>0</v>
      </c>
      <c r="BW148" s="17">
        <f t="shared" si="45"/>
        <v>3351294.58</v>
      </c>
      <c r="BX148" s="17">
        <f t="shared" si="46"/>
        <v>64975.9</v>
      </c>
      <c r="BY148" s="18">
        <v>0</v>
      </c>
      <c r="BZ148" s="17">
        <v>0</v>
      </c>
      <c r="CA148" s="18">
        <v>0</v>
      </c>
      <c r="CB148" s="17">
        <v>0</v>
      </c>
      <c r="CC148" s="18">
        <v>110</v>
      </c>
      <c r="CD148" s="17">
        <v>64975.9</v>
      </c>
      <c r="CE148" s="18">
        <v>30</v>
      </c>
      <c r="CF148" s="17">
        <v>3286318.68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17">
        <v>0</v>
      </c>
      <c r="CM148" s="18">
        <v>0</v>
      </c>
      <c r="CN148" s="17">
        <v>0</v>
      </c>
      <c r="CO148" s="36"/>
    </row>
    <row r="149" spans="1:93" x14ac:dyDescent="0.25">
      <c r="A149" s="26">
        <v>114</v>
      </c>
      <c r="B149" s="28" t="s">
        <v>168</v>
      </c>
      <c r="C149" s="17">
        <f t="shared" si="37"/>
        <v>2749.68</v>
      </c>
      <c r="D149" s="17">
        <f t="shared" si="38"/>
        <v>2749.68</v>
      </c>
      <c r="E149" s="18">
        <f t="shared" si="36"/>
        <v>0</v>
      </c>
      <c r="F149" s="17">
        <f t="shared" si="36"/>
        <v>0</v>
      </c>
      <c r="G149" s="18">
        <f t="shared" si="36"/>
        <v>0</v>
      </c>
      <c r="H149" s="17">
        <f t="shared" si="36"/>
        <v>0</v>
      </c>
      <c r="I149" s="18">
        <f t="shared" si="36"/>
        <v>0</v>
      </c>
      <c r="J149" s="17">
        <f t="shared" si="36"/>
        <v>2749.68</v>
      </c>
      <c r="K149" s="18">
        <f t="shared" si="36"/>
        <v>0</v>
      </c>
      <c r="L149" s="17">
        <f t="shared" si="36"/>
        <v>0</v>
      </c>
      <c r="M149" s="18">
        <f t="shared" si="36"/>
        <v>0</v>
      </c>
      <c r="N149" s="17">
        <f t="shared" si="36"/>
        <v>0</v>
      </c>
      <c r="O149" s="18">
        <f t="shared" si="36"/>
        <v>0</v>
      </c>
      <c r="P149" s="17">
        <f t="shared" si="36"/>
        <v>0</v>
      </c>
      <c r="Q149" s="18">
        <f t="shared" si="36"/>
        <v>0</v>
      </c>
      <c r="R149" s="17">
        <f t="shared" si="36"/>
        <v>0</v>
      </c>
      <c r="S149" s="18">
        <f t="shared" si="36"/>
        <v>0</v>
      </c>
      <c r="T149" s="17">
        <f t="shared" si="36"/>
        <v>0</v>
      </c>
      <c r="U149" s="17">
        <f t="shared" si="39"/>
        <v>0</v>
      </c>
      <c r="V149" s="17">
        <f t="shared" si="40"/>
        <v>0</v>
      </c>
      <c r="W149" s="18">
        <v>0</v>
      </c>
      <c r="X149" s="17">
        <v>0</v>
      </c>
      <c r="Y149" s="18">
        <v>0</v>
      </c>
      <c r="Z149" s="17"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17">
        <v>0</v>
      </c>
      <c r="AK149" s="18">
        <v>0</v>
      </c>
      <c r="AL149" s="17">
        <v>0</v>
      </c>
      <c r="AM149" s="17">
        <f t="shared" si="41"/>
        <v>2749.68</v>
      </c>
      <c r="AN149" s="17">
        <f t="shared" si="42"/>
        <v>2749.68</v>
      </c>
      <c r="AO149" s="18">
        <v>0</v>
      </c>
      <c r="AP149" s="17">
        <v>0</v>
      </c>
      <c r="AQ149" s="18">
        <v>0</v>
      </c>
      <c r="AR149" s="17">
        <v>0</v>
      </c>
      <c r="AS149" s="18">
        <v>0</v>
      </c>
      <c r="AT149" s="17">
        <v>2749.68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7">
        <f t="shared" si="43"/>
        <v>0</v>
      </c>
      <c r="BF149" s="17">
        <f t="shared" si="44"/>
        <v>0</v>
      </c>
      <c r="BG149" s="18">
        <v>0</v>
      </c>
      <c r="BH149" s="17">
        <v>0</v>
      </c>
      <c r="BI149" s="18">
        <v>0</v>
      </c>
      <c r="BJ149" s="17"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17">
        <v>0</v>
      </c>
      <c r="BU149" s="18">
        <v>0</v>
      </c>
      <c r="BV149" s="17">
        <v>0</v>
      </c>
      <c r="BW149" s="17">
        <f t="shared" si="45"/>
        <v>0</v>
      </c>
      <c r="BX149" s="17">
        <f t="shared" si="46"/>
        <v>0</v>
      </c>
      <c r="BY149" s="18">
        <v>0</v>
      </c>
      <c r="BZ149" s="17">
        <v>0</v>
      </c>
      <c r="CA149" s="18">
        <v>0</v>
      </c>
      <c r="CB149" s="17"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17">
        <v>0</v>
      </c>
      <c r="CM149" s="18">
        <v>0</v>
      </c>
      <c r="CN149" s="17">
        <v>0</v>
      </c>
      <c r="CO149" s="36"/>
    </row>
    <row r="150" spans="1:93" s="19" customFormat="1" ht="14.25" x14ac:dyDescent="0.2">
      <c r="A150" s="29"/>
      <c r="B150" s="50" t="s">
        <v>169</v>
      </c>
      <c r="C150" s="46">
        <f t="shared" si="37"/>
        <v>1887423877.3299999</v>
      </c>
      <c r="D150" s="46">
        <f t="shared" si="38"/>
        <v>662798609</v>
      </c>
      <c r="E150" s="47">
        <f t="shared" si="36"/>
        <v>479141</v>
      </c>
      <c r="F150" s="46">
        <f t="shared" si="36"/>
        <v>201404897.41</v>
      </c>
      <c r="G150" s="47">
        <f t="shared" si="36"/>
        <v>91449</v>
      </c>
      <c r="H150" s="46">
        <f t="shared" si="36"/>
        <v>44622436.609999999</v>
      </c>
      <c r="I150" s="47">
        <f t="shared" si="36"/>
        <v>297485</v>
      </c>
      <c r="J150" s="46">
        <f t="shared" si="36"/>
        <v>416771274.98000002</v>
      </c>
      <c r="K150" s="47">
        <f t="shared" si="36"/>
        <v>10729</v>
      </c>
      <c r="L150" s="46">
        <f t="shared" si="36"/>
        <v>199496946.12</v>
      </c>
      <c r="M150" s="47">
        <f t="shared" si="36"/>
        <v>28154</v>
      </c>
      <c r="N150" s="46">
        <f t="shared" si="36"/>
        <v>906946080.77999997</v>
      </c>
      <c r="O150" s="47">
        <f t="shared" si="36"/>
        <v>539</v>
      </c>
      <c r="P150" s="46">
        <f t="shared" si="36"/>
        <v>21999490.609999999</v>
      </c>
      <c r="Q150" s="47">
        <f t="shared" si="36"/>
        <v>941</v>
      </c>
      <c r="R150" s="46">
        <f t="shared" si="36"/>
        <v>153215487.08000001</v>
      </c>
      <c r="S150" s="47">
        <f t="shared" si="36"/>
        <v>51779</v>
      </c>
      <c r="T150" s="46">
        <f t="shared" si="36"/>
        <v>118182241.43000001</v>
      </c>
      <c r="U150" s="46">
        <f>SUM(U11:U149)</f>
        <v>472747563.89999998</v>
      </c>
      <c r="V150" s="46">
        <f t="shared" ref="V150:CG150" si="47">SUM(V11:V149)</f>
        <v>166875412.41999999</v>
      </c>
      <c r="W150" s="47">
        <f t="shared" si="47"/>
        <v>115868</v>
      </c>
      <c r="X150" s="46">
        <f t="shared" si="47"/>
        <v>52216580.469999999</v>
      </c>
      <c r="Y150" s="47">
        <f t="shared" si="47"/>
        <v>22935</v>
      </c>
      <c r="Z150" s="46">
        <f t="shared" si="47"/>
        <v>10900081.52</v>
      </c>
      <c r="AA150" s="47">
        <f t="shared" si="47"/>
        <v>74062</v>
      </c>
      <c r="AB150" s="46">
        <f t="shared" si="47"/>
        <v>103758750.43000001</v>
      </c>
      <c r="AC150" s="47">
        <f t="shared" si="47"/>
        <v>2525</v>
      </c>
      <c r="AD150" s="46">
        <f t="shared" si="47"/>
        <v>42156115.340000004</v>
      </c>
      <c r="AE150" s="47">
        <f t="shared" si="47"/>
        <v>7793</v>
      </c>
      <c r="AF150" s="46">
        <f t="shared" si="47"/>
        <v>233513308.33000001</v>
      </c>
      <c r="AG150" s="47">
        <f t="shared" si="47"/>
        <v>119</v>
      </c>
      <c r="AH150" s="46">
        <f t="shared" si="47"/>
        <v>4393024.18</v>
      </c>
      <c r="AI150" s="47">
        <f t="shared" si="47"/>
        <v>259</v>
      </c>
      <c r="AJ150" s="46">
        <f t="shared" si="47"/>
        <v>43362122.299999997</v>
      </c>
      <c r="AK150" s="47">
        <f t="shared" si="47"/>
        <v>13961</v>
      </c>
      <c r="AL150" s="46">
        <f t="shared" si="47"/>
        <v>30202727.809999999</v>
      </c>
      <c r="AM150" s="46">
        <f t="shared" si="47"/>
        <v>479451237.48000002</v>
      </c>
      <c r="AN150" s="46">
        <f t="shared" si="47"/>
        <v>154183629.24000001</v>
      </c>
      <c r="AO150" s="47">
        <f t="shared" si="47"/>
        <v>109267</v>
      </c>
      <c r="AP150" s="46">
        <f t="shared" si="47"/>
        <v>39357852.649999999</v>
      </c>
      <c r="AQ150" s="47">
        <f t="shared" si="47"/>
        <v>21750</v>
      </c>
      <c r="AR150" s="46">
        <f t="shared" si="47"/>
        <v>10361483.41</v>
      </c>
      <c r="AS150" s="47">
        <f t="shared" si="47"/>
        <v>65921</v>
      </c>
      <c r="AT150" s="46">
        <f t="shared" si="47"/>
        <v>104464293.18000001</v>
      </c>
      <c r="AU150" s="47">
        <f t="shared" si="47"/>
        <v>2737</v>
      </c>
      <c r="AV150" s="46">
        <f t="shared" si="47"/>
        <v>44336743.539999999</v>
      </c>
      <c r="AW150" s="47">
        <f t="shared" si="47"/>
        <v>6927</v>
      </c>
      <c r="AX150" s="46">
        <f t="shared" si="47"/>
        <v>252385093.91</v>
      </c>
      <c r="AY150" s="47">
        <f t="shared" si="47"/>
        <v>141</v>
      </c>
      <c r="AZ150" s="46">
        <f t="shared" si="47"/>
        <v>6442301.3399999999</v>
      </c>
      <c r="BA150" s="47">
        <f t="shared" si="47"/>
        <v>251</v>
      </c>
      <c r="BB150" s="46">
        <f t="shared" si="47"/>
        <v>39976725.219999999</v>
      </c>
      <c r="BC150" s="47">
        <f t="shared" si="47"/>
        <v>12880</v>
      </c>
      <c r="BD150" s="46">
        <f t="shared" si="47"/>
        <v>28545770.789999999</v>
      </c>
      <c r="BE150" s="46">
        <f t="shared" si="47"/>
        <v>467108266.94999999</v>
      </c>
      <c r="BF150" s="46">
        <f t="shared" si="47"/>
        <v>166061563.97999999</v>
      </c>
      <c r="BG150" s="47">
        <f t="shared" si="47"/>
        <v>116255</v>
      </c>
      <c r="BH150" s="46">
        <f t="shared" si="47"/>
        <v>53836848.859999999</v>
      </c>
      <c r="BI150" s="47">
        <f t="shared" si="47"/>
        <v>20294</v>
      </c>
      <c r="BJ150" s="46">
        <f t="shared" si="47"/>
        <v>9737767.25</v>
      </c>
      <c r="BK150" s="47">
        <f t="shared" si="47"/>
        <v>69395</v>
      </c>
      <c r="BL150" s="46">
        <f t="shared" si="47"/>
        <v>102486947.87</v>
      </c>
      <c r="BM150" s="47">
        <f t="shared" si="47"/>
        <v>2565</v>
      </c>
      <c r="BN150" s="46">
        <f t="shared" si="47"/>
        <v>51807325.82</v>
      </c>
      <c r="BO150" s="47">
        <f t="shared" si="47"/>
        <v>6859</v>
      </c>
      <c r="BP150" s="46">
        <f t="shared" si="47"/>
        <v>220166632.55000001</v>
      </c>
      <c r="BQ150" s="47">
        <f t="shared" si="47"/>
        <v>146</v>
      </c>
      <c r="BR150" s="46">
        <f t="shared" si="47"/>
        <v>5437292.5800000001</v>
      </c>
      <c r="BS150" s="47">
        <f t="shared" si="47"/>
        <v>252</v>
      </c>
      <c r="BT150" s="46">
        <f t="shared" si="47"/>
        <v>40756505.920000002</v>
      </c>
      <c r="BU150" s="47">
        <f t="shared" si="47"/>
        <v>12799</v>
      </c>
      <c r="BV150" s="46">
        <f t="shared" si="47"/>
        <v>29072744.600000001</v>
      </c>
      <c r="BW150" s="46">
        <f t="shared" si="47"/>
        <v>468116809</v>
      </c>
      <c r="BX150" s="46">
        <f t="shared" si="47"/>
        <v>175678003.36000001</v>
      </c>
      <c r="BY150" s="47">
        <f t="shared" si="47"/>
        <v>137751</v>
      </c>
      <c r="BZ150" s="46">
        <f t="shared" si="47"/>
        <v>55993615.43</v>
      </c>
      <c r="CA150" s="47">
        <f t="shared" si="47"/>
        <v>26470</v>
      </c>
      <c r="CB150" s="46">
        <f t="shared" si="47"/>
        <v>13623104.43</v>
      </c>
      <c r="CC150" s="47">
        <f t="shared" si="47"/>
        <v>88107</v>
      </c>
      <c r="CD150" s="46">
        <f t="shared" si="47"/>
        <v>106061283.5</v>
      </c>
      <c r="CE150" s="47">
        <f t="shared" si="47"/>
        <v>2902</v>
      </c>
      <c r="CF150" s="46">
        <f t="shared" si="47"/>
        <v>61196761.420000002</v>
      </c>
      <c r="CG150" s="47">
        <f t="shared" si="47"/>
        <v>6575</v>
      </c>
      <c r="CH150" s="46">
        <f t="shared" ref="CH150:CN150" si="48">SUM(CH11:CH149)</f>
        <v>200881045.99000001</v>
      </c>
      <c r="CI150" s="47">
        <f t="shared" si="48"/>
        <v>133</v>
      </c>
      <c r="CJ150" s="46">
        <f t="shared" si="48"/>
        <v>5726872.5099999998</v>
      </c>
      <c r="CK150" s="47">
        <f t="shared" si="48"/>
        <v>179</v>
      </c>
      <c r="CL150" s="46">
        <f t="shared" si="48"/>
        <v>29120133.640000001</v>
      </c>
      <c r="CM150" s="47">
        <f t="shared" si="48"/>
        <v>12139</v>
      </c>
      <c r="CN150" s="46">
        <f t="shared" si="48"/>
        <v>30360998.23</v>
      </c>
      <c r="CO150" s="51"/>
    </row>
    <row r="152" spans="1:93" x14ac:dyDescent="0.25">
      <c r="B152" s="77" t="s">
        <v>173</v>
      </c>
      <c r="C152" s="25">
        <f>C150-D150-L150-N150-T150</f>
        <v>0</v>
      </c>
      <c r="D152" s="25">
        <f>D150-F150-H150-J150</f>
        <v>0</v>
      </c>
      <c r="E152" s="7"/>
      <c r="F152" s="7"/>
      <c r="G152" s="7"/>
      <c r="H152" s="7"/>
      <c r="I152" s="7"/>
      <c r="J152" s="7"/>
      <c r="K152" s="7"/>
      <c r="L152" s="7"/>
      <c r="M152" s="7"/>
      <c r="N152" s="25"/>
      <c r="O152" s="7"/>
      <c r="P152" s="7"/>
      <c r="Q152" s="7"/>
      <c r="R152" s="7"/>
      <c r="S152" s="7"/>
      <c r="T152" s="7"/>
      <c r="CO152" s="1"/>
    </row>
    <row r="153" spans="1:93" x14ac:dyDescent="0.25">
      <c r="B153" s="77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9"/>
      <c r="O153" s="79"/>
      <c r="P153" s="78"/>
      <c r="Q153" s="78"/>
      <c r="R153" s="78"/>
      <c r="S153" s="78"/>
      <c r="T153" s="78"/>
      <c r="U153" s="7"/>
      <c r="V153" s="7"/>
      <c r="AM153" s="7"/>
      <c r="AN153" s="7"/>
      <c r="BE153" s="7"/>
      <c r="BF153" s="7"/>
      <c r="BW153" s="7"/>
      <c r="BX153" s="7"/>
      <c r="CO153" s="1"/>
    </row>
    <row r="154" spans="1:93" x14ac:dyDescent="0.25">
      <c r="B154" s="77" t="s">
        <v>174</v>
      </c>
      <c r="C154" s="79">
        <f>C150-U150-AM150-BE150-BW150</f>
        <v>0</v>
      </c>
      <c r="D154" s="79">
        <f t="shared" ref="D154:T154" si="49">D150-V150-AN150-BF150-BX150</f>
        <v>0</v>
      </c>
      <c r="E154" s="79">
        <f t="shared" si="49"/>
        <v>0</v>
      </c>
      <c r="F154" s="79">
        <f t="shared" si="49"/>
        <v>0</v>
      </c>
      <c r="G154" s="79">
        <f t="shared" si="49"/>
        <v>0</v>
      </c>
      <c r="H154" s="79">
        <f t="shared" si="49"/>
        <v>0</v>
      </c>
      <c r="I154" s="79">
        <f t="shared" si="49"/>
        <v>0</v>
      </c>
      <c r="J154" s="79">
        <f t="shared" si="49"/>
        <v>0</v>
      </c>
      <c r="K154" s="79">
        <f t="shared" si="49"/>
        <v>0</v>
      </c>
      <c r="L154" s="79">
        <f t="shared" si="49"/>
        <v>0</v>
      </c>
      <c r="M154" s="79">
        <f t="shared" si="49"/>
        <v>0</v>
      </c>
      <c r="N154" s="79">
        <f t="shared" si="49"/>
        <v>0</v>
      </c>
      <c r="O154" s="79">
        <f t="shared" si="49"/>
        <v>0</v>
      </c>
      <c r="P154" s="79">
        <f t="shared" si="49"/>
        <v>0</v>
      </c>
      <c r="Q154" s="79">
        <f t="shared" si="49"/>
        <v>0</v>
      </c>
      <c r="R154" s="79">
        <f t="shared" si="49"/>
        <v>0</v>
      </c>
      <c r="S154" s="79">
        <f t="shared" si="49"/>
        <v>0</v>
      </c>
      <c r="T154" s="79">
        <f t="shared" si="49"/>
        <v>0</v>
      </c>
      <c r="CO154" s="1"/>
    </row>
  </sheetData>
  <mergeCells count="99">
    <mergeCell ref="AK6:AL6"/>
    <mergeCell ref="AE6:AJ6"/>
    <mergeCell ref="U5:AL5"/>
    <mergeCell ref="AC7:AC8"/>
    <mergeCell ref="AA7:AB7"/>
    <mergeCell ref="Y7:Z7"/>
    <mergeCell ref="W7:X7"/>
    <mergeCell ref="V7:V8"/>
    <mergeCell ref="AD7:AD8"/>
    <mergeCell ref="AE7:AE8"/>
    <mergeCell ref="AF7:AF8"/>
    <mergeCell ref="AG7:AH7"/>
    <mergeCell ref="CN7:CN8"/>
    <mergeCell ref="CF7:CF8"/>
    <mergeCell ref="CG7:CG8"/>
    <mergeCell ref="CH7:CH8"/>
    <mergeCell ref="CI7:CJ7"/>
    <mergeCell ref="CK7:CL7"/>
    <mergeCell ref="CM7:CM8"/>
    <mergeCell ref="CE7:CE8"/>
    <mergeCell ref="BG7:BH7"/>
    <mergeCell ref="BI7:BJ7"/>
    <mergeCell ref="BK7:BL7"/>
    <mergeCell ref="BM7:BM8"/>
    <mergeCell ref="BN7:BN8"/>
    <mergeCell ref="BO7:BO8"/>
    <mergeCell ref="BP7:BP8"/>
    <mergeCell ref="BQ7:BR7"/>
    <mergeCell ref="BS7:BT7"/>
    <mergeCell ref="BU7:BU8"/>
    <mergeCell ref="BV7:BV8"/>
    <mergeCell ref="BX7:BX8"/>
    <mergeCell ref="BY7:BZ7"/>
    <mergeCell ref="CA7:CB7"/>
    <mergeCell ref="CC7:CD7"/>
    <mergeCell ref="AQ7:AR7"/>
    <mergeCell ref="AS7:AT7"/>
    <mergeCell ref="AU7:AU8"/>
    <mergeCell ref="AV7:AV8"/>
    <mergeCell ref="AW7:AW8"/>
    <mergeCell ref="AI7:AJ7"/>
    <mergeCell ref="AK7:AK8"/>
    <mergeCell ref="AL7:AL8"/>
    <mergeCell ref="AN7:AN8"/>
    <mergeCell ref="AO7:AP7"/>
    <mergeCell ref="CM6:CN6"/>
    <mergeCell ref="D7:D8"/>
    <mergeCell ref="E7:F7"/>
    <mergeCell ref="G7:H7"/>
    <mergeCell ref="I7:J7"/>
    <mergeCell ref="K7:K8"/>
    <mergeCell ref="L7:L8"/>
    <mergeCell ref="M7:M8"/>
    <mergeCell ref="N7:N8"/>
    <mergeCell ref="O7:P7"/>
    <mergeCell ref="BO6:BT6"/>
    <mergeCell ref="BU6:BV6"/>
    <mergeCell ref="BW6:BW8"/>
    <mergeCell ref="BX6:CD6"/>
    <mergeCell ref="CE6:CF6"/>
    <mergeCell ref="CG6:CL6"/>
    <mergeCell ref="BD7:BD8"/>
    <mergeCell ref="BF7:BF8"/>
    <mergeCell ref="AU6:AV6"/>
    <mergeCell ref="AW6:BB6"/>
    <mergeCell ref="BC6:BD6"/>
    <mergeCell ref="BE6:BE8"/>
    <mergeCell ref="BF6:BL6"/>
    <mergeCell ref="AY7:AZ7"/>
    <mergeCell ref="AX7:AX8"/>
    <mergeCell ref="BE5:BV5"/>
    <mergeCell ref="BW5:CN5"/>
    <mergeCell ref="C6:C8"/>
    <mergeCell ref="D6:J6"/>
    <mergeCell ref="K6:L6"/>
    <mergeCell ref="M6:R6"/>
    <mergeCell ref="S6:T6"/>
    <mergeCell ref="U6:U8"/>
    <mergeCell ref="V6:AB6"/>
    <mergeCell ref="AC6:AD6"/>
    <mergeCell ref="AM5:BD5"/>
    <mergeCell ref="AM6:AM8"/>
    <mergeCell ref="AN6:AT6"/>
    <mergeCell ref="BM6:BN6"/>
    <mergeCell ref="BA7:BB7"/>
    <mergeCell ref="BC7:BC8"/>
    <mergeCell ref="C3:T3"/>
    <mergeCell ref="A5:A8"/>
    <mergeCell ref="B5:B8"/>
    <mergeCell ref="C5:T5"/>
    <mergeCell ref="Q7:R7"/>
    <mergeCell ref="S7:S8"/>
    <mergeCell ref="T7:T8"/>
    <mergeCell ref="CK1:CN1"/>
    <mergeCell ref="B1:E1"/>
    <mergeCell ref="Q1:T1"/>
    <mergeCell ref="AI1:AL1"/>
    <mergeCell ref="BA1:BD1"/>
    <mergeCell ref="BS1:BV1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34" fitToHeight="0" orientation="landscape" r:id="rId1"/>
  <colBreaks count="2" manualBreakCount="2">
    <brk id="111" max="1048575" man="1"/>
    <brk id="1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КМС</vt:lpstr>
      <vt:lpstr>ИГС</vt:lpstr>
      <vt:lpstr>МАКС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2018-09-26T05:58:21Z</cp:lastPrinted>
  <dcterms:created xsi:type="dcterms:W3CDTF">2017-07-07T10:09:46Z</dcterms:created>
  <dcterms:modified xsi:type="dcterms:W3CDTF">2019-10-04T11:26:15Z</dcterms:modified>
</cp:coreProperties>
</file>